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OPEN DATA\"/>
    </mc:Choice>
  </mc:AlternateContent>
  <xr:revisionPtr revIDLastSave="0" documentId="13_ncr:1_{D2A91493-7B22-41FF-8B4E-2F7AD677A5F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khtisar 2023" sheetId="7" r:id="rId1"/>
  </sheets>
  <definedNames>
    <definedName name="_xlnm.Print_Area" localSheetId="0">'ikhtisar 2023'!$A$1:$G$44</definedName>
  </definedNames>
  <calcPr calcId="191029"/>
</workbook>
</file>

<file path=xl/calcChain.xml><?xml version="1.0" encoding="utf-8"?>
<calcChain xmlns="http://schemas.openxmlformats.org/spreadsheetml/2006/main">
  <c r="G35" i="7" l="1"/>
  <c r="F18" i="7"/>
  <c r="F17" i="7"/>
  <c r="F16" i="7"/>
  <c r="F15" i="7"/>
  <c r="E34" i="7"/>
  <c r="D34" i="7"/>
  <c r="G33" i="7"/>
  <c r="G32" i="7"/>
  <c r="K30" i="7"/>
  <c r="K31" i="7" s="1"/>
  <c r="E29" i="7"/>
  <c r="D29" i="7"/>
  <c r="F28" i="7"/>
  <c r="G27" i="7"/>
  <c r="G26" i="7"/>
  <c r="G25" i="7"/>
  <c r="F25" i="7"/>
  <c r="G24" i="7"/>
  <c r="F24" i="7"/>
  <c r="G21" i="7"/>
  <c r="F21" i="7"/>
  <c r="G20" i="7"/>
  <c r="G19" i="7"/>
  <c r="G18" i="7"/>
  <c r="G17" i="7"/>
  <c r="F22" i="7"/>
  <c r="E16" i="7"/>
  <c r="G16" i="7" s="1"/>
  <c r="D22" i="7"/>
  <c r="D30" i="7" s="1"/>
  <c r="G14" i="7"/>
  <c r="G34" i="7" l="1"/>
  <c r="F29" i="7"/>
  <c r="G29" i="7"/>
  <c r="G15" i="7" l="1"/>
  <c r="E22" i="7"/>
  <c r="G22" i="7" l="1"/>
  <c r="E30" i="7"/>
  <c r="E35" i="7" l="1"/>
  <c r="F30" i="7"/>
  <c r="F35" i="7" l="1"/>
</calcChain>
</file>

<file path=xl/sharedStrings.xml><?xml version="1.0" encoding="utf-8"?>
<sst xmlns="http://schemas.openxmlformats.org/spreadsheetml/2006/main" count="61" uniqueCount="59">
  <si>
    <t>ANGGARAN PENDAPATAN DAN BELANJA DESA</t>
  </si>
  <si>
    <t>PEMERINTAH DESA MOJOREJO</t>
  </si>
  <si>
    <t>KODE REK</t>
  </si>
  <si>
    <t>URAIAN</t>
  </si>
  <si>
    <t>ANGGARAN</t>
  </si>
  <si>
    <t>REALISASI</t>
  </si>
  <si>
    <t>LEBIH/(KURANG)</t>
  </si>
  <si>
    <t>( Rp )</t>
  </si>
  <si>
    <t>PENDAPATAN</t>
  </si>
  <si>
    <t>Pendapatan Asli Desa</t>
  </si>
  <si>
    <t>Pendapatan Transfer</t>
  </si>
  <si>
    <t>Dana Desa</t>
  </si>
  <si>
    <t>Bagi Hasil Pajak dan Retribusi</t>
  </si>
  <si>
    <t>Alokasi Dana Desa</t>
  </si>
  <si>
    <t>Bantuan Keuangan Provinsi</t>
  </si>
  <si>
    <t>Bantuan Keuangan Kabupaten/Kota</t>
  </si>
  <si>
    <t>Lain-Lain Pendapatan Desa yang Sah</t>
  </si>
  <si>
    <t>JUMLAH PENDAPATAN</t>
  </si>
  <si>
    <t>BELANJA</t>
  </si>
  <si>
    <t>Bidang Penyelenggaraan Pemerintah Desa</t>
  </si>
  <si>
    <t>Bidang Pelaksanaan Pembangunan Desa</t>
  </si>
  <si>
    <t>Bidang Pembinaan Kemasyarakatan</t>
  </si>
  <si>
    <t>Bidang Pemberdayaan Masyarakat</t>
  </si>
  <si>
    <t>JUMLAH BELANJA</t>
  </si>
  <si>
    <t xml:space="preserve">SURPLUS / (DEFISIT) </t>
  </si>
  <si>
    <t>PEMBIAYAAN</t>
  </si>
  <si>
    <t>Penerimaan Pembiayaan</t>
  </si>
  <si>
    <t>JUMLAH PEMBIAYAAN</t>
  </si>
  <si>
    <t>SISA LEBIH / (KURANG) PERHITUNGAN ANGGARAN</t>
  </si>
  <si>
    <t>PEMERINTAH KABUPATEN SUKOHARJO</t>
  </si>
  <si>
    <t>KECAMATAN BENDOSARI</t>
  </si>
  <si>
    <t>DESA MOJOREJO</t>
  </si>
  <si>
    <t>IKHTISAR LAPORAN PERTANGGUNGJAWABAN REALISASI PELAKSANAAN</t>
  </si>
  <si>
    <t>1.</t>
  </si>
  <si>
    <t>1.1.</t>
  </si>
  <si>
    <t>1.2.</t>
  </si>
  <si>
    <t>1.2.1.</t>
  </si>
  <si>
    <t>1.2.2.</t>
  </si>
  <si>
    <t>1.2.3.</t>
  </si>
  <si>
    <t>1.2.4.</t>
  </si>
  <si>
    <t>1.2.5.</t>
  </si>
  <si>
    <t>1.3.</t>
  </si>
  <si>
    <t>2.</t>
  </si>
  <si>
    <t>2.1.</t>
  </si>
  <si>
    <t>2.2.</t>
  </si>
  <si>
    <t>2.3.</t>
  </si>
  <si>
    <t>2.4.</t>
  </si>
  <si>
    <t>2.5.</t>
  </si>
  <si>
    <t>KET</t>
  </si>
  <si>
    <t>3.</t>
  </si>
  <si>
    <t>3.1.</t>
  </si>
  <si>
    <t>3.1.1.</t>
  </si>
  <si>
    <t>pengeluaran Pembiayaan</t>
  </si>
  <si>
    <t>Bidang Penanggulangan Bencana, darurat dan Mendesak Desa</t>
  </si>
  <si>
    <t>Pj. Kepala Desa Mojorejo</t>
  </si>
  <si>
    <t>SETYO JOKO SUSILO, SE</t>
  </si>
  <si>
    <t>NIP. 19670530 199403 1 0001</t>
  </si>
  <si>
    <t>Alamat : Jl. Raya Mulur – Jumapolo KodePos : 57528</t>
  </si>
  <si>
    <t>TAHUN ANGGARAN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</si>
</sst>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1" formatCode="_-* #,##0_-;\-* #,##0_-;_-* &quot;-&quot;_-;_-@_-"/>
    <numFmt numFmtId="164" formatCode="_(* #,##0.00_);_(* \(#,##0.00\);_(* &quot;-&quot;??_);_(@_)"/>
    <numFmt numFmtId="165" formatCode="0,"/>
    <numFmt numFmtId="166" formatCode="#,#00,"/>
    <numFmt numFmtId="167" formatCode="00,000,000.00"/>
    <numFmt numFmtId="168" formatCode="0,000,000.00"/>
    <numFmt numFmtId="169" formatCode="#,000,"/>
    <numFmt numFmtId="170" formatCode="0,000,000,000.00"/>
    <numFmt numFmtId="171" formatCode="000,000,000.00"/>
    <numFmt numFmtId="172" formatCode="#,#00"/>
    <numFmt numFmtId="175" formatCode="00,000,000.0"/>
    <numFmt numFmtId="176" formatCode="_-* #,##0.00_-;\-* #,##0.00_-;_-* &quot;-&quot;_-;_-@_-"/>
  </numFmts>
  <fonts count="20" x14ac:knownFonts="1">
    <font>
      <sz val="10"/>
      <color indexed="8"/>
      <name val="Arial"/>
    </font>
    <font>
      <b/>
      <sz val="14"/>
      <color indexed="8"/>
      <name val="Bookman Old Style"/>
      <family val="1"/>
    </font>
    <font>
      <b/>
      <sz val="16"/>
      <color indexed="8"/>
      <name val="Bookman Old Style"/>
      <family val="1"/>
    </font>
    <font>
      <b/>
      <sz val="10"/>
      <color indexed="8"/>
      <name val="Arial"/>
      <family val="2"/>
    </font>
    <font>
      <b/>
      <sz val="12"/>
      <color indexed="8"/>
      <name val="Bookman Old Style"/>
      <family val="1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8"/>
      <color rgb="FFFF000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10"/>
      <color indexed="8"/>
      <name val="Arial"/>
      <family val="2"/>
    </font>
    <font>
      <sz val="10"/>
      <color indexed="8"/>
      <name val="Arial"/>
    </font>
    <font>
      <sz val="12"/>
      <color indexed="8"/>
      <name val="Arial"/>
      <family val="2"/>
    </font>
    <font>
      <sz val="12"/>
      <color theme="1"/>
      <name val="Arial"/>
      <family val="2"/>
    </font>
    <font>
      <sz val="8"/>
      <color indexed="8"/>
      <name val="Arial"/>
      <family val="2"/>
    </font>
    <font>
      <sz val="8"/>
      <color theme="1"/>
      <name val="Arial"/>
      <family val="2"/>
    </font>
    <font>
      <sz val="12"/>
      <color rgb="FFFF0000"/>
      <name val="Arial"/>
      <family val="2"/>
    </font>
    <font>
      <u/>
      <sz val="12"/>
      <color indexed="8"/>
      <name val="Arial"/>
      <family val="2"/>
    </font>
    <font>
      <sz val="12"/>
      <color theme="1"/>
      <name val="Bookman Old Style"/>
      <family val="1"/>
    </font>
    <font>
      <u/>
      <sz val="12"/>
      <color theme="1"/>
      <name val="Bookman Old Style"/>
      <family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164" fontId="10" fillId="0" borderId="0" applyFont="0" applyFill="0" applyBorder="0" applyAlignment="0" applyProtection="0"/>
    <xf numFmtId="41" fontId="11" fillId="0" borderId="0" applyFont="0" applyFill="0" applyBorder="0" applyAlignment="0" applyProtection="0"/>
  </cellStyleXfs>
  <cellXfs count="57">
    <xf numFmtId="0" fontId="0" fillId="0" borderId="0" xfId="0"/>
    <xf numFmtId="0" fontId="3" fillId="0" borderId="1" xfId="0" applyFont="1" applyBorder="1"/>
    <xf numFmtId="0" fontId="3" fillId="0" borderId="0" xfId="0" applyFont="1"/>
    <xf numFmtId="0" fontId="5" fillId="0" borderId="1" xfId="0" applyFont="1" applyBorder="1"/>
    <xf numFmtId="0" fontId="5" fillId="0" borderId="0" xfId="0" applyFont="1"/>
    <xf numFmtId="0" fontId="6" fillId="0" borderId="0" xfId="0" applyFont="1"/>
    <xf numFmtId="0" fontId="7" fillId="0" borderId="0" xfId="0" applyFont="1" applyAlignment="1" applyProtection="1">
      <alignment horizontal="right" vertical="top"/>
      <protection locked="0"/>
    </xf>
    <xf numFmtId="0" fontId="8" fillId="0" borderId="0" xfId="0" applyFont="1"/>
    <xf numFmtId="0" fontId="9" fillId="0" borderId="0" xfId="0" applyFont="1"/>
    <xf numFmtId="0" fontId="12" fillId="0" borderId="0" xfId="0" applyFont="1"/>
    <xf numFmtId="0" fontId="13" fillId="0" borderId="6" xfId="0" applyFont="1" applyBorder="1" applyAlignment="1" applyProtection="1">
      <alignment horizontal="center" vertical="top"/>
      <protection locked="0"/>
    </xf>
    <xf numFmtId="0" fontId="13" fillId="0" borderId="4" xfId="0" applyFont="1" applyBorder="1" applyAlignment="1" applyProtection="1">
      <alignment horizontal="center" vertical="top"/>
      <protection locked="0"/>
    </xf>
    <xf numFmtId="0" fontId="13" fillId="0" borderId="9" xfId="0" applyFont="1" applyBorder="1" applyAlignment="1" applyProtection="1">
      <alignment horizontal="center" vertical="top"/>
      <protection locked="0"/>
    </xf>
    <xf numFmtId="0" fontId="13" fillId="0" borderId="5" xfId="0" applyFont="1" applyBorder="1"/>
    <xf numFmtId="1" fontId="14" fillId="0" borderId="2" xfId="0" applyNumberFormat="1" applyFont="1" applyBorder="1" applyAlignment="1" applyProtection="1">
      <alignment horizontal="center" vertical="top"/>
      <protection locked="0"/>
    </xf>
    <xf numFmtId="1" fontId="15" fillId="0" borderId="2" xfId="0" applyNumberFormat="1" applyFont="1" applyBorder="1" applyAlignment="1" applyProtection="1">
      <alignment horizontal="center" vertical="top"/>
      <protection locked="0"/>
    </xf>
    <xf numFmtId="0" fontId="6" fillId="0" borderId="8" xfId="0" applyFont="1" applyBorder="1"/>
    <xf numFmtId="0" fontId="10" fillId="0" borderId="0" xfId="0" applyFont="1"/>
    <xf numFmtId="165" fontId="12" fillId="0" borderId="2" xfId="0" applyNumberFormat="1" applyFont="1" applyBorder="1" applyAlignment="1" applyProtection="1">
      <alignment horizontal="left" vertical="center"/>
      <protection locked="0"/>
    </xf>
    <xf numFmtId="0" fontId="12" fillId="0" borderId="7" xfId="0" applyFont="1" applyBorder="1" applyAlignment="1" applyProtection="1">
      <alignment horizontal="left" vertical="center"/>
      <protection locked="0"/>
    </xf>
    <xf numFmtId="0" fontId="12" fillId="0" borderId="8" xfId="0" applyFont="1" applyBorder="1" applyAlignment="1">
      <alignment vertical="center"/>
    </xf>
    <xf numFmtId="0" fontId="13" fillId="0" borderId="2" xfId="0" applyFont="1" applyBorder="1" applyAlignment="1">
      <alignment vertical="center"/>
    </xf>
    <xf numFmtId="166" fontId="12" fillId="0" borderId="2" xfId="0" applyNumberFormat="1" applyFont="1" applyBorder="1" applyAlignment="1" applyProtection="1">
      <alignment horizontal="left" vertical="center"/>
      <protection locked="0"/>
    </xf>
    <xf numFmtId="167" fontId="13" fillId="0" borderId="2" xfId="0" applyNumberFormat="1" applyFont="1" applyBorder="1" applyAlignment="1" applyProtection="1">
      <alignment horizontal="right" vertical="center"/>
      <protection locked="0"/>
    </xf>
    <xf numFmtId="2" fontId="13" fillId="0" borderId="2" xfId="0" applyNumberFormat="1" applyFont="1" applyBorder="1" applyAlignment="1" applyProtection="1">
      <alignment horizontal="right" vertical="center"/>
      <protection locked="0"/>
    </xf>
    <xf numFmtId="2" fontId="13" fillId="0" borderId="2" xfId="0" applyNumberFormat="1" applyFont="1" applyBorder="1" applyAlignment="1">
      <alignment vertical="center"/>
    </xf>
    <xf numFmtId="170" fontId="13" fillId="0" borderId="2" xfId="0" applyNumberFormat="1" applyFont="1" applyBorder="1" applyAlignment="1" applyProtection="1">
      <alignment horizontal="right" vertical="center"/>
      <protection locked="0"/>
    </xf>
    <xf numFmtId="164" fontId="13" fillId="0" borderId="2" xfId="0" applyNumberFormat="1" applyFont="1" applyBorder="1" applyAlignment="1" applyProtection="1">
      <alignment horizontal="right" vertical="center"/>
      <protection locked="0"/>
    </xf>
    <xf numFmtId="169" fontId="12" fillId="0" borderId="2" xfId="0" applyNumberFormat="1" applyFont="1" applyBorder="1" applyAlignment="1" applyProtection="1">
      <alignment horizontal="left" vertical="center"/>
      <protection locked="0"/>
    </xf>
    <xf numFmtId="171" fontId="13" fillId="0" borderId="2" xfId="0" applyNumberFormat="1" applyFont="1" applyBorder="1" applyAlignment="1" applyProtection="1">
      <alignment horizontal="right" vertical="center"/>
      <protection locked="0"/>
    </xf>
    <xf numFmtId="176" fontId="13" fillId="0" borderId="2" xfId="2" applyNumberFormat="1" applyFont="1" applyBorder="1" applyAlignment="1" applyProtection="1">
      <alignment horizontal="right" vertical="center"/>
      <protection locked="0"/>
    </xf>
    <xf numFmtId="175" fontId="13" fillId="0" borderId="2" xfId="0" applyNumberFormat="1" applyFont="1" applyBorder="1" applyAlignment="1" applyProtection="1">
      <alignment horizontal="right" vertical="center"/>
      <protection locked="0"/>
    </xf>
    <xf numFmtId="164" fontId="13" fillId="0" borderId="2" xfId="1" applyFont="1" applyFill="1" applyBorder="1" applyAlignment="1" applyProtection="1">
      <alignment horizontal="right" vertical="center"/>
      <protection locked="0"/>
    </xf>
    <xf numFmtId="0" fontId="12" fillId="0" borderId="2" xfId="0" applyFont="1" applyBorder="1" applyAlignment="1">
      <alignment vertical="center"/>
    </xf>
    <xf numFmtId="0" fontId="12" fillId="0" borderId="7" xfId="0" applyFont="1" applyBorder="1" applyAlignment="1" applyProtection="1">
      <alignment horizontal="right" vertical="center"/>
      <protection locked="0"/>
    </xf>
    <xf numFmtId="0" fontId="12" fillId="0" borderId="8" xfId="0" applyFont="1" applyBorder="1" applyAlignment="1" applyProtection="1">
      <alignment horizontal="left" vertical="center"/>
      <protection locked="0"/>
    </xf>
    <xf numFmtId="0" fontId="16" fillId="0" borderId="2" xfId="0" applyFont="1" applyBorder="1" applyAlignment="1">
      <alignment vertical="center"/>
    </xf>
    <xf numFmtId="172" fontId="12" fillId="0" borderId="2" xfId="0" applyNumberFormat="1" applyFont="1" applyBorder="1" applyAlignment="1" applyProtection="1">
      <alignment horizontal="left" vertical="center"/>
      <protection locked="0"/>
    </xf>
    <xf numFmtId="172" fontId="17" fillId="0" borderId="2" xfId="0" applyNumberFormat="1" applyFont="1" applyBorder="1" applyAlignment="1" applyProtection="1">
      <alignment horizontal="left" vertical="center"/>
      <protection locked="0"/>
    </xf>
    <xf numFmtId="168" fontId="13" fillId="0" borderId="2" xfId="0" applyNumberFormat="1" applyFont="1" applyBorder="1" applyAlignment="1" applyProtection="1">
      <alignment horizontal="right" vertical="center"/>
      <protection locked="0"/>
    </xf>
    <xf numFmtId="0" fontId="12" fillId="0" borderId="7" xfId="0" applyFont="1" applyBorder="1" applyAlignment="1" applyProtection="1">
      <alignment horizontal="left" vertical="center" wrapText="1"/>
      <protection locked="0"/>
    </xf>
    <xf numFmtId="0" fontId="17" fillId="0" borderId="7" xfId="0" applyFont="1" applyBorder="1" applyAlignment="1" applyProtection="1">
      <alignment horizontal="left" vertical="center"/>
      <protection locked="0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2" fontId="13" fillId="0" borderId="2" xfId="2" applyNumberFormat="1" applyFont="1" applyBorder="1" applyAlignment="1">
      <alignment vertical="center"/>
    </xf>
    <xf numFmtId="0" fontId="4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12" fillId="0" borderId="6" xfId="0" applyFont="1" applyBorder="1" applyAlignment="1" applyProtection="1">
      <alignment horizontal="center" vertical="top" wrapText="1"/>
      <protection locked="0"/>
    </xf>
    <xf numFmtId="0" fontId="12" fillId="0" borderId="9" xfId="0" applyFont="1" applyBorder="1" applyAlignment="1" applyProtection="1">
      <alignment horizontal="center" vertical="top" wrapText="1"/>
      <protection locked="0"/>
    </xf>
    <xf numFmtId="1" fontId="14" fillId="0" borderId="7" xfId="0" applyNumberFormat="1" applyFont="1" applyBorder="1" applyAlignment="1" applyProtection="1">
      <alignment horizontal="center" vertical="top"/>
      <protection locked="0"/>
    </xf>
    <xf numFmtId="1" fontId="14" fillId="0" borderId="8" xfId="0" applyNumberFormat="1" applyFont="1" applyBorder="1" applyAlignment="1" applyProtection="1">
      <alignment horizontal="center" vertical="top"/>
      <protection locked="0"/>
    </xf>
    <xf numFmtId="0" fontId="12" fillId="0" borderId="3" xfId="0" applyFont="1" applyBorder="1" applyAlignment="1" applyProtection="1">
      <alignment horizontal="center" vertical="center"/>
      <protection locked="0"/>
    </xf>
    <xf numFmtId="0" fontId="12" fillId="0" borderId="4" xfId="0" applyFont="1" applyBorder="1" applyAlignment="1" applyProtection="1">
      <alignment horizontal="center" vertical="center"/>
      <protection locked="0"/>
    </xf>
    <xf numFmtId="0" fontId="12" fillId="0" borderId="10" xfId="0" applyFont="1" applyBorder="1" applyAlignment="1" applyProtection="1">
      <alignment horizontal="center" vertical="center"/>
      <protection locked="0"/>
    </xf>
    <xf numFmtId="0" fontId="12" fillId="0" borderId="11" xfId="0" applyFont="1" applyBorder="1" applyAlignment="1" applyProtection="1">
      <alignment horizontal="center" vertical="center"/>
      <protection locked="0"/>
    </xf>
  </cellXfs>
  <cellStyles count="3">
    <cellStyle name="Comma" xfId="1" builtinId="3"/>
    <cellStyle name="Comma [0]" xfId="2" builtinId="6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47625</xdr:rowOff>
    </xdr:from>
    <xdr:to>
      <xdr:col>1</xdr:col>
      <xdr:colOff>480483</xdr:colOff>
      <xdr:row>3</xdr:row>
      <xdr:rowOff>180975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4D37D64-0757-472D-84BB-832726D395C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" y="47625"/>
          <a:ext cx="971550" cy="1019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7E51B4-54DE-4A61-985D-C381C1357B49}">
  <dimension ref="A1:K44"/>
  <sheetViews>
    <sheetView tabSelected="1" zoomScaleNormal="100" zoomScaleSheetLayoutView="90" workbookViewId="0">
      <selection activeCell="G38" sqref="G38"/>
    </sheetView>
  </sheetViews>
  <sheetFormatPr defaultRowHeight="12.75" x14ac:dyDescent="0.2"/>
  <cols>
    <col min="1" max="1" width="8.5703125" customWidth="1"/>
    <col min="2" max="2" width="44.28515625" customWidth="1"/>
    <col min="3" max="3" width="2.5703125" customWidth="1"/>
    <col min="4" max="4" width="19.7109375" style="5" bestFit="1" customWidth="1"/>
    <col min="5" max="5" width="25.28515625" style="8" customWidth="1"/>
    <col min="6" max="6" width="19.7109375" style="5" customWidth="1"/>
    <col min="7" max="7" width="12.85546875" style="5" customWidth="1"/>
    <col min="10" max="10" width="12.85546875" bestFit="1" customWidth="1"/>
    <col min="11" max="11" width="36.28515625" customWidth="1"/>
  </cols>
  <sheetData>
    <row r="1" spans="1:7" ht="22.5" customHeight="1" x14ac:dyDescent="0.25">
      <c r="B1" s="46" t="s">
        <v>29</v>
      </c>
      <c r="C1" s="46"/>
      <c r="D1" s="46"/>
      <c r="E1" s="46"/>
      <c r="F1" s="46"/>
      <c r="G1" s="46"/>
    </row>
    <row r="2" spans="1:7" ht="23.25" customHeight="1" x14ac:dyDescent="0.3">
      <c r="B2" s="47" t="s">
        <v>30</v>
      </c>
      <c r="C2" s="47"/>
      <c r="D2" s="47"/>
      <c r="E2" s="47"/>
      <c r="F2" s="47"/>
      <c r="G2" s="47"/>
    </row>
    <row r="3" spans="1:7" ht="24" customHeight="1" x14ac:dyDescent="0.3">
      <c r="B3" s="47" t="s">
        <v>31</v>
      </c>
      <c r="C3" s="47"/>
      <c r="D3" s="47"/>
      <c r="E3" s="47"/>
      <c r="F3" s="47"/>
      <c r="G3" s="47"/>
    </row>
    <row r="4" spans="1:7" ht="16.5" thickBot="1" x14ac:dyDescent="0.3">
      <c r="A4" s="1"/>
      <c r="B4" s="48" t="s">
        <v>57</v>
      </c>
      <c r="C4" s="48"/>
      <c r="D4" s="48"/>
      <c r="E4" s="48"/>
      <c r="F4" s="48"/>
      <c r="G4" s="3"/>
    </row>
    <row r="5" spans="1:7" ht="22.5" customHeight="1" thickTop="1" x14ac:dyDescent="0.2">
      <c r="A5" s="45" t="s">
        <v>32</v>
      </c>
      <c r="B5" s="45"/>
      <c r="C5" s="45"/>
      <c r="D5" s="45"/>
      <c r="E5" s="45"/>
      <c r="F5" s="45"/>
      <c r="G5" s="45"/>
    </row>
    <row r="6" spans="1:7" ht="15.75" x14ac:dyDescent="0.2">
      <c r="A6" s="45" t="s">
        <v>0</v>
      </c>
      <c r="B6" s="45"/>
      <c r="C6" s="45"/>
      <c r="D6" s="45"/>
      <c r="E6" s="45"/>
      <c r="F6" s="45"/>
      <c r="G6" s="45"/>
    </row>
    <row r="7" spans="1:7" ht="15.75" x14ac:dyDescent="0.2">
      <c r="A7" s="45" t="s">
        <v>1</v>
      </c>
      <c r="B7" s="45"/>
      <c r="C7" s="45"/>
      <c r="D7" s="45"/>
      <c r="E7" s="45"/>
      <c r="F7" s="45"/>
      <c r="G7" s="45"/>
    </row>
    <row r="8" spans="1:7" ht="15.75" x14ac:dyDescent="0.2">
      <c r="A8" s="45" t="s">
        <v>58</v>
      </c>
      <c r="B8" s="45"/>
      <c r="C8" s="45"/>
      <c r="D8" s="45"/>
      <c r="E8" s="45"/>
      <c r="F8" s="45"/>
      <c r="G8" s="45"/>
    </row>
    <row r="9" spans="1:7" x14ac:dyDescent="0.2">
      <c r="A9" s="2"/>
      <c r="B9" s="2"/>
      <c r="C9" s="2"/>
      <c r="D9" s="4"/>
      <c r="E9" s="6"/>
      <c r="F9" s="4"/>
      <c r="G9" s="4"/>
    </row>
    <row r="10" spans="1:7" s="9" customFormat="1" ht="15" x14ac:dyDescent="0.2">
      <c r="A10" s="49" t="s">
        <v>2</v>
      </c>
      <c r="B10" s="53" t="s">
        <v>3</v>
      </c>
      <c r="C10" s="54"/>
      <c r="D10" s="10" t="s">
        <v>4</v>
      </c>
      <c r="E10" s="10" t="s">
        <v>5</v>
      </c>
      <c r="F10" s="10" t="s">
        <v>6</v>
      </c>
      <c r="G10" s="11" t="s">
        <v>48</v>
      </c>
    </row>
    <row r="11" spans="1:7" s="9" customFormat="1" ht="15" x14ac:dyDescent="0.2">
      <c r="A11" s="50"/>
      <c r="B11" s="55"/>
      <c r="C11" s="56"/>
      <c r="D11" s="12" t="s">
        <v>7</v>
      </c>
      <c r="E11" s="12" t="s">
        <v>7</v>
      </c>
      <c r="F11" s="12" t="s">
        <v>7</v>
      </c>
      <c r="G11" s="13"/>
    </row>
    <row r="12" spans="1:7" s="17" customFormat="1" x14ac:dyDescent="0.2">
      <c r="A12" s="14">
        <v>1</v>
      </c>
      <c r="B12" s="51">
        <v>2</v>
      </c>
      <c r="C12" s="52"/>
      <c r="D12" s="15">
        <v>3</v>
      </c>
      <c r="E12" s="15">
        <v>4</v>
      </c>
      <c r="F12" s="15">
        <v>5</v>
      </c>
      <c r="G12" s="16"/>
    </row>
    <row r="13" spans="1:7" s="17" customFormat="1" ht="24" customHeight="1" x14ac:dyDescent="0.2">
      <c r="A13" s="18" t="s">
        <v>33</v>
      </c>
      <c r="B13" s="41" t="s">
        <v>8</v>
      </c>
      <c r="C13" s="20"/>
      <c r="D13" s="21"/>
      <c r="E13" s="21"/>
      <c r="F13" s="21"/>
      <c r="G13" s="21"/>
    </row>
    <row r="14" spans="1:7" s="17" customFormat="1" ht="24" customHeight="1" x14ac:dyDescent="0.2">
      <c r="A14" s="22" t="s">
        <v>34</v>
      </c>
      <c r="B14" s="19" t="s">
        <v>9</v>
      </c>
      <c r="C14" s="20"/>
      <c r="D14" s="23">
        <v>52657500</v>
      </c>
      <c r="E14" s="23">
        <v>52657500</v>
      </c>
      <c r="F14" s="24">
        <v>0</v>
      </c>
      <c r="G14" s="25">
        <f>E14/D14*100</f>
        <v>100</v>
      </c>
    </row>
    <row r="15" spans="1:7" s="17" customFormat="1" ht="24" customHeight="1" x14ac:dyDescent="0.2">
      <c r="A15" s="22" t="s">
        <v>35</v>
      </c>
      <c r="B15" s="19" t="s">
        <v>10</v>
      </c>
      <c r="C15" s="20"/>
      <c r="D15" s="26">
        <v>2260853000</v>
      </c>
      <c r="E15" s="26">
        <v>2278928000</v>
      </c>
      <c r="F15" s="27">
        <f>E15-D15</f>
        <v>18075000</v>
      </c>
      <c r="G15" s="25">
        <f t="shared" ref="G15:G34" si="0">E15/D15*100</f>
        <v>100.79947701155272</v>
      </c>
    </row>
    <row r="16" spans="1:7" s="17" customFormat="1" ht="24" customHeight="1" x14ac:dyDescent="0.2">
      <c r="A16" s="28" t="s">
        <v>36</v>
      </c>
      <c r="B16" s="19" t="s">
        <v>11</v>
      </c>
      <c r="C16" s="20"/>
      <c r="D16" s="29">
        <v>836058000</v>
      </c>
      <c r="E16" s="29">
        <f>D16</f>
        <v>836058000</v>
      </c>
      <c r="F16" s="24">
        <f>E16-D16</f>
        <v>0</v>
      </c>
      <c r="G16" s="25">
        <f t="shared" si="0"/>
        <v>100</v>
      </c>
    </row>
    <row r="17" spans="1:11" s="17" customFormat="1" ht="24" customHeight="1" x14ac:dyDescent="0.2">
      <c r="A17" s="28" t="s">
        <v>37</v>
      </c>
      <c r="B17" s="19" t="s">
        <v>12</v>
      </c>
      <c r="C17" s="20"/>
      <c r="D17" s="23">
        <v>163851000</v>
      </c>
      <c r="E17" s="23">
        <v>163851000</v>
      </c>
      <c r="F17" s="27">
        <f>E17-D17</f>
        <v>0</v>
      </c>
      <c r="G17" s="25">
        <f t="shared" si="0"/>
        <v>100</v>
      </c>
    </row>
    <row r="18" spans="1:11" s="17" customFormat="1" ht="24" customHeight="1" x14ac:dyDescent="0.2">
      <c r="A18" s="28" t="s">
        <v>38</v>
      </c>
      <c r="B18" s="19" t="s">
        <v>13</v>
      </c>
      <c r="C18" s="20"/>
      <c r="D18" s="29">
        <v>743444000</v>
      </c>
      <c r="E18" s="29">
        <v>761519000</v>
      </c>
      <c r="F18" s="30">
        <f>E18-D18</f>
        <v>18075000</v>
      </c>
      <c r="G18" s="25">
        <f t="shared" si="0"/>
        <v>102.43125238753692</v>
      </c>
    </row>
    <row r="19" spans="1:11" s="17" customFormat="1" ht="24" customHeight="1" x14ac:dyDescent="0.2">
      <c r="A19" s="28" t="s">
        <v>39</v>
      </c>
      <c r="B19" s="19" t="s">
        <v>14</v>
      </c>
      <c r="C19" s="20"/>
      <c r="D19" s="31">
        <v>85000000</v>
      </c>
      <c r="E19" s="31">
        <v>85000000</v>
      </c>
      <c r="F19" s="24">
        <v>0</v>
      </c>
      <c r="G19" s="25">
        <f t="shared" si="0"/>
        <v>100</v>
      </c>
    </row>
    <row r="20" spans="1:11" s="17" customFormat="1" ht="24" customHeight="1" x14ac:dyDescent="0.2">
      <c r="A20" s="28" t="s">
        <v>40</v>
      </c>
      <c r="B20" s="19" t="s">
        <v>15</v>
      </c>
      <c r="C20" s="20"/>
      <c r="D20" s="29">
        <v>432500000</v>
      </c>
      <c r="E20" s="29">
        <v>432500000</v>
      </c>
      <c r="F20" s="24">
        <v>0</v>
      </c>
      <c r="G20" s="25">
        <f t="shared" si="0"/>
        <v>100</v>
      </c>
    </row>
    <row r="21" spans="1:11" s="17" customFormat="1" ht="26.25" customHeight="1" x14ac:dyDescent="0.2">
      <c r="A21" s="22" t="s">
        <v>41</v>
      </c>
      <c r="B21" s="19" t="s">
        <v>16</v>
      </c>
      <c r="C21" s="20"/>
      <c r="D21" s="32">
        <v>152263611</v>
      </c>
      <c r="E21" s="32">
        <v>152910902</v>
      </c>
      <c r="F21" s="32">
        <f>E21-D21</f>
        <v>647291</v>
      </c>
      <c r="G21" s="25">
        <f t="shared" si="0"/>
        <v>100.42511207750091</v>
      </c>
    </row>
    <row r="22" spans="1:11" s="17" customFormat="1" ht="24" customHeight="1" x14ac:dyDescent="0.2">
      <c r="A22" s="33"/>
      <c r="B22" s="34" t="s">
        <v>17</v>
      </c>
      <c r="C22" s="35"/>
      <c r="D22" s="26">
        <f>D14+D15+D21</f>
        <v>2465774111</v>
      </c>
      <c r="E22" s="26">
        <f>E14+E15+E21</f>
        <v>2484496402</v>
      </c>
      <c r="F22" s="27">
        <f>SUM(F14+F15+F21)</f>
        <v>18722291</v>
      </c>
      <c r="G22" s="25">
        <f t="shared" si="0"/>
        <v>100.75928654277287</v>
      </c>
    </row>
    <row r="23" spans="1:11" s="17" customFormat="1" ht="24" customHeight="1" x14ac:dyDescent="0.2">
      <c r="A23" s="18" t="s">
        <v>42</v>
      </c>
      <c r="B23" s="41" t="s">
        <v>18</v>
      </c>
      <c r="C23" s="20"/>
      <c r="D23" s="21"/>
      <c r="E23" s="36"/>
      <c r="F23" s="36"/>
      <c r="G23" s="25"/>
    </row>
    <row r="24" spans="1:11" s="17" customFormat="1" ht="24" customHeight="1" x14ac:dyDescent="0.2">
      <c r="A24" s="37" t="s">
        <v>43</v>
      </c>
      <c r="B24" s="19" t="s">
        <v>19</v>
      </c>
      <c r="C24" s="20"/>
      <c r="D24" s="29">
        <v>1030602065</v>
      </c>
      <c r="E24" s="32">
        <v>1026770701</v>
      </c>
      <c r="F24" s="27">
        <f>D24-E24</f>
        <v>3831364</v>
      </c>
      <c r="G24" s="25">
        <f t="shared" si="0"/>
        <v>99.628240217042446</v>
      </c>
    </row>
    <row r="25" spans="1:11" s="17" customFormat="1" ht="24" customHeight="1" x14ac:dyDescent="0.2">
      <c r="A25" s="37" t="s">
        <v>44</v>
      </c>
      <c r="B25" s="19" t="s">
        <v>20</v>
      </c>
      <c r="C25" s="20"/>
      <c r="D25" s="32">
        <v>909494220</v>
      </c>
      <c r="E25" s="32">
        <v>771783300</v>
      </c>
      <c r="F25" s="27">
        <f>D25-E25</f>
        <v>137710920</v>
      </c>
      <c r="G25" s="25">
        <f t="shared" si="0"/>
        <v>84.858516198156821</v>
      </c>
    </row>
    <row r="26" spans="1:11" s="17" customFormat="1" ht="24" customHeight="1" x14ac:dyDescent="0.2">
      <c r="A26" s="37" t="s">
        <v>45</v>
      </c>
      <c r="B26" s="19" t="s">
        <v>21</v>
      </c>
      <c r="C26" s="20"/>
      <c r="D26" s="23">
        <v>202390000</v>
      </c>
      <c r="E26" s="32">
        <v>202390000</v>
      </c>
      <c r="F26" s="24">
        <v>0</v>
      </c>
      <c r="G26" s="25">
        <f t="shared" si="0"/>
        <v>100</v>
      </c>
    </row>
    <row r="27" spans="1:11" s="17" customFormat="1" ht="24" customHeight="1" x14ac:dyDescent="0.2">
      <c r="A27" s="37" t="s">
        <v>46</v>
      </c>
      <c r="B27" s="19" t="s">
        <v>22</v>
      </c>
      <c r="C27" s="20"/>
      <c r="D27" s="23">
        <v>294799000</v>
      </c>
      <c r="E27" s="32">
        <v>256393000</v>
      </c>
      <c r="F27" s="24">
        <v>0</v>
      </c>
      <c r="G27" s="25">
        <f t="shared" si="0"/>
        <v>86.972140339689076</v>
      </c>
    </row>
    <row r="28" spans="1:11" s="17" customFormat="1" ht="41.25" customHeight="1" x14ac:dyDescent="0.2">
      <c r="A28" s="38" t="s">
        <v>47</v>
      </c>
      <c r="B28" s="40" t="s">
        <v>53</v>
      </c>
      <c r="C28" s="20"/>
      <c r="D28" s="32">
        <v>188564200</v>
      </c>
      <c r="E28" s="32">
        <v>187800000</v>
      </c>
      <c r="F28" s="27">
        <f>D28-E28</f>
        <v>764200</v>
      </c>
      <c r="G28" s="24">
        <v>0</v>
      </c>
    </row>
    <row r="29" spans="1:11" s="17" customFormat="1" ht="24" customHeight="1" x14ac:dyDescent="0.2">
      <c r="A29" s="33"/>
      <c r="B29" s="34" t="s">
        <v>23</v>
      </c>
      <c r="C29" s="35"/>
      <c r="D29" s="26">
        <f>SUM(D24:D28)</f>
        <v>2625849485</v>
      </c>
      <c r="E29" s="26">
        <f>SUM(E24:E28)</f>
        <v>2445137001</v>
      </c>
      <c r="F29" s="39">
        <f>D29-E29</f>
        <v>180712484</v>
      </c>
      <c r="G29" s="25">
        <f t="shared" si="0"/>
        <v>93.117942020960882</v>
      </c>
      <c r="K29" s="17">
        <v>430000</v>
      </c>
    </row>
    <row r="30" spans="1:11" s="17" customFormat="1" ht="24" customHeight="1" x14ac:dyDescent="0.2">
      <c r="A30" s="33"/>
      <c r="B30" s="34" t="s">
        <v>24</v>
      </c>
      <c r="C30" s="35"/>
      <c r="D30" s="32">
        <f>D22-D29</f>
        <v>-160075374</v>
      </c>
      <c r="E30" s="32">
        <f>E22-E29</f>
        <v>39359401</v>
      </c>
      <c r="F30" s="32">
        <f>D30-E30</f>
        <v>-199434775</v>
      </c>
      <c r="G30" s="24">
        <v>0</v>
      </c>
      <c r="K30" s="17">
        <f>574400+327500</f>
        <v>901900</v>
      </c>
    </row>
    <row r="31" spans="1:11" s="17" customFormat="1" ht="24" customHeight="1" x14ac:dyDescent="0.2">
      <c r="A31" s="18" t="s">
        <v>49</v>
      </c>
      <c r="B31" s="41" t="s">
        <v>25</v>
      </c>
      <c r="C31" s="20"/>
      <c r="D31" s="21"/>
      <c r="E31" s="36"/>
      <c r="F31" s="21"/>
      <c r="G31" s="25"/>
      <c r="K31" s="17">
        <f>K29+K30</f>
        <v>1331900</v>
      </c>
    </row>
    <row r="32" spans="1:11" s="17" customFormat="1" ht="24" customHeight="1" x14ac:dyDescent="0.2">
      <c r="A32" s="22" t="s">
        <v>50</v>
      </c>
      <c r="B32" s="19" t="s">
        <v>26</v>
      </c>
      <c r="C32" s="20"/>
      <c r="D32" s="39">
        <v>165075374</v>
      </c>
      <c r="E32" s="24">
        <v>165075374</v>
      </c>
      <c r="F32" s="24">
        <v>0</v>
      </c>
      <c r="G32" s="25">
        <f t="shared" si="0"/>
        <v>100</v>
      </c>
    </row>
    <row r="33" spans="1:7" s="17" customFormat="1" ht="24" customHeight="1" x14ac:dyDescent="0.2">
      <c r="A33" s="28" t="s">
        <v>51</v>
      </c>
      <c r="B33" s="19" t="s">
        <v>52</v>
      </c>
      <c r="C33" s="20"/>
      <c r="D33" s="39">
        <v>5000000</v>
      </c>
      <c r="E33" s="24">
        <v>5000000</v>
      </c>
      <c r="F33" s="24">
        <v>0</v>
      </c>
      <c r="G33" s="25">
        <f t="shared" si="0"/>
        <v>100</v>
      </c>
    </row>
    <row r="34" spans="1:7" s="17" customFormat="1" ht="24" customHeight="1" x14ac:dyDescent="0.2">
      <c r="A34" s="33"/>
      <c r="B34" s="34" t="s">
        <v>27</v>
      </c>
      <c r="C34" s="35"/>
      <c r="D34" s="32">
        <f>D32-D33</f>
        <v>160075374</v>
      </c>
      <c r="E34" s="32">
        <f>E32-E33</f>
        <v>160075374</v>
      </c>
      <c r="F34" s="24">
        <v>0</v>
      </c>
      <c r="G34" s="25">
        <f t="shared" si="0"/>
        <v>100</v>
      </c>
    </row>
    <row r="35" spans="1:7" s="17" customFormat="1" ht="38.25" customHeight="1" x14ac:dyDescent="0.2">
      <c r="A35" s="33"/>
      <c r="B35" s="40" t="s">
        <v>28</v>
      </c>
      <c r="C35" s="20"/>
      <c r="D35" s="24">
        <v>0</v>
      </c>
      <c r="E35" s="32">
        <f>E30+E34</f>
        <v>199434775</v>
      </c>
      <c r="F35" s="32">
        <f>D35-E35</f>
        <v>-199434775</v>
      </c>
      <c r="G35" s="44">
        <f>D35/E35*100</f>
        <v>0</v>
      </c>
    </row>
    <row r="36" spans="1:7" x14ac:dyDescent="0.2">
      <c r="A36" s="2"/>
      <c r="B36" s="2"/>
      <c r="C36" s="2"/>
      <c r="D36" s="4"/>
      <c r="E36" s="7"/>
      <c r="F36" s="4"/>
      <c r="G36" s="4"/>
    </row>
    <row r="37" spans="1:7" x14ac:dyDescent="0.2">
      <c r="A37" s="2"/>
      <c r="B37" s="2"/>
      <c r="C37" s="2"/>
      <c r="D37" s="4"/>
      <c r="E37" s="4"/>
      <c r="F37" s="4"/>
      <c r="G37" s="4"/>
    </row>
    <row r="38" spans="1:7" x14ac:dyDescent="0.2">
      <c r="A38" s="2"/>
      <c r="B38" s="2"/>
      <c r="C38" s="2"/>
      <c r="D38" s="4"/>
      <c r="E38" s="4"/>
      <c r="F38" s="4"/>
      <c r="G38" s="4"/>
    </row>
    <row r="39" spans="1:7" ht="15.75" x14ac:dyDescent="0.25">
      <c r="A39" s="2"/>
      <c r="B39" s="2"/>
      <c r="C39" s="2"/>
      <c r="D39" s="4"/>
      <c r="E39" s="42" t="s">
        <v>54</v>
      </c>
      <c r="F39" s="4"/>
      <c r="G39" s="4"/>
    </row>
    <row r="40" spans="1:7" ht="15.75" x14ac:dyDescent="0.25">
      <c r="A40" s="2"/>
      <c r="B40" s="2"/>
      <c r="C40" s="2"/>
      <c r="D40" s="4"/>
      <c r="E40" s="42"/>
      <c r="F40" s="4"/>
      <c r="G40" s="4"/>
    </row>
    <row r="41" spans="1:7" ht="15.75" x14ac:dyDescent="0.25">
      <c r="A41" s="2"/>
      <c r="B41" s="2"/>
      <c r="C41" s="2"/>
      <c r="D41" s="4"/>
      <c r="E41" s="42"/>
      <c r="F41" s="4"/>
      <c r="G41" s="4"/>
    </row>
    <row r="42" spans="1:7" ht="15.75" x14ac:dyDescent="0.25">
      <c r="A42" s="2"/>
      <c r="B42" s="2"/>
      <c r="C42" s="2"/>
      <c r="D42" s="4"/>
      <c r="E42" s="42"/>
      <c r="F42" s="4"/>
      <c r="G42" s="4"/>
    </row>
    <row r="43" spans="1:7" ht="15.75" x14ac:dyDescent="0.25">
      <c r="A43" s="2"/>
      <c r="B43" s="2"/>
      <c r="C43" s="2"/>
      <c r="D43" s="4"/>
      <c r="E43" s="43" t="s">
        <v>55</v>
      </c>
      <c r="F43" s="4"/>
      <c r="G43" s="4"/>
    </row>
    <row r="44" spans="1:7" ht="15.75" x14ac:dyDescent="0.25">
      <c r="A44" s="2"/>
      <c r="B44" s="2"/>
      <c r="C44" s="2"/>
      <c r="D44" s="4"/>
      <c r="E44" s="42" t="s">
        <v>56</v>
      </c>
      <c r="F44" s="4"/>
      <c r="G44" s="4"/>
    </row>
  </sheetData>
  <mergeCells count="11">
    <mergeCell ref="A7:G7"/>
    <mergeCell ref="A8:G8"/>
    <mergeCell ref="A10:A11"/>
    <mergeCell ref="B12:C12"/>
    <mergeCell ref="B10:C11"/>
    <mergeCell ref="A6:G6"/>
    <mergeCell ref="B1:G1"/>
    <mergeCell ref="B2:G2"/>
    <mergeCell ref="B3:G3"/>
    <mergeCell ref="B4:F4"/>
    <mergeCell ref="A5:G5"/>
  </mergeCells>
  <pageMargins left="0.35433070866141736" right="0.15748031496062992" top="0.39370078740157483" bottom="0.39370078740157483" header="0.51181102362204722" footer="0.51181102362204722"/>
  <pageSetup paperSize="5" scale="77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ikhtisar 2023</vt:lpstr>
      <vt:lpstr>'ikhtisar 2023'!Print_Area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ACER</cp:lastModifiedBy>
  <cp:lastPrinted>2024-01-11T03:57:41Z</cp:lastPrinted>
  <dcterms:created xsi:type="dcterms:W3CDTF">2018-02-22T02:13:51Z</dcterms:created>
  <dcterms:modified xsi:type="dcterms:W3CDTF">2024-08-29T15:42:17Z</dcterms:modified>
</cp:coreProperties>
</file>