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INDOWS\Documents\PPID\"/>
    </mc:Choice>
  </mc:AlternateContent>
  <bookViews>
    <workbookView xWindow="0" yWindow="0" windowWidth="23040" windowHeight="9384" activeTab="1"/>
  </bookViews>
  <sheets>
    <sheet name="REALISASI TAHAP 1" sheetId="1" r:id="rId1"/>
    <sheet name="REALISASI TAHAP 2" sheetId="3" r:id="rId2"/>
  </sheets>
  <externalReferences>
    <externalReference r:id="rId3"/>
  </externalReferences>
  <definedNames>
    <definedName name="_xlnm.Print_Area" localSheetId="0">'REALISASI TAHAP 1'!$A$2:$J$48</definedName>
    <definedName name="_xlnm.Print_Area" localSheetId="1">'REALISASI TAHAP 2'!$A$2:$J$42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1" i="3" l="1"/>
  <c r="I35" i="3"/>
  <c r="I33" i="3"/>
  <c r="I32" i="3"/>
  <c r="G31" i="3"/>
  <c r="G30" i="3"/>
  <c r="I29" i="3"/>
  <c r="H28" i="3"/>
  <c r="G28" i="3"/>
  <c r="I28" i="3" s="1"/>
  <c r="H27" i="3"/>
  <c r="G27" i="3"/>
  <c r="I26" i="3"/>
  <c r="I25" i="3"/>
  <c r="I24" i="3"/>
  <c r="H23" i="3"/>
  <c r="G23" i="3"/>
  <c r="I23" i="3" s="1"/>
  <c r="I22" i="3"/>
  <c r="I21" i="3"/>
  <c r="I20" i="3"/>
  <c r="H19" i="3"/>
  <c r="H16" i="3" s="1"/>
  <c r="H15" i="3" s="1"/>
  <c r="G19" i="3"/>
  <c r="I19" i="3" s="1"/>
  <c r="I18" i="3"/>
  <c r="I17" i="3"/>
  <c r="G16" i="3" l="1"/>
  <c r="G15" i="3" s="1"/>
  <c r="I27" i="3"/>
  <c r="I31" i="3"/>
  <c r="H30" i="3"/>
  <c r="I30" i="3" s="1"/>
  <c r="I15" i="3"/>
  <c r="G38" i="3"/>
  <c r="I16" i="3" l="1"/>
  <c r="H38" i="3"/>
  <c r="I38" i="3" s="1"/>
  <c r="E9" i="3"/>
  <c r="I41" i="1" l="1"/>
  <c r="I40" i="1"/>
  <c r="I39" i="1"/>
  <c r="I38" i="1"/>
  <c r="H37" i="1"/>
  <c r="G37" i="1"/>
  <c r="I36" i="1"/>
  <c r="H35" i="1"/>
  <c r="H34" i="1" s="1"/>
  <c r="G35" i="1"/>
  <c r="I33" i="1"/>
  <c r="I32" i="1"/>
  <c r="H32" i="1"/>
  <c r="G32" i="1"/>
  <c r="H31" i="1"/>
  <c r="G31" i="1"/>
  <c r="I30" i="1"/>
  <c r="I29" i="1"/>
  <c r="I28" i="1"/>
  <c r="I27" i="1"/>
  <c r="I26" i="1"/>
  <c r="I25" i="1"/>
  <c r="I24" i="1"/>
  <c r="H23" i="1"/>
  <c r="G23" i="1"/>
  <c r="I23" i="1" s="1"/>
  <c r="G22" i="1"/>
  <c r="I22" i="1" s="1"/>
  <c r="I21" i="1"/>
  <c r="I20" i="1"/>
  <c r="H19" i="1"/>
  <c r="H16" i="1" s="1"/>
  <c r="I18" i="1"/>
  <c r="I17" i="1"/>
  <c r="I35" i="1" l="1"/>
  <c r="G16" i="1"/>
  <c r="G15" i="1" s="1"/>
  <c r="I15" i="1" s="1"/>
  <c r="G34" i="1"/>
  <c r="I34" i="1" s="1"/>
  <c r="I31" i="1"/>
  <c r="I37" i="1"/>
  <c r="H15" i="1"/>
  <c r="H44" i="1" s="1"/>
  <c r="I19" i="1"/>
  <c r="I16" i="1" l="1"/>
  <c r="G44" i="1"/>
  <c r="E9" i="1" l="1"/>
  <c r="I44" i="1"/>
</calcChain>
</file>

<file path=xl/sharedStrings.xml><?xml version="1.0" encoding="utf-8"?>
<sst xmlns="http://schemas.openxmlformats.org/spreadsheetml/2006/main" count="131" uniqueCount="66">
  <si>
    <t>PEMERINTAH KABUPATEN SUKOHARJO</t>
  </si>
  <si>
    <t>KECAMATAN BENDOSARI</t>
  </si>
  <si>
    <t>DESA MOJOREJO</t>
  </si>
  <si>
    <t>Jln. Raya Mulur - Jumapolo     Kode Pos  57528</t>
  </si>
  <si>
    <t>LAPORAN REALISASI  PENGGUNAAN ADD TAHAP I (70%)</t>
  </si>
  <si>
    <t>Nama Bantuan</t>
  </si>
  <si>
    <t xml:space="preserve">:  </t>
  </si>
  <si>
    <t>Bantuan ADD Tahap I (70%)</t>
  </si>
  <si>
    <t>Jumlah Dana</t>
  </si>
  <si>
    <t>(Dua ratus lima puluh enam juta lima ratus ribu delapan ratus rupiah)</t>
  </si>
  <si>
    <t>Lokasi Kegiatan</t>
  </si>
  <si>
    <t>Desa Mojorejo Kec. Bendosari</t>
  </si>
  <si>
    <t>Tahun Anggaran</t>
  </si>
  <si>
    <t>NO</t>
  </si>
  <si>
    <t>URAIAN</t>
  </si>
  <si>
    <t>RENCANA</t>
  </si>
  <si>
    <t>REALISASI</t>
  </si>
  <si>
    <t>SELISIH</t>
  </si>
  <si>
    <t>Ket</t>
  </si>
  <si>
    <t>(Rp)</t>
  </si>
  <si>
    <t>I</t>
  </si>
  <si>
    <t>PENYELENGGARAAN PEMERINTAHAN DESA</t>
  </si>
  <si>
    <t>A</t>
  </si>
  <si>
    <t>SUB BID PENYELENGGARAAN BELANJA PENGHASILAN TETAP, TUNJANGAN, DAN OPERASIONAL PEMERINTAH DESA DAN OPERASIONAL DESA</t>
  </si>
  <si>
    <t>Tunjangan Kepala Desa</t>
  </si>
  <si>
    <t>Tunjangan Perangkat desa</t>
  </si>
  <si>
    <t>Jaminan Ketenagakerjaan Kepala Desa dan Perangkat Desa</t>
  </si>
  <si>
    <t>a.</t>
  </si>
  <si>
    <t>Jaminan Ketenagakerjaan Kepala Desa</t>
  </si>
  <si>
    <t>b.</t>
  </si>
  <si>
    <t>Jaminan Ketenagakerjaan Perangkat Desa</t>
  </si>
  <si>
    <t>Tunjangan BPD dan Anggotanya</t>
  </si>
  <si>
    <t xml:space="preserve">Penyediaan Operasional Pemerintah Desa </t>
  </si>
  <si>
    <t>Belanja Alat Tulis Kantor dan Benda Pos</t>
  </si>
  <si>
    <t>Belanja Cetak dan Penggandaan</t>
  </si>
  <si>
    <t>c.</t>
  </si>
  <si>
    <t>Belanja Jasa Honorarium Petugas</t>
  </si>
  <si>
    <t>d.</t>
  </si>
  <si>
    <t>Belanja Jasa Honorarium PKPKD dan PPKD</t>
  </si>
  <si>
    <t>Penyediaan Operasional BPD</t>
  </si>
  <si>
    <t>Penyediaan Insentif/Operasional RT/RW</t>
  </si>
  <si>
    <t>Penyediaan Sarana (Aset tetap) Perkantoran/Pemerintahan</t>
  </si>
  <si>
    <t>II</t>
  </si>
  <si>
    <t>BIDANG PELAKSANAAN PEMBANGUNAN DESA</t>
  </si>
  <si>
    <t>SUB BID PENDIDIKAN</t>
  </si>
  <si>
    <t>Penyelenggaraan PAUD/TK/TPA/TKA/TPQ/Madrasah Non formal Milik Desa</t>
  </si>
  <si>
    <t>III</t>
  </si>
  <si>
    <t>BIDANG PELAKSANAAN KEMASYARAKATAN</t>
  </si>
  <si>
    <t>SU BID KELEMBAGAAN MASYARAKAT</t>
  </si>
  <si>
    <t>Pembinaan PKK</t>
  </si>
  <si>
    <t>B</t>
  </si>
  <si>
    <t>SUB BID KEPEMUDAAN DAN OLAHRAGA</t>
  </si>
  <si>
    <t>Pembinaan Karang taruna/ Klub Kepemudaan/Olahraga Tingkat Desa</t>
  </si>
  <si>
    <t>IV</t>
  </si>
  <si>
    <t>BIDANG  PEMBERDAYAAN MASYARAKAT</t>
  </si>
  <si>
    <t>V</t>
  </si>
  <si>
    <t>BIDANG PENANGGULANGAN BENCANA, KEADAAN DARURAT DAN MENDESAK</t>
  </si>
  <si>
    <t>JUMLAH</t>
  </si>
  <si>
    <t>Mojorejo, 2 September 2021</t>
  </si>
  <si>
    <t>Kepala Desa Mojorejo</t>
  </si>
  <si>
    <t>SADIRAN</t>
  </si>
  <si>
    <t>Jln. Raya Mulur - Jumapolo     Kode Pos  57572</t>
  </si>
  <si>
    <t>Bantuan ADD Tahap II(30%)</t>
  </si>
  <si>
    <t>(Seratus dua belas juta seratus dua puluh lima ribu dua ratus rupiah)</t>
  </si>
  <si>
    <t>LAPORAN REALISASI  PENGGUNAAN ADD TAHAP II (30%)</t>
  </si>
  <si>
    <t xml:space="preserve">     Mojorejo,  31 Desember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</si>
</sst>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(* #,##0_);_(* \(#,##0\);_(* &quot;-&quot;_);_(@_)"/>
    <numFmt numFmtId="165" formatCode="_(&quot;Rp&quot;* #,##0_);_(&quot;Rp&quot;* \(#,##0\);_(&quot;Rp&quot;* &quot;-&quot;_);_(@_)"/>
    <numFmt numFmtId="166" formatCode="_(&quot;Rp&quot;* #,##0.00_);_(&quot;Rp&quot;* \(#,##0.00\);_(&quot;Rp&quot;* &quot;-&quot;_);_(@_)"/>
    <numFmt numFmtId="167" formatCode="00,000,"/>
    <numFmt numFmtId="168" formatCode="00,"/>
    <numFmt numFmtId="169" formatCode="_(* #,##0.00_);_(* \(#,##0.00\);_(* &quot;-&quot;_);_(@_)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Palatino Linotype"/>
      <family val="1"/>
    </font>
    <font>
      <b/>
      <sz val="14"/>
      <name val="Palatino Linotype"/>
      <family val="1"/>
    </font>
    <font>
      <b/>
      <sz val="10"/>
      <name val="Palatino Linotype"/>
      <family val="1"/>
    </font>
    <font>
      <b/>
      <sz val="10"/>
      <name val="Adobe Garamond Pro"/>
      <family val="1"/>
    </font>
    <font>
      <b/>
      <sz val="11"/>
      <color indexed="8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sz val="10"/>
      <color indexed="8"/>
      <name val="Arial"/>
      <family val="2"/>
    </font>
    <font>
      <sz val="11"/>
      <color indexed="8"/>
      <name val="Times New Roman"/>
      <family val="1"/>
    </font>
    <font>
      <sz val="11"/>
      <color theme="1"/>
      <name val="Times New Roman"/>
      <family val="1"/>
    </font>
    <font>
      <sz val="11"/>
      <color theme="1"/>
      <name val="Calibri"/>
      <family val="2"/>
      <charset val="1"/>
      <scheme val="minor"/>
    </font>
    <font>
      <sz val="11"/>
      <name val="Times New Roman"/>
      <family val="1"/>
    </font>
    <font>
      <b/>
      <u/>
      <sz val="11"/>
      <color theme="1"/>
      <name val="Times New Roman"/>
      <family val="1"/>
    </font>
    <font>
      <sz val="10"/>
      <color indexed="8"/>
      <name val="Palatino Linotype"/>
      <family val="1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10" fillId="0" borderId="0"/>
    <xf numFmtId="0" fontId="13" fillId="0" borderId="0"/>
  </cellStyleXfs>
  <cellXfs count="128">
    <xf numFmtId="0" fontId="0" fillId="0" borderId="0" xfId="0"/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/>
    </xf>
    <xf numFmtId="0" fontId="7" fillId="0" borderId="0" xfId="0" applyFont="1" applyFill="1" applyAlignment="1" applyProtection="1">
      <alignment horizontal="left" vertical="top"/>
      <protection locked="0"/>
    </xf>
    <xf numFmtId="0" fontId="7" fillId="0" borderId="0" xfId="0" applyFont="1"/>
    <xf numFmtId="0" fontId="8" fillId="0" borderId="0" xfId="0" applyFont="1" applyAlignment="1">
      <alignment horizontal="right"/>
    </xf>
    <xf numFmtId="0" fontId="8" fillId="0" borderId="0" xfId="0" applyFont="1" applyAlignment="1">
      <alignment horizontal="center"/>
    </xf>
    <xf numFmtId="165" fontId="9" fillId="0" borderId="0" xfId="0" applyNumberFormat="1" applyFont="1"/>
    <xf numFmtId="166" fontId="7" fillId="0" borderId="0" xfId="0" applyNumberFormat="1" applyFont="1" applyFill="1" applyAlignment="1" applyProtection="1">
      <alignment horizontal="left" vertical="top"/>
      <protection locked="0"/>
    </xf>
    <xf numFmtId="0" fontId="8" fillId="0" borderId="0" xfId="0" applyFont="1" applyAlignment="1">
      <alignment horizontal="right" vertical="top"/>
    </xf>
    <xf numFmtId="0" fontId="8" fillId="0" borderId="0" xfId="0" applyFont="1" applyAlignment="1">
      <alignment horizontal="left"/>
    </xf>
    <xf numFmtId="0" fontId="7" fillId="0" borderId="3" xfId="2" applyFont="1" applyFill="1" applyBorder="1" applyAlignment="1" applyProtection="1">
      <alignment horizontal="center" vertical="center"/>
      <protection locked="0"/>
    </xf>
    <xf numFmtId="0" fontId="7" fillId="0" borderId="8" xfId="2" applyFont="1" applyFill="1" applyBorder="1" applyAlignment="1" applyProtection="1">
      <alignment horizontal="center" vertical="center"/>
      <protection locked="0"/>
    </xf>
    <xf numFmtId="1" fontId="7" fillId="0" borderId="7" xfId="2" applyNumberFormat="1" applyFont="1" applyFill="1" applyBorder="1" applyAlignment="1" applyProtection="1">
      <alignment horizontal="center" vertical="center"/>
      <protection locked="0"/>
    </xf>
    <xf numFmtId="1" fontId="7" fillId="0" borderId="13" xfId="2" applyNumberFormat="1" applyFont="1" applyFill="1" applyBorder="1" applyAlignment="1" applyProtection="1">
      <alignment horizontal="center" vertical="center"/>
      <protection locked="0"/>
    </xf>
    <xf numFmtId="0" fontId="9" fillId="0" borderId="13" xfId="0" applyFont="1" applyBorder="1" applyAlignment="1">
      <alignment horizontal="center" vertical="center"/>
    </xf>
    <xf numFmtId="167" fontId="7" fillId="0" borderId="7" xfId="0" applyNumberFormat="1" applyFont="1" applyFill="1" applyBorder="1" applyAlignment="1" applyProtection="1">
      <alignment horizontal="center" vertical="top"/>
      <protection locked="0"/>
    </xf>
    <xf numFmtId="0" fontId="7" fillId="0" borderId="12" xfId="0" applyFont="1" applyFill="1" applyBorder="1" applyAlignment="1" applyProtection="1">
      <alignment horizontal="left" vertical="top"/>
      <protection locked="0"/>
    </xf>
    <xf numFmtId="0" fontId="7" fillId="0" borderId="12" xfId="0" applyFont="1" applyBorder="1"/>
    <xf numFmtId="4" fontId="7" fillId="0" borderId="7" xfId="0" applyNumberFormat="1" applyFont="1" applyBorder="1" applyAlignment="1">
      <alignment horizontal="right"/>
    </xf>
    <xf numFmtId="0" fontId="9" fillId="0" borderId="7" xfId="0" applyFont="1" applyBorder="1"/>
    <xf numFmtId="0" fontId="2" fillId="0" borderId="0" xfId="0" applyFont="1"/>
    <xf numFmtId="167" fontId="11" fillId="0" borderId="7" xfId="0" applyNumberFormat="1" applyFont="1" applyFill="1" applyBorder="1" applyAlignment="1" applyProtection="1">
      <alignment horizontal="center" vertical="top"/>
      <protection locked="0"/>
    </xf>
    <xf numFmtId="0" fontId="11" fillId="0" borderId="12" xfId="0" applyFont="1" applyFill="1" applyBorder="1" applyAlignment="1" applyProtection="1">
      <alignment horizontal="left" vertical="top"/>
      <protection locked="0"/>
    </xf>
    <xf numFmtId="4" fontId="11" fillId="0" borderId="7" xfId="0" applyNumberFormat="1" applyFont="1" applyBorder="1" applyAlignment="1">
      <alignment horizontal="right"/>
    </xf>
    <xf numFmtId="0" fontId="12" fillId="0" borderId="7" xfId="0" applyFont="1" applyBorder="1"/>
    <xf numFmtId="0" fontId="11" fillId="0" borderId="12" xfId="0" applyFont="1" applyFill="1" applyBorder="1" applyAlignment="1" applyProtection="1">
      <alignment horizontal="left" vertical="center"/>
      <protection locked="0"/>
    </xf>
    <xf numFmtId="0" fontId="11" fillId="0" borderId="12" xfId="0" applyFont="1" applyBorder="1" applyAlignment="1">
      <alignment horizontal="center" vertical="center"/>
    </xf>
    <xf numFmtId="0" fontId="11" fillId="0" borderId="12" xfId="0" applyFont="1" applyBorder="1"/>
    <xf numFmtId="167" fontId="11" fillId="0" borderId="7" xfId="0" applyNumberFormat="1" applyFont="1" applyFill="1" applyBorder="1" applyAlignment="1" applyProtection="1">
      <alignment horizontal="center" vertical="center"/>
      <protection locked="0"/>
    </xf>
    <xf numFmtId="4" fontId="11" fillId="0" borderId="7" xfId="0" applyNumberFormat="1" applyFont="1" applyBorder="1" applyAlignment="1">
      <alignment horizontal="right" vertical="center"/>
    </xf>
    <xf numFmtId="0" fontId="12" fillId="0" borderId="7" xfId="0" applyFont="1" applyBorder="1" applyAlignment="1">
      <alignment vertical="center"/>
    </xf>
    <xf numFmtId="0" fontId="0" fillId="0" borderId="0" xfId="0" applyAlignment="1">
      <alignment vertical="center"/>
    </xf>
    <xf numFmtId="0" fontId="14" fillId="0" borderId="12" xfId="3" applyFont="1" applyBorder="1" applyAlignment="1" applyProtection="1">
      <alignment horizontal="left" vertical="center" wrapText="1"/>
      <protection hidden="1"/>
    </xf>
    <xf numFmtId="0" fontId="14" fillId="0" borderId="12" xfId="3" applyFont="1" applyBorder="1" applyAlignment="1" applyProtection="1">
      <alignment horizontal="left" vertical="center"/>
      <protection hidden="1"/>
    </xf>
    <xf numFmtId="0" fontId="14" fillId="0" borderId="13" xfId="3" applyFont="1" applyBorder="1" applyAlignment="1" applyProtection="1">
      <alignment horizontal="left" vertical="center" wrapText="1"/>
      <protection hidden="1"/>
    </xf>
    <xf numFmtId="0" fontId="11" fillId="0" borderId="11" xfId="0" applyFont="1" applyFill="1" applyBorder="1" applyAlignment="1" applyProtection="1">
      <alignment horizontal="left" vertical="center"/>
      <protection locked="0"/>
    </xf>
    <xf numFmtId="0" fontId="11" fillId="0" borderId="0" xfId="0" applyFont="1" applyFill="1" applyBorder="1" applyAlignment="1" applyProtection="1">
      <alignment horizontal="left" vertical="center"/>
      <protection locked="0"/>
    </xf>
    <xf numFmtId="0" fontId="7" fillId="0" borderId="7" xfId="0" applyFont="1" applyBorder="1" applyAlignment="1">
      <alignment horizontal="center"/>
    </xf>
    <xf numFmtId="0" fontId="9" fillId="0" borderId="0" xfId="0" applyFont="1" applyAlignment="1">
      <alignment vertical="center"/>
    </xf>
    <xf numFmtId="0" fontId="9" fillId="0" borderId="0" xfId="0" applyFont="1"/>
    <xf numFmtId="4" fontId="7" fillId="0" borderId="7" xfId="1" applyNumberFormat="1" applyFont="1" applyFill="1" applyBorder="1" applyAlignment="1" applyProtection="1">
      <alignment horizontal="right" vertical="top"/>
      <protection locked="0"/>
    </xf>
    <xf numFmtId="0" fontId="11" fillId="0" borderId="7" xfId="0" applyFont="1" applyBorder="1" applyAlignment="1">
      <alignment horizontal="center"/>
    </xf>
    <xf numFmtId="0" fontId="12" fillId="0" borderId="11" xfId="0" applyFont="1" applyBorder="1" applyAlignment="1">
      <alignment vertical="center"/>
    </xf>
    <xf numFmtId="0" fontId="12" fillId="0" borderId="12" xfId="0" applyFont="1" applyBorder="1" applyAlignment="1">
      <alignment vertical="center"/>
    </xf>
    <xf numFmtId="0" fontId="12" fillId="0" borderId="12" xfId="0" applyFont="1" applyBorder="1"/>
    <xf numFmtId="0" fontId="12" fillId="0" borderId="13" xfId="0" applyFont="1" applyBorder="1"/>
    <xf numFmtId="4" fontId="11" fillId="0" borderId="7" xfId="1" applyNumberFormat="1" applyFont="1" applyFill="1" applyBorder="1" applyAlignment="1" applyProtection="1">
      <alignment horizontal="right" vertical="top"/>
      <protection locked="0"/>
    </xf>
    <xf numFmtId="0" fontId="0" fillId="0" borderId="0" xfId="0" applyFont="1"/>
    <xf numFmtId="0" fontId="12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168" fontId="7" fillId="0" borderId="11" xfId="0" quotePrefix="1" applyNumberFormat="1" applyFont="1" applyFill="1" applyBorder="1" applyAlignment="1" applyProtection="1">
      <alignment vertical="center"/>
      <protection locked="0"/>
    </xf>
    <xf numFmtId="168" fontId="7" fillId="0" borderId="12" xfId="0" quotePrefix="1" applyNumberFormat="1" applyFont="1" applyFill="1" applyBorder="1" applyAlignment="1" applyProtection="1">
      <alignment vertical="center"/>
      <protection locked="0"/>
    </xf>
    <xf numFmtId="168" fontId="7" fillId="0" borderId="12" xfId="0" quotePrefix="1" applyNumberFormat="1" applyFont="1" applyFill="1" applyBorder="1" applyAlignment="1" applyProtection="1">
      <alignment vertical="top"/>
      <protection locked="0"/>
    </xf>
    <xf numFmtId="168" fontId="7" fillId="0" borderId="13" xfId="0" quotePrefix="1" applyNumberFormat="1" applyFont="1" applyFill="1" applyBorder="1" applyAlignment="1" applyProtection="1">
      <alignment vertical="top"/>
      <protection locked="0"/>
    </xf>
    <xf numFmtId="168" fontId="11" fillId="0" borderId="12" xfId="0" quotePrefix="1" applyNumberFormat="1" applyFont="1" applyFill="1" applyBorder="1" applyAlignment="1" applyProtection="1">
      <alignment horizontal="left" vertical="center"/>
      <protection locked="0"/>
    </xf>
    <xf numFmtId="1" fontId="11" fillId="0" borderId="12" xfId="0" quotePrefix="1" applyNumberFormat="1" applyFont="1" applyFill="1" applyBorder="1" applyAlignment="1" applyProtection="1">
      <alignment horizontal="left" vertical="center"/>
      <protection locked="0"/>
    </xf>
    <xf numFmtId="0" fontId="11" fillId="0" borderId="12" xfId="0" applyFont="1" applyFill="1" applyBorder="1" applyAlignment="1" applyProtection="1">
      <alignment horizontal="center" vertical="center"/>
      <protection locked="0"/>
    </xf>
    <xf numFmtId="1" fontId="11" fillId="0" borderId="12" xfId="0" applyNumberFormat="1" applyFont="1" applyFill="1" applyBorder="1" applyAlignment="1" applyProtection="1">
      <alignment horizontal="left" vertical="center"/>
      <protection locked="0"/>
    </xf>
    <xf numFmtId="1" fontId="7" fillId="0" borderId="12" xfId="0" quotePrefix="1" applyNumberFormat="1" applyFont="1" applyFill="1" applyBorder="1" applyAlignment="1" applyProtection="1">
      <alignment horizontal="left" vertical="top"/>
      <protection locked="0"/>
    </xf>
    <xf numFmtId="1" fontId="11" fillId="0" borderId="12" xfId="0" quotePrefix="1" applyNumberFormat="1" applyFont="1" applyFill="1" applyBorder="1" applyAlignment="1" applyProtection="1">
      <alignment horizontal="left" vertical="top"/>
      <protection locked="0"/>
    </xf>
    <xf numFmtId="0" fontId="7" fillId="0" borderId="7" xfId="0" applyFont="1" applyBorder="1" applyAlignment="1">
      <alignment horizontal="center" vertical="top"/>
    </xf>
    <xf numFmtId="1" fontId="7" fillId="0" borderId="9" xfId="0" quotePrefix="1" applyNumberFormat="1" applyFont="1" applyFill="1" applyBorder="1" applyAlignment="1" applyProtection="1">
      <alignment vertical="top" wrapText="1"/>
      <protection locked="0"/>
    </xf>
    <xf numFmtId="1" fontId="7" fillId="0" borderId="2" xfId="0" quotePrefix="1" applyNumberFormat="1" applyFont="1" applyFill="1" applyBorder="1" applyAlignment="1" applyProtection="1">
      <alignment vertical="top" wrapText="1"/>
      <protection locked="0"/>
    </xf>
    <xf numFmtId="1" fontId="7" fillId="0" borderId="10" xfId="0" quotePrefix="1" applyNumberFormat="1" applyFont="1" applyFill="1" applyBorder="1" applyAlignment="1" applyProtection="1">
      <alignment vertical="top" wrapText="1"/>
      <protection locked="0"/>
    </xf>
    <xf numFmtId="0" fontId="11" fillId="0" borderId="0" xfId="0" applyFont="1" applyBorder="1" applyAlignment="1">
      <alignment horizontal="center"/>
    </xf>
    <xf numFmtId="168" fontId="11" fillId="0" borderId="0" xfId="0" quotePrefix="1" applyNumberFormat="1" applyFont="1" applyFill="1" applyBorder="1" applyAlignment="1" applyProtection="1">
      <alignment horizontal="left" vertical="top"/>
      <protection locked="0"/>
    </xf>
    <xf numFmtId="0" fontId="11" fillId="0" borderId="0" xfId="0" applyFont="1" applyFill="1" applyBorder="1" applyAlignment="1" applyProtection="1">
      <alignment horizontal="left" vertical="top"/>
      <protection locked="0"/>
    </xf>
    <xf numFmtId="0" fontId="11" fillId="0" borderId="0" xfId="0" applyFont="1" applyBorder="1"/>
    <xf numFmtId="1" fontId="11" fillId="0" borderId="0" xfId="0" applyNumberFormat="1" applyFont="1" applyFill="1" applyBorder="1" applyAlignment="1" applyProtection="1">
      <alignment horizontal="right" vertical="top"/>
      <protection locked="0"/>
    </xf>
    <xf numFmtId="0" fontId="0" fillId="0" borderId="0" xfId="0" applyBorder="1"/>
    <xf numFmtId="1" fontId="11" fillId="0" borderId="0" xfId="0" applyNumberFormat="1" applyFont="1" applyFill="1" applyBorder="1" applyAlignment="1" applyProtection="1">
      <alignment horizontal="center" vertical="top"/>
      <protection locked="0"/>
    </xf>
    <xf numFmtId="0" fontId="12" fillId="0" borderId="0" xfId="0" applyFont="1" applyAlignment="1">
      <alignment horizontal="center"/>
    </xf>
    <xf numFmtId="0" fontId="12" fillId="0" borderId="0" xfId="0" applyFont="1"/>
    <xf numFmtId="1" fontId="7" fillId="0" borderId="0" xfId="0" applyNumberFormat="1" applyFont="1" applyFill="1" applyBorder="1" applyAlignment="1" applyProtection="1">
      <alignment horizontal="center" vertical="top"/>
      <protection locked="0"/>
    </xf>
    <xf numFmtId="0" fontId="15" fillId="0" borderId="0" xfId="0" applyFont="1" applyAlignment="1">
      <alignment horizontal="center"/>
    </xf>
    <xf numFmtId="0" fontId="16" fillId="0" borderId="0" xfId="0" applyFont="1" applyBorder="1" applyAlignment="1">
      <alignment horizontal="center"/>
    </xf>
    <xf numFmtId="168" fontId="16" fillId="0" borderId="0" xfId="0" quotePrefix="1" applyNumberFormat="1" applyFont="1" applyFill="1" applyBorder="1" applyAlignment="1" applyProtection="1">
      <alignment horizontal="left" vertical="top"/>
      <protection locked="0"/>
    </xf>
    <xf numFmtId="0" fontId="16" fillId="0" borderId="0" xfId="0" applyFont="1" applyFill="1" applyBorder="1" applyAlignment="1" applyProtection="1">
      <alignment horizontal="left" vertical="top"/>
      <protection locked="0"/>
    </xf>
    <xf numFmtId="0" fontId="16" fillId="0" borderId="0" xfId="0" applyFont="1" applyBorder="1"/>
    <xf numFmtId="1" fontId="16" fillId="0" borderId="0" xfId="0" applyNumberFormat="1" applyFont="1" applyFill="1" applyBorder="1" applyAlignment="1" applyProtection="1">
      <alignment horizontal="right" vertical="top"/>
      <protection locked="0"/>
    </xf>
    <xf numFmtId="0" fontId="0" fillId="0" borderId="0" xfId="0" applyBorder="1" applyAlignment="1">
      <alignment horizontal="right"/>
    </xf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169" fontId="16" fillId="0" borderId="0" xfId="1" applyNumberFormat="1" applyFont="1" applyFill="1" applyBorder="1" applyAlignment="1" applyProtection="1">
      <alignment horizontal="right" vertical="center"/>
      <protection locked="0"/>
    </xf>
    <xf numFmtId="0" fontId="11" fillId="0" borderId="12" xfId="0" applyFont="1" applyBorder="1" applyAlignment="1">
      <alignment horizontal="center"/>
    </xf>
    <xf numFmtId="0" fontId="12" fillId="0" borderId="11" xfId="0" applyFont="1" applyBorder="1"/>
    <xf numFmtId="0" fontId="12" fillId="0" borderId="0" xfId="0" applyFont="1" applyAlignment="1">
      <alignment horizontal="center" vertical="top"/>
    </xf>
    <xf numFmtId="168" fontId="7" fillId="0" borderId="11" xfId="0" quotePrefix="1" applyNumberFormat="1" applyFont="1" applyFill="1" applyBorder="1" applyAlignment="1" applyProtection="1">
      <alignment vertical="top"/>
      <protection locked="0"/>
    </xf>
    <xf numFmtId="168" fontId="11" fillId="0" borderId="12" xfId="0" quotePrefix="1" applyNumberFormat="1" applyFont="1" applyFill="1" applyBorder="1" applyAlignment="1" applyProtection="1">
      <alignment horizontal="left" vertical="top"/>
      <protection locked="0"/>
    </xf>
    <xf numFmtId="0" fontId="11" fillId="0" borderId="12" xfId="0" applyFont="1" applyFill="1" applyBorder="1" applyAlignment="1" applyProtection="1">
      <alignment horizontal="center" vertical="top"/>
      <protection locked="0"/>
    </xf>
    <xf numFmtId="0" fontId="14" fillId="0" borderId="12" xfId="3" applyFont="1" applyBorder="1" applyAlignment="1" applyProtection="1">
      <alignment horizontal="left" vertical="center" wrapText="1"/>
      <protection hidden="1"/>
    </xf>
    <xf numFmtId="0" fontId="14" fillId="0" borderId="13" xfId="3" applyFont="1" applyBorder="1" applyAlignment="1" applyProtection="1">
      <alignment horizontal="left" vertical="center" wrapText="1"/>
      <protection hidden="1"/>
    </xf>
    <xf numFmtId="1" fontId="7" fillId="0" borderId="7" xfId="2" applyNumberFormat="1" applyFont="1" applyFill="1" applyBorder="1" applyAlignment="1" applyProtection="1">
      <alignment horizontal="center" vertical="center"/>
      <protection locked="0"/>
    </xf>
    <xf numFmtId="1" fontId="7" fillId="0" borderId="13" xfId="2" applyNumberFormat="1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Alignment="1" applyProtection="1">
      <alignment horizontal="left" vertical="top"/>
      <protection locked="0"/>
    </xf>
    <xf numFmtId="0" fontId="7" fillId="0" borderId="3" xfId="2" applyFont="1" applyFill="1" applyBorder="1" applyAlignment="1" applyProtection="1">
      <alignment horizontal="center" vertical="center"/>
      <protection locked="0"/>
    </xf>
    <xf numFmtId="0" fontId="7" fillId="0" borderId="8" xfId="2" applyFont="1" applyFill="1" applyBorder="1" applyAlignment="1" applyProtection="1">
      <alignment horizontal="center" vertical="center"/>
      <protection locked="0"/>
    </xf>
    <xf numFmtId="4" fontId="0" fillId="0" borderId="0" xfId="0" applyNumberFormat="1" applyAlignment="1">
      <alignment horizontal="right"/>
    </xf>
    <xf numFmtId="0" fontId="7" fillId="0" borderId="3" xfId="2" applyFont="1" applyFill="1" applyBorder="1" applyAlignment="1" applyProtection="1">
      <alignment horizontal="center" vertical="center"/>
      <protection locked="0"/>
    </xf>
    <xf numFmtId="0" fontId="7" fillId="0" borderId="8" xfId="2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top"/>
    </xf>
    <xf numFmtId="0" fontId="7" fillId="0" borderId="0" xfId="0" applyFont="1" applyFill="1" applyAlignment="1" applyProtection="1">
      <alignment horizontal="left" vertical="top"/>
      <protection locked="0"/>
    </xf>
    <xf numFmtId="0" fontId="7" fillId="0" borderId="2" xfId="0" applyFont="1" applyFill="1" applyBorder="1" applyAlignment="1" applyProtection="1">
      <alignment horizontal="left" vertical="top"/>
      <protection locked="0"/>
    </xf>
    <xf numFmtId="0" fontId="7" fillId="0" borderId="4" xfId="2" applyFont="1" applyFill="1" applyBorder="1" applyAlignment="1" applyProtection="1">
      <alignment horizontal="center" vertical="center"/>
      <protection locked="0"/>
    </xf>
    <xf numFmtId="0" fontId="7" fillId="0" borderId="5" xfId="2" applyFont="1" applyFill="1" applyBorder="1" applyAlignment="1" applyProtection="1">
      <alignment horizontal="center" vertical="center"/>
      <protection locked="0"/>
    </xf>
    <xf numFmtId="0" fontId="7" fillId="0" borderId="6" xfId="2" applyFont="1" applyFill="1" applyBorder="1" applyAlignment="1" applyProtection="1">
      <alignment horizontal="center" vertical="center"/>
      <protection locked="0"/>
    </xf>
    <xf numFmtId="0" fontId="7" fillId="0" borderId="9" xfId="2" applyFont="1" applyFill="1" applyBorder="1" applyAlignment="1" applyProtection="1">
      <alignment horizontal="center" vertical="center"/>
      <protection locked="0"/>
    </xf>
    <xf numFmtId="0" fontId="7" fillId="0" borderId="2" xfId="2" applyFont="1" applyFill="1" applyBorder="1" applyAlignment="1" applyProtection="1">
      <alignment horizontal="center" vertical="center"/>
      <protection locked="0"/>
    </xf>
    <xf numFmtId="0" fontId="7" fillId="0" borderId="10" xfId="2" applyFont="1" applyFill="1" applyBorder="1" applyAlignment="1" applyProtection="1">
      <alignment horizontal="center" vertical="center"/>
      <protection locked="0"/>
    </xf>
    <xf numFmtId="1" fontId="11" fillId="0" borderId="5" xfId="0" applyNumberFormat="1" applyFont="1" applyFill="1" applyBorder="1" applyAlignment="1" applyProtection="1">
      <alignment horizontal="center" vertical="top"/>
      <protection locked="0"/>
    </xf>
    <xf numFmtId="1" fontId="7" fillId="0" borderId="11" xfId="2" applyNumberFormat="1" applyFont="1" applyFill="1" applyBorder="1" applyAlignment="1" applyProtection="1">
      <alignment horizontal="center" vertical="center"/>
      <protection locked="0"/>
    </xf>
    <xf numFmtId="1" fontId="7" fillId="0" borderId="12" xfId="2" applyNumberFormat="1" applyFont="1" applyFill="1" applyBorder="1" applyAlignment="1" applyProtection="1">
      <alignment horizontal="center" vertical="center"/>
      <protection locked="0"/>
    </xf>
    <xf numFmtId="1" fontId="7" fillId="0" borderId="13" xfId="2" applyNumberFormat="1" applyFont="1" applyFill="1" applyBorder="1" applyAlignment="1" applyProtection="1">
      <alignment horizontal="center" vertical="center"/>
      <protection locked="0"/>
    </xf>
    <xf numFmtId="0" fontId="11" fillId="0" borderId="12" xfId="0" applyFont="1" applyBorder="1" applyAlignment="1">
      <alignment horizontal="left" wrapText="1"/>
    </xf>
    <xf numFmtId="0" fontId="11" fillId="0" borderId="13" xfId="0" applyFont="1" applyBorder="1" applyAlignment="1">
      <alignment horizontal="left" wrapText="1"/>
    </xf>
    <xf numFmtId="0" fontId="14" fillId="0" borderId="12" xfId="3" applyFont="1" applyBorder="1" applyAlignment="1" applyProtection="1">
      <alignment horizontal="left" vertical="center" wrapText="1"/>
      <protection hidden="1"/>
    </xf>
    <xf numFmtId="0" fontId="14" fillId="0" borderId="13" xfId="3" applyFont="1" applyBorder="1" applyAlignment="1" applyProtection="1">
      <alignment horizontal="left" vertical="center" wrapText="1"/>
      <protection hidden="1"/>
    </xf>
    <xf numFmtId="0" fontId="12" fillId="0" borderId="2" xfId="0" applyFont="1" applyBorder="1" applyAlignment="1">
      <alignment horizontal="left" vertical="top" wrapText="1"/>
    </xf>
    <xf numFmtId="0" fontId="12" fillId="0" borderId="10" xfId="0" applyFont="1" applyBorder="1" applyAlignment="1">
      <alignment horizontal="left" vertical="top" wrapText="1"/>
    </xf>
    <xf numFmtId="1" fontId="7" fillId="0" borderId="4" xfId="0" quotePrefix="1" applyNumberFormat="1" applyFont="1" applyFill="1" applyBorder="1" applyAlignment="1" applyProtection="1">
      <alignment horizontal="left" vertical="top" wrapText="1"/>
      <protection locked="0"/>
    </xf>
    <xf numFmtId="1" fontId="7" fillId="0" borderId="5" xfId="0" quotePrefix="1" applyNumberFormat="1" applyFont="1" applyFill="1" applyBorder="1" applyAlignment="1" applyProtection="1">
      <alignment horizontal="left" vertical="top" wrapText="1"/>
      <protection locked="0"/>
    </xf>
    <xf numFmtId="1" fontId="7" fillId="0" borderId="6" xfId="0" quotePrefix="1" applyNumberFormat="1" applyFont="1" applyFill="1" applyBorder="1" applyAlignment="1" applyProtection="1">
      <alignment horizontal="left" vertical="top" wrapText="1"/>
      <protection locked="0"/>
    </xf>
    <xf numFmtId="1" fontId="7" fillId="0" borderId="7" xfId="2" applyNumberFormat="1" applyFont="1" applyFill="1" applyBorder="1" applyAlignment="1" applyProtection="1">
      <alignment horizontal="center" vertical="center"/>
      <protection locked="0"/>
    </xf>
    <xf numFmtId="4" fontId="7" fillId="0" borderId="7" xfId="0" applyNumberFormat="1" applyFont="1" applyBorder="1" applyAlignment="1">
      <alignment horizontal="right" vertical="top"/>
    </xf>
  </cellXfs>
  <cellStyles count="4">
    <cellStyle name="Comma [0]" xfId="1" builtinId="6"/>
    <cellStyle name="Normal" xfId="0" builtinId="0"/>
    <cellStyle name="Normal 2" xfId="3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1</xdr:row>
      <xdr:rowOff>22045</xdr:rowOff>
    </xdr:from>
    <xdr:to>
      <xdr:col>2</xdr:col>
      <xdr:colOff>114301</xdr:colOff>
      <xdr:row>5</xdr:row>
      <xdr:rowOff>36395</xdr:rowOff>
    </xdr:to>
    <xdr:pic>
      <xdr:nvPicPr>
        <xdr:cNvPr id="2" name="Picture 1" descr="logo skh.png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" y="204925"/>
          <a:ext cx="815340" cy="799210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95</xdr:row>
      <xdr:rowOff>22045</xdr:rowOff>
    </xdr:from>
    <xdr:ext cx="800100" cy="823975"/>
    <xdr:pic>
      <xdr:nvPicPr>
        <xdr:cNvPr id="3" name="Picture 2" descr="logo skh.png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19811185"/>
          <a:ext cx="800100" cy="82397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147</xdr:row>
      <xdr:rowOff>22045</xdr:rowOff>
    </xdr:from>
    <xdr:ext cx="800100" cy="823975"/>
    <xdr:pic>
      <xdr:nvPicPr>
        <xdr:cNvPr id="4" name="Picture 3" descr="logo skh.png">
          <a:extLst>
            <a:ext uri="{FF2B5EF4-FFF2-40B4-BE49-F238E27FC236}">
              <a16:creationId xmlns:a16="http://schemas.microsoft.com/office/drawing/2014/main" xmlns="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29884825"/>
          <a:ext cx="800100" cy="82397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177</xdr:row>
      <xdr:rowOff>22045</xdr:rowOff>
    </xdr:from>
    <xdr:ext cx="800100" cy="823975"/>
    <xdr:pic>
      <xdr:nvPicPr>
        <xdr:cNvPr id="5" name="Picture 4" descr="logo skh.png">
          <a:extLst>
            <a:ext uri="{FF2B5EF4-FFF2-40B4-BE49-F238E27FC236}">
              <a16:creationId xmlns:a16="http://schemas.microsoft.com/office/drawing/2014/main" xmlns="" id="{00000000-0008-0000-03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36018925"/>
          <a:ext cx="800100" cy="823975"/>
        </a:xfrm>
        <a:prstGeom prst="rect">
          <a:avLst/>
        </a:prstGeom>
      </xdr:spPr>
    </xdr:pic>
    <xdr:clientData/>
  </xdr:oneCellAnchor>
  <xdr:twoCellAnchor editAs="oneCell">
    <xdr:from>
      <xdr:col>0</xdr:col>
      <xdr:colOff>0</xdr:colOff>
      <xdr:row>248</xdr:row>
      <xdr:rowOff>38099</xdr:rowOff>
    </xdr:from>
    <xdr:to>
      <xdr:col>2</xdr:col>
      <xdr:colOff>146612</xdr:colOff>
      <xdr:row>253</xdr:row>
      <xdr:rowOff>0</xdr:rowOff>
    </xdr:to>
    <xdr:pic>
      <xdr:nvPicPr>
        <xdr:cNvPr id="6" name="Picture 5" descr="logo skh.png">
          <a:extLst>
            <a:ext uri="{FF2B5EF4-FFF2-40B4-BE49-F238E27FC236}">
              <a16:creationId xmlns:a16="http://schemas.microsoft.com/office/drawing/2014/main" xmlns="" id="{00000000-0008-0000-03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49888139"/>
          <a:ext cx="847652" cy="876301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206</xdr:row>
      <xdr:rowOff>22045</xdr:rowOff>
    </xdr:from>
    <xdr:ext cx="800100" cy="823975"/>
    <xdr:pic>
      <xdr:nvPicPr>
        <xdr:cNvPr id="7" name="Picture 6" descr="logo skh.png">
          <a:extLst>
            <a:ext uri="{FF2B5EF4-FFF2-40B4-BE49-F238E27FC236}">
              <a16:creationId xmlns:a16="http://schemas.microsoft.com/office/drawing/2014/main" xmlns="" id="{00000000-0008-0000-03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41604385"/>
          <a:ext cx="800100" cy="823975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1</xdr:row>
      <xdr:rowOff>22045</xdr:rowOff>
    </xdr:from>
    <xdr:to>
      <xdr:col>2</xdr:col>
      <xdr:colOff>114301</xdr:colOff>
      <xdr:row>5</xdr:row>
      <xdr:rowOff>36395</xdr:rowOff>
    </xdr:to>
    <xdr:pic>
      <xdr:nvPicPr>
        <xdr:cNvPr id="2" name="Picture 1" descr="logo skh.png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" y="204925"/>
          <a:ext cx="815340" cy="799210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89</xdr:row>
      <xdr:rowOff>22045</xdr:rowOff>
    </xdr:from>
    <xdr:ext cx="800100" cy="823975"/>
    <xdr:pic>
      <xdr:nvPicPr>
        <xdr:cNvPr id="3" name="Picture 2" descr="logo skh.png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18195745"/>
          <a:ext cx="800100" cy="82397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141</xdr:row>
      <xdr:rowOff>22045</xdr:rowOff>
    </xdr:from>
    <xdr:ext cx="800100" cy="823975"/>
    <xdr:pic>
      <xdr:nvPicPr>
        <xdr:cNvPr id="4" name="Picture 3" descr="logo skh.png">
          <a:extLst>
            <a:ext uri="{FF2B5EF4-FFF2-40B4-BE49-F238E27FC236}">
              <a16:creationId xmlns=""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28269385"/>
          <a:ext cx="800100" cy="82397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171</xdr:row>
      <xdr:rowOff>22045</xdr:rowOff>
    </xdr:from>
    <xdr:ext cx="800100" cy="823975"/>
    <xdr:pic>
      <xdr:nvPicPr>
        <xdr:cNvPr id="5" name="Picture 4" descr="logo skh.png">
          <a:extLst>
            <a:ext uri="{FF2B5EF4-FFF2-40B4-BE49-F238E27FC236}">
              <a16:creationId xmlns="" xmlns:a16="http://schemas.microsoft.com/office/drawing/2014/main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34403485"/>
          <a:ext cx="800100" cy="823975"/>
        </a:xfrm>
        <a:prstGeom prst="rect">
          <a:avLst/>
        </a:prstGeom>
      </xdr:spPr>
    </xdr:pic>
    <xdr:clientData/>
  </xdr:oneCellAnchor>
  <xdr:twoCellAnchor editAs="oneCell">
    <xdr:from>
      <xdr:col>0</xdr:col>
      <xdr:colOff>0</xdr:colOff>
      <xdr:row>242</xdr:row>
      <xdr:rowOff>38099</xdr:rowOff>
    </xdr:from>
    <xdr:to>
      <xdr:col>2</xdr:col>
      <xdr:colOff>146612</xdr:colOff>
      <xdr:row>247</xdr:row>
      <xdr:rowOff>0</xdr:rowOff>
    </xdr:to>
    <xdr:pic>
      <xdr:nvPicPr>
        <xdr:cNvPr id="6" name="Picture 5" descr="logo skh.png">
          <a:extLst>
            <a:ext uri="{FF2B5EF4-FFF2-40B4-BE49-F238E27FC236}">
              <a16:creationId xmlns="" xmlns:a16="http://schemas.microsoft.com/office/drawing/2014/main" id="{00000000-0008-0000-02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48272699"/>
          <a:ext cx="847652" cy="876301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200</xdr:row>
      <xdr:rowOff>22045</xdr:rowOff>
    </xdr:from>
    <xdr:ext cx="800100" cy="823975"/>
    <xdr:pic>
      <xdr:nvPicPr>
        <xdr:cNvPr id="7" name="Picture 6" descr="logo skh.png">
          <a:extLst>
            <a:ext uri="{FF2B5EF4-FFF2-40B4-BE49-F238E27FC236}">
              <a16:creationId xmlns="" xmlns:a16="http://schemas.microsoft.com/office/drawing/2014/main" id="{00000000-0008-0000-02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39988945"/>
          <a:ext cx="800100" cy="823975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21\RAB%20ADD%202021%20NEW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nggunaan ADD 2021"/>
      <sheetName val="all"/>
      <sheetName val="all (2)"/>
      <sheetName val="all real"/>
      <sheetName val="I (70%)"/>
      <sheetName val="I real"/>
      <sheetName val="all 30%"/>
      <sheetName val="II 30%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20">
          <cell r="J120">
            <v>32200000</v>
          </cell>
        </row>
      </sheetData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310"/>
  <sheetViews>
    <sheetView topLeftCell="A20" zoomScale="80" zoomScaleNormal="80" workbookViewId="0">
      <selection activeCell="H37" sqref="H37"/>
    </sheetView>
  </sheetViews>
  <sheetFormatPr defaultRowHeight="14.4"/>
  <cols>
    <col min="1" max="1" width="7.109375" customWidth="1"/>
    <col min="2" max="2" width="3.109375" customWidth="1"/>
    <col min="3" max="3" width="5.44140625" customWidth="1"/>
    <col min="4" max="4" width="2.44140625" customWidth="1"/>
    <col min="5" max="5" width="16.6640625" bestFit="1" customWidth="1"/>
    <col min="6" max="6" width="25.33203125" customWidth="1"/>
    <col min="7" max="7" width="15.44140625" style="82" customWidth="1"/>
    <col min="8" max="8" width="15.6640625" style="82" customWidth="1"/>
    <col min="9" max="9" width="13.44140625" style="82" customWidth="1"/>
    <col min="10" max="10" width="9" customWidth="1"/>
  </cols>
  <sheetData>
    <row r="2" spans="1:10" ht="17.399999999999999">
      <c r="A2" s="101" t="s">
        <v>0</v>
      </c>
      <c r="B2" s="101"/>
      <c r="C2" s="101"/>
      <c r="D2" s="101"/>
      <c r="E2" s="101"/>
      <c r="F2" s="101"/>
      <c r="G2" s="101"/>
      <c r="H2" s="101"/>
      <c r="I2" s="101"/>
      <c r="J2" s="101"/>
    </row>
    <row r="3" spans="1:10" ht="17.399999999999999">
      <c r="A3" s="101" t="s">
        <v>1</v>
      </c>
      <c r="B3" s="101"/>
      <c r="C3" s="101"/>
      <c r="D3" s="101"/>
      <c r="E3" s="101"/>
      <c r="F3" s="101"/>
      <c r="G3" s="101"/>
      <c r="H3" s="101"/>
      <c r="I3" s="101"/>
      <c r="J3" s="101"/>
    </row>
    <row r="4" spans="1:10" ht="17.25" customHeight="1">
      <c r="A4" s="102" t="s">
        <v>2</v>
      </c>
      <c r="B4" s="102"/>
      <c r="C4" s="102"/>
      <c r="D4" s="102"/>
      <c r="E4" s="102"/>
      <c r="F4" s="102"/>
      <c r="G4" s="102"/>
      <c r="H4" s="102"/>
      <c r="I4" s="102"/>
      <c r="J4" s="102"/>
    </row>
    <row r="5" spans="1:10" ht="10.5" customHeight="1" thickBot="1">
      <c r="A5" s="103" t="s">
        <v>3</v>
      </c>
      <c r="B5" s="103"/>
      <c r="C5" s="103"/>
      <c r="D5" s="103"/>
      <c r="E5" s="103"/>
      <c r="F5" s="103"/>
      <c r="G5" s="103"/>
      <c r="H5" s="103"/>
      <c r="I5" s="103"/>
      <c r="J5" s="103"/>
    </row>
    <row r="6" spans="1:10" ht="6.75" customHeight="1" thickTop="1">
      <c r="A6" s="1"/>
      <c r="B6" s="1"/>
      <c r="C6" s="1"/>
      <c r="D6" s="1"/>
      <c r="E6" s="1"/>
      <c r="F6" s="1"/>
      <c r="G6" s="2"/>
      <c r="H6" s="2"/>
      <c r="I6" s="2"/>
      <c r="J6" s="1"/>
    </row>
    <row r="7" spans="1:10" ht="30" customHeight="1">
      <c r="A7" s="104" t="s">
        <v>4</v>
      </c>
      <c r="B7" s="104"/>
      <c r="C7" s="104"/>
      <c r="D7" s="104"/>
      <c r="E7" s="104"/>
      <c r="F7" s="104"/>
      <c r="G7" s="104"/>
      <c r="H7" s="104"/>
      <c r="I7" s="104"/>
      <c r="J7" s="104"/>
    </row>
    <row r="8" spans="1:10" ht="15" customHeight="1">
      <c r="A8" s="105" t="s">
        <v>5</v>
      </c>
      <c r="B8" s="105"/>
      <c r="C8" s="105"/>
      <c r="D8" s="3" t="s">
        <v>6</v>
      </c>
      <c r="E8" s="3" t="s">
        <v>7</v>
      </c>
      <c r="F8" s="4"/>
      <c r="G8" s="5"/>
      <c r="H8" s="5"/>
      <c r="I8" s="5"/>
      <c r="J8" s="6"/>
    </row>
    <row r="9" spans="1:10" ht="15" customHeight="1">
      <c r="A9" s="105" t="s">
        <v>8</v>
      </c>
      <c r="B9" s="105"/>
      <c r="C9" s="105"/>
      <c r="D9" s="3" t="s">
        <v>6</v>
      </c>
      <c r="E9" s="7">
        <f>G44</f>
        <v>256500800</v>
      </c>
      <c r="F9" s="8" t="s">
        <v>9</v>
      </c>
      <c r="G9" s="9"/>
      <c r="H9" s="9"/>
      <c r="I9" s="9"/>
      <c r="J9" s="10"/>
    </row>
    <row r="10" spans="1:10" ht="15" customHeight="1">
      <c r="A10" s="105" t="s">
        <v>10</v>
      </c>
      <c r="B10" s="105"/>
      <c r="C10" s="105"/>
      <c r="D10" s="3" t="s">
        <v>6</v>
      </c>
      <c r="E10" s="3" t="s">
        <v>11</v>
      </c>
      <c r="F10" s="4"/>
      <c r="G10" s="5"/>
      <c r="H10" s="5"/>
      <c r="I10" s="5"/>
      <c r="J10" s="6"/>
    </row>
    <row r="11" spans="1:10" ht="15" customHeight="1">
      <c r="A11" s="106" t="s">
        <v>12</v>
      </c>
      <c r="B11" s="106"/>
      <c r="C11" s="106"/>
      <c r="D11" s="3" t="s">
        <v>6</v>
      </c>
      <c r="E11" s="3">
        <v>2021</v>
      </c>
      <c r="F11" s="4"/>
      <c r="G11" s="5"/>
      <c r="H11" s="5"/>
      <c r="I11" s="5"/>
      <c r="J11" s="6"/>
    </row>
    <row r="12" spans="1:10">
      <c r="A12" s="99" t="s">
        <v>13</v>
      </c>
      <c r="B12" s="107" t="s">
        <v>14</v>
      </c>
      <c r="C12" s="108"/>
      <c r="D12" s="108"/>
      <c r="E12" s="108"/>
      <c r="F12" s="109"/>
      <c r="G12" s="11" t="s">
        <v>15</v>
      </c>
      <c r="H12" s="11" t="s">
        <v>16</v>
      </c>
      <c r="I12" s="11" t="s">
        <v>17</v>
      </c>
      <c r="J12" s="99" t="s">
        <v>18</v>
      </c>
    </row>
    <row r="13" spans="1:10">
      <c r="A13" s="100"/>
      <c r="B13" s="110"/>
      <c r="C13" s="111"/>
      <c r="D13" s="111"/>
      <c r="E13" s="111"/>
      <c r="F13" s="112"/>
      <c r="G13" s="12" t="s">
        <v>19</v>
      </c>
      <c r="H13" s="12" t="s">
        <v>19</v>
      </c>
      <c r="I13" s="12" t="s">
        <v>19</v>
      </c>
      <c r="J13" s="100"/>
    </row>
    <row r="14" spans="1:10">
      <c r="A14" s="13">
        <v>1</v>
      </c>
      <c r="B14" s="114">
        <v>2</v>
      </c>
      <c r="C14" s="115"/>
      <c r="D14" s="115"/>
      <c r="E14" s="115"/>
      <c r="F14" s="116"/>
      <c r="G14" s="13">
        <v>3</v>
      </c>
      <c r="H14" s="14">
        <v>4</v>
      </c>
      <c r="I14" s="14">
        <v>5</v>
      </c>
      <c r="J14" s="15">
        <v>6</v>
      </c>
    </row>
    <row r="15" spans="1:10" s="21" customFormat="1">
      <c r="A15" s="16" t="s">
        <v>20</v>
      </c>
      <c r="B15" s="17" t="s">
        <v>21</v>
      </c>
      <c r="C15" s="18"/>
      <c r="D15" s="18"/>
      <c r="E15" s="18"/>
      <c r="F15" s="18"/>
      <c r="G15" s="19">
        <f>G16</f>
        <v>198700800</v>
      </c>
      <c r="H15" s="19">
        <f>H16</f>
        <v>198106800</v>
      </c>
      <c r="I15" s="19">
        <f>G15-H15</f>
        <v>594000</v>
      </c>
      <c r="J15" s="20"/>
    </row>
    <row r="16" spans="1:10" ht="52.2" customHeight="1">
      <c r="A16" s="22"/>
      <c r="B16" s="23" t="s">
        <v>22</v>
      </c>
      <c r="C16" s="117" t="s">
        <v>23</v>
      </c>
      <c r="D16" s="117"/>
      <c r="E16" s="117"/>
      <c r="F16" s="118"/>
      <c r="G16" s="24">
        <f>G17+G18+G19+G22+G23+G28+G29+G30</f>
        <v>198700800</v>
      </c>
      <c r="H16" s="24">
        <f>H17+H18+H19+H22+H23+H28+H29+H30</f>
        <v>198106800</v>
      </c>
      <c r="I16" s="24">
        <f t="shared" ref="I16:I44" si="0">G16-H16</f>
        <v>594000</v>
      </c>
      <c r="J16" s="25"/>
    </row>
    <row r="17" spans="1:10">
      <c r="A17" s="22"/>
      <c r="B17" s="26"/>
      <c r="C17" s="27">
        <v>1</v>
      </c>
      <c r="D17" s="28" t="s">
        <v>24</v>
      </c>
      <c r="E17" s="28"/>
      <c r="F17" s="28"/>
      <c r="G17" s="24">
        <v>10000000</v>
      </c>
      <c r="H17" s="24">
        <v>10000000</v>
      </c>
      <c r="I17" s="24">
        <f t="shared" si="0"/>
        <v>0</v>
      </c>
      <c r="J17" s="25"/>
    </row>
    <row r="18" spans="1:10">
      <c r="A18" s="22"/>
      <c r="B18" s="26"/>
      <c r="C18" s="27">
        <v>2</v>
      </c>
      <c r="D18" s="28" t="s">
        <v>25</v>
      </c>
      <c r="E18" s="28"/>
      <c r="F18" s="28"/>
      <c r="G18" s="24">
        <v>57200000</v>
      </c>
      <c r="H18" s="24">
        <v>57200000</v>
      </c>
      <c r="I18" s="24">
        <f t="shared" si="0"/>
        <v>0</v>
      </c>
      <c r="J18" s="25"/>
    </row>
    <row r="19" spans="1:10" ht="29.25" customHeight="1">
      <c r="A19" s="22"/>
      <c r="B19" s="26"/>
      <c r="C19" s="27">
        <v>3</v>
      </c>
      <c r="D19" s="117" t="s">
        <v>26</v>
      </c>
      <c r="E19" s="117"/>
      <c r="F19" s="118"/>
      <c r="G19" s="24">
        <v>950400</v>
      </c>
      <c r="H19" s="24">
        <f>H20+H21</f>
        <v>356400</v>
      </c>
      <c r="I19" s="24">
        <f t="shared" si="0"/>
        <v>594000</v>
      </c>
      <c r="J19" s="25"/>
    </row>
    <row r="20" spans="1:10">
      <c r="A20" s="22"/>
      <c r="B20" s="26"/>
      <c r="C20" s="27"/>
      <c r="D20" s="28" t="s">
        <v>27</v>
      </c>
      <c r="E20" s="28" t="s">
        <v>28</v>
      </c>
      <c r="F20" s="28"/>
      <c r="G20" s="24">
        <v>86400</v>
      </c>
      <c r="H20" s="24">
        <v>32400</v>
      </c>
      <c r="I20" s="24">
        <f t="shared" si="0"/>
        <v>54000</v>
      </c>
      <c r="J20" s="25"/>
    </row>
    <row r="21" spans="1:10">
      <c r="A21" s="22"/>
      <c r="B21" s="26"/>
      <c r="C21" s="27"/>
      <c r="D21" s="28" t="s">
        <v>29</v>
      </c>
      <c r="E21" s="28" t="s">
        <v>30</v>
      </c>
      <c r="F21" s="28"/>
      <c r="G21" s="24">
        <v>864000</v>
      </c>
      <c r="H21" s="24">
        <v>324000</v>
      </c>
      <c r="I21" s="24">
        <f t="shared" si="0"/>
        <v>540000</v>
      </c>
      <c r="J21" s="25"/>
    </row>
    <row r="22" spans="1:10">
      <c r="A22" s="22"/>
      <c r="B22" s="26"/>
      <c r="C22" s="27">
        <v>4</v>
      </c>
      <c r="D22" s="28" t="s">
        <v>31</v>
      </c>
      <c r="E22" s="28"/>
      <c r="F22" s="28"/>
      <c r="G22" s="24">
        <f>'[1]I (70%)'!J120</f>
        <v>32200000</v>
      </c>
      <c r="H22" s="24">
        <v>32200000</v>
      </c>
      <c r="I22" s="24">
        <f t="shared" si="0"/>
        <v>0</v>
      </c>
      <c r="J22" s="25"/>
    </row>
    <row r="23" spans="1:10" s="32" customFormat="1" ht="19.5" customHeight="1">
      <c r="A23" s="29"/>
      <c r="B23" s="26"/>
      <c r="C23" s="27">
        <v>5</v>
      </c>
      <c r="D23" s="119" t="s">
        <v>32</v>
      </c>
      <c r="E23" s="119"/>
      <c r="F23" s="120"/>
      <c r="G23" s="30">
        <f>SUM(G24:G27)</f>
        <v>38550500</v>
      </c>
      <c r="H23" s="30">
        <f>SUM(H24:H27)</f>
        <v>38550500</v>
      </c>
      <c r="I23" s="24">
        <f t="shared" si="0"/>
        <v>0</v>
      </c>
      <c r="J23" s="31"/>
    </row>
    <row r="24" spans="1:10" s="32" customFormat="1" ht="19.5" customHeight="1">
      <c r="A24" s="29"/>
      <c r="B24" s="26"/>
      <c r="C24" s="27"/>
      <c r="D24" s="33" t="s">
        <v>27</v>
      </c>
      <c r="E24" s="34" t="s">
        <v>33</v>
      </c>
      <c r="F24" s="35"/>
      <c r="G24" s="30">
        <v>950000</v>
      </c>
      <c r="H24" s="30">
        <v>950000</v>
      </c>
      <c r="I24" s="24">
        <f t="shared" si="0"/>
        <v>0</v>
      </c>
      <c r="J24" s="31"/>
    </row>
    <row r="25" spans="1:10" s="32" customFormat="1" ht="19.5" customHeight="1">
      <c r="A25" s="29"/>
      <c r="B25" s="26"/>
      <c r="C25" s="27"/>
      <c r="D25" s="33" t="s">
        <v>29</v>
      </c>
      <c r="E25" s="34" t="s">
        <v>34</v>
      </c>
      <c r="F25" s="35"/>
      <c r="G25" s="30">
        <v>1200500</v>
      </c>
      <c r="H25" s="30">
        <v>1200500</v>
      </c>
      <c r="I25" s="24">
        <f t="shared" si="0"/>
        <v>0</v>
      </c>
      <c r="J25" s="31"/>
    </row>
    <row r="26" spans="1:10" s="32" customFormat="1" ht="19.5" customHeight="1">
      <c r="A26" s="29"/>
      <c r="B26" s="26"/>
      <c r="C26" s="27"/>
      <c r="D26" s="33" t="s">
        <v>35</v>
      </c>
      <c r="E26" s="34" t="s">
        <v>36</v>
      </c>
      <c r="F26" s="35"/>
      <c r="G26" s="30">
        <v>5600000</v>
      </c>
      <c r="H26" s="30">
        <v>5600000</v>
      </c>
      <c r="I26" s="24">
        <f t="shared" si="0"/>
        <v>0</v>
      </c>
      <c r="J26" s="31"/>
    </row>
    <row r="27" spans="1:10" s="32" customFormat="1" ht="15" customHeight="1">
      <c r="A27" s="29"/>
      <c r="B27" s="26"/>
      <c r="C27" s="27"/>
      <c r="D27" s="33" t="s">
        <v>37</v>
      </c>
      <c r="E27" s="34" t="s">
        <v>38</v>
      </c>
      <c r="F27" s="35"/>
      <c r="G27" s="30">
        <v>30800000</v>
      </c>
      <c r="H27" s="30">
        <v>30800000</v>
      </c>
      <c r="I27" s="24">
        <f t="shared" si="0"/>
        <v>0</v>
      </c>
      <c r="J27" s="31"/>
    </row>
    <row r="28" spans="1:10" s="32" customFormat="1" ht="15" customHeight="1">
      <c r="A28" s="29"/>
      <c r="B28" s="36"/>
      <c r="C28" s="27">
        <v>6</v>
      </c>
      <c r="D28" s="119" t="s">
        <v>39</v>
      </c>
      <c r="E28" s="119"/>
      <c r="F28" s="120"/>
      <c r="G28" s="30">
        <v>2200000</v>
      </c>
      <c r="H28" s="30">
        <v>2200000</v>
      </c>
      <c r="I28" s="24">
        <f t="shared" si="0"/>
        <v>0</v>
      </c>
      <c r="J28" s="31"/>
    </row>
    <row r="29" spans="1:10" s="32" customFormat="1" ht="15" customHeight="1">
      <c r="A29" s="29"/>
      <c r="B29" s="37"/>
      <c r="C29" s="27">
        <v>7</v>
      </c>
      <c r="D29" s="119" t="s">
        <v>40</v>
      </c>
      <c r="E29" s="119"/>
      <c r="F29" s="120"/>
      <c r="G29" s="30">
        <v>43200000</v>
      </c>
      <c r="H29" s="30">
        <v>43200000</v>
      </c>
      <c r="I29" s="24">
        <f t="shared" si="0"/>
        <v>0</v>
      </c>
      <c r="J29" s="31"/>
    </row>
    <row r="30" spans="1:10" s="32" customFormat="1" ht="24" customHeight="1">
      <c r="A30" s="29"/>
      <c r="B30" s="37"/>
      <c r="C30" s="27">
        <v>8</v>
      </c>
      <c r="D30" s="119" t="s">
        <v>41</v>
      </c>
      <c r="E30" s="119"/>
      <c r="F30" s="120"/>
      <c r="G30" s="30">
        <v>14399900</v>
      </c>
      <c r="H30" s="30">
        <v>14399900</v>
      </c>
      <c r="I30" s="24">
        <f t="shared" si="0"/>
        <v>0</v>
      </c>
      <c r="J30" s="31"/>
    </row>
    <row r="31" spans="1:10" s="21" customFormat="1">
      <c r="A31" s="38" t="s">
        <v>42</v>
      </c>
      <c r="B31" s="39" t="s">
        <v>43</v>
      </c>
      <c r="C31" s="39"/>
      <c r="D31" s="40"/>
      <c r="E31" s="40"/>
      <c r="F31" s="40"/>
      <c r="G31" s="41">
        <f>G33</f>
        <v>18000000</v>
      </c>
      <c r="H31" s="41">
        <f>H33</f>
        <v>18000000</v>
      </c>
      <c r="I31" s="19">
        <f t="shared" si="0"/>
        <v>0</v>
      </c>
      <c r="J31" s="20"/>
    </row>
    <row r="32" spans="1:10" s="48" customFormat="1">
      <c r="A32" s="42"/>
      <c r="B32" s="43" t="s">
        <v>22</v>
      </c>
      <c r="C32" s="44" t="s">
        <v>44</v>
      </c>
      <c r="D32" s="45"/>
      <c r="E32" s="45"/>
      <c r="F32" s="46"/>
      <c r="G32" s="47">
        <f>G33</f>
        <v>18000000</v>
      </c>
      <c r="H32" s="47">
        <f>H33</f>
        <v>18000000</v>
      </c>
      <c r="I32" s="24">
        <f t="shared" si="0"/>
        <v>0</v>
      </c>
      <c r="J32" s="25"/>
    </row>
    <row r="33" spans="1:10" s="48" customFormat="1" ht="27.75" customHeight="1">
      <c r="A33" s="42"/>
      <c r="B33" s="49"/>
      <c r="C33" s="50">
        <v>1</v>
      </c>
      <c r="D33" s="121" t="s">
        <v>45</v>
      </c>
      <c r="E33" s="121"/>
      <c r="F33" s="122"/>
      <c r="G33" s="47">
        <v>18000000</v>
      </c>
      <c r="H33" s="47">
        <v>18000000</v>
      </c>
      <c r="I33" s="24">
        <f t="shared" si="0"/>
        <v>0</v>
      </c>
      <c r="J33" s="25"/>
    </row>
    <row r="34" spans="1:10" s="21" customFormat="1">
      <c r="A34" s="38" t="s">
        <v>46</v>
      </c>
      <c r="B34" s="51" t="s">
        <v>47</v>
      </c>
      <c r="C34" s="52"/>
      <c r="D34" s="53"/>
      <c r="E34" s="53"/>
      <c r="F34" s="54"/>
      <c r="G34" s="41">
        <f>G35+G37</f>
        <v>39800000</v>
      </c>
      <c r="H34" s="41">
        <f>H35+H37</f>
        <v>39550000</v>
      </c>
      <c r="I34" s="19">
        <f t="shared" si="0"/>
        <v>250000</v>
      </c>
      <c r="J34" s="20"/>
    </row>
    <row r="35" spans="1:10">
      <c r="A35" s="42"/>
      <c r="B35" s="55" t="s">
        <v>22</v>
      </c>
      <c r="C35" s="26" t="s">
        <v>48</v>
      </c>
      <c r="D35" s="28"/>
      <c r="E35" s="28"/>
      <c r="F35" s="23"/>
      <c r="G35" s="47">
        <f>G36</f>
        <v>31950000</v>
      </c>
      <c r="H35" s="47">
        <f>H36</f>
        <v>31700000</v>
      </c>
      <c r="I35" s="24">
        <f t="shared" si="0"/>
        <v>250000</v>
      </c>
      <c r="J35" s="25"/>
    </row>
    <row r="36" spans="1:10">
      <c r="A36" s="42"/>
      <c r="B36" s="56"/>
      <c r="C36" s="57">
        <v>1</v>
      </c>
      <c r="D36" s="28" t="s">
        <v>49</v>
      </c>
      <c r="E36" s="28"/>
      <c r="F36" s="23"/>
      <c r="G36" s="47">
        <v>31950000</v>
      </c>
      <c r="H36" s="47">
        <v>31700000</v>
      </c>
      <c r="I36" s="24">
        <f t="shared" si="0"/>
        <v>250000</v>
      </c>
      <c r="J36" s="25"/>
    </row>
    <row r="37" spans="1:10">
      <c r="A37" s="42"/>
      <c r="B37" s="58" t="s">
        <v>50</v>
      </c>
      <c r="C37" s="26" t="s">
        <v>51</v>
      </c>
      <c r="D37" s="28"/>
      <c r="E37" s="28"/>
      <c r="F37" s="23"/>
      <c r="G37" s="47">
        <f>G38</f>
        <v>7850000</v>
      </c>
      <c r="H37" s="47">
        <f>H38</f>
        <v>7850000</v>
      </c>
      <c r="I37" s="24">
        <f t="shared" si="0"/>
        <v>0</v>
      </c>
      <c r="J37" s="25"/>
    </row>
    <row r="38" spans="1:10" ht="30" customHeight="1">
      <c r="A38" s="42"/>
      <c r="B38" s="56"/>
      <c r="C38" s="57">
        <v>1</v>
      </c>
      <c r="D38" s="117" t="s">
        <v>52</v>
      </c>
      <c r="E38" s="117"/>
      <c r="F38" s="118"/>
      <c r="G38" s="47">
        <v>7850000</v>
      </c>
      <c r="H38" s="47">
        <v>7850000</v>
      </c>
      <c r="I38" s="24">
        <f t="shared" si="0"/>
        <v>0</v>
      </c>
      <c r="J38" s="25"/>
    </row>
    <row r="39" spans="1:10" s="21" customFormat="1">
      <c r="A39" s="38" t="s">
        <v>53</v>
      </c>
      <c r="B39" s="59" t="s">
        <v>54</v>
      </c>
      <c r="C39" s="17"/>
      <c r="D39" s="18"/>
      <c r="E39" s="18"/>
      <c r="F39" s="17"/>
      <c r="G39" s="41">
        <v>0</v>
      </c>
      <c r="H39" s="41">
        <v>0</v>
      </c>
      <c r="I39" s="19">
        <f t="shared" si="0"/>
        <v>0</v>
      </c>
      <c r="J39" s="20"/>
    </row>
    <row r="40" spans="1:10">
      <c r="A40" s="42"/>
      <c r="B40" s="60"/>
      <c r="C40" s="23"/>
      <c r="D40" s="28"/>
      <c r="E40" s="28"/>
      <c r="F40" s="23"/>
      <c r="G40" s="47"/>
      <c r="H40" s="47"/>
      <c r="I40" s="19">
        <f t="shared" si="0"/>
        <v>0</v>
      </c>
      <c r="J40" s="25"/>
    </row>
    <row r="41" spans="1:10" s="21" customFormat="1" ht="27.75" customHeight="1">
      <c r="A41" s="61" t="s">
        <v>55</v>
      </c>
      <c r="B41" s="123" t="s">
        <v>56</v>
      </c>
      <c r="C41" s="124"/>
      <c r="D41" s="124"/>
      <c r="E41" s="124"/>
      <c r="F41" s="125"/>
      <c r="G41" s="41">
        <v>0</v>
      </c>
      <c r="H41" s="41">
        <v>0</v>
      </c>
      <c r="I41" s="19">
        <f t="shared" si="0"/>
        <v>0</v>
      </c>
      <c r="J41" s="20"/>
    </row>
    <row r="42" spans="1:10" s="21" customFormat="1">
      <c r="A42" s="38"/>
      <c r="B42" s="62"/>
      <c r="C42" s="63"/>
      <c r="D42" s="63"/>
      <c r="E42" s="63"/>
      <c r="F42" s="64"/>
      <c r="G42" s="41"/>
      <c r="H42" s="41"/>
      <c r="I42" s="19"/>
      <c r="J42" s="20"/>
    </row>
    <row r="43" spans="1:10">
      <c r="A43" s="42"/>
      <c r="B43" s="60"/>
      <c r="C43" s="23"/>
      <c r="D43" s="28"/>
      <c r="E43" s="28"/>
      <c r="F43" s="23"/>
      <c r="G43" s="47"/>
      <c r="H43" s="47"/>
      <c r="I43" s="19"/>
      <c r="J43" s="25"/>
    </row>
    <row r="44" spans="1:10" s="21" customFormat="1">
      <c r="A44" s="38"/>
      <c r="B44" s="126" t="s">
        <v>57</v>
      </c>
      <c r="C44" s="126"/>
      <c r="D44" s="126"/>
      <c r="E44" s="126"/>
      <c r="F44" s="126"/>
      <c r="G44" s="41">
        <f>G15+G31+G34</f>
        <v>256500800</v>
      </c>
      <c r="H44" s="41">
        <f>H15+H31+H34</f>
        <v>255656800</v>
      </c>
      <c r="I44" s="19">
        <f t="shared" si="0"/>
        <v>844000</v>
      </c>
      <c r="J44" s="20"/>
    </row>
    <row r="45" spans="1:10" s="70" customFormat="1">
      <c r="A45" s="65"/>
      <c r="B45" s="66"/>
      <c r="C45" s="67"/>
      <c r="D45" s="68"/>
      <c r="E45" s="68"/>
      <c r="F45" s="67"/>
      <c r="G45" s="69"/>
      <c r="H45" s="113" t="s">
        <v>58</v>
      </c>
      <c r="I45" s="113"/>
      <c r="J45" s="113"/>
    </row>
    <row r="46" spans="1:10" s="70" customFormat="1">
      <c r="A46" s="65"/>
      <c r="B46" s="66"/>
      <c r="C46" s="67"/>
      <c r="D46" s="68"/>
      <c r="E46" s="68"/>
      <c r="F46" s="67"/>
      <c r="H46" s="71"/>
      <c r="I46" s="71" t="s">
        <v>59</v>
      </c>
      <c r="J46" s="72"/>
    </row>
    <row r="47" spans="1:10" s="70" customFormat="1" ht="43.5" customHeight="1">
      <c r="A47" s="65"/>
      <c r="B47" s="66"/>
      <c r="C47" s="67"/>
      <c r="D47" s="68"/>
      <c r="E47" s="68"/>
      <c r="F47" s="67"/>
      <c r="H47" s="71"/>
      <c r="I47" s="71"/>
      <c r="J47" s="73"/>
    </row>
    <row r="48" spans="1:10" s="70" customFormat="1">
      <c r="A48" s="65"/>
      <c r="B48" s="66"/>
      <c r="C48" s="67"/>
      <c r="D48" s="68"/>
      <c r="E48" s="68"/>
      <c r="F48" s="67"/>
      <c r="H48" s="74"/>
      <c r="I48" s="74" t="s">
        <v>60</v>
      </c>
      <c r="J48" s="75"/>
    </row>
    <row r="49" spans="1:9" s="70" customFormat="1" ht="15">
      <c r="A49" s="76"/>
      <c r="B49" s="77"/>
      <c r="C49" s="78"/>
      <c r="D49" s="79"/>
      <c r="E49" s="79"/>
      <c r="F49" s="78"/>
      <c r="G49" s="80"/>
      <c r="H49" s="80"/>
      <c r="I49" s="80"/>
    </row>
    <row r="50" spans="1:9" s="70" customFormat="1">
      <c r="G50" s="81"/>
      <c r="H50" s="81"/>
      <c r="I50" s="81"/>
    </row>
    <row r="53" spans="1:9" ht="17.25" customHeight="1">
      <c r="G53" s="98"/>
    </row>
    <row r="54" spans="1:9" ht="10.5" customHeight="1"/>
    <row r="55" spans="1:9" ht="6.75" customHeight="1"/>
    <row r="56" spans="1:9" ht="25.5" customHeight="1"/>
    <row r="57" spans="1:9" ht="15" customHeight="1"/>
    <row r="58" spans="1:9" ht="15" customHeight="1"/>
    <row r="59" spans="1:9" ht="15" customHeight="1"/>
    <row r="60" spans="1:9" ht="15" customHeight="1"/>
    <row r="61" spans="1:9" ht="15" customHeight="1"/>
    <row r="62" spans="1:9" ht="15" customHeight="1"/>
    <row r="89" spans="7:9" ht="15" customHeight="1"/>
    <row r="90" spans="7:9" s="21" customFormat="1">
      <c r="G90" s="83"/>
      <c r="H90" s="83"/>
      <c r="I90" s="83"/>
    </row>
    <row r="93" spans="7:9" ht="27.75" customHeight="1"/>
    <row r="94" spans="7:9" ht="30" customHeight="1"/>
    <row r="95" spans="7:9" ht="17.25" customHeight="1"/>
    <row r="96" spans="7:9" ht="17.25" customHeight="1"/>
    <row r="97" ht="19.5" customHeight="1"/>
    <row r="98" ht="16.5" customHeight="1"/>
    <row r="99" ht="15.75" customHeight="1"/>
    <row r="100" ht="10.5" customHeight="1"/>
    <row r="101" ht="33" customHeight="1"/>
    <row r="144" ht="34.5" customHeight="1"/>
    <row r="167" spans="7:9" ht="30" customHeight="1"/>
    <row r="168" spans="7:9" ht="28.5" customHeight="1"/>
    <row r="171" spans="7:9" s="21" customFormat="1">
      <c r="G171" s="83"/>
      <c r="H171" s="83"/>
      <c r="I171" s="83"/>
    </row>
    <row r="174" spans="7:9" ht="36" customHeight="1"/>
    <row r="194" spans="1:9">
      <c r="A194" s="70"/>
      <c r="B194" s="70"/>
    </row>
    <row r="195" spans="1:9" ht="15">
      <c r="A195" s="84"/>
      <c r="B195" s="84"/>
    </row>
    <row r="196" spans="1:9" ht="15">
      <c r="A196" s="84"/>
      <c r="B196" s="84"/>
    </row>
    <row r="197" spans="1:9" ht="15">
      <c r="A197" s="84"/>
      <c r="B197" s="84"/>
    </row>
    <row r="198" spans="1:9">
      <c r="A198" s="70"/>
      <c r="B198" s="70"/>
    </row>
    <row r="200" spans="1:9" ht="35.25" customHeight="1"/>
    <row r="202" spans="1:9" s="70" customFormat="1">
      <c r="G202" s="81"/>
      <c r="H202" s="81"/>
      <c r="I202" s="81"/>
    </row>
    <row r="203" spans="1:9" s="70" customFormat="1">
      <c r="G203" s="81"/>
      <c r="H203" s="81"/>
      <c r="I203" s="81"/>
    </row>
    <row r="204" spans="1:9" s="70" customFormat="1">
      <c r="G204" s="81"/>
      <c r="H204" s="81"/>
      <c r="I204" s="81"/>
    </row>
    <row r="205" spans="1:9" s="70" customFormat="1">
      <c r="G205" s="81"/>
      <c r="H205" s="81"/>
      <c r="I205" s="81"/>
    </row>
    <row r="206" spans="1:9" s="70" customFormat="1">
      <c r="G206" s="81"/>
      <c r="H206" s="81"/>
      <c r="I206" s="81"/>
    </row>
    <row r="218" ht="35.25" customHeight="1"/>
    <row r="245" ht="40.5" customHeight="1"/>
    <row r="266" ht="26.25" customHeight="1"/>
    <row r="267" ht="27.75" customHeight="1"/>
    <row r="273" ht="42" customHeight="1"/>
    <row r="306" spans="7:9" s="21" customFormat="1">
      <c r="G306" s="83"/>
      <c r="H306" s="83"/>
      <c r="I306" s="83"/>
    </row>
    <row r="309" spans="7:9" ht="24" customHeight="1"/>
    <row r="310" spans="7:9" ht="30.75" customHeight="1"/>
  </sheetData>
  <mergeCells count="24">
    <mergeCell ref="H45:J45"/>
    <mergeCell ref="B14:F14"/>
    <mergeCell ref="C16:F16"/>
    <mergeCell ref="D19:F19"/>
    <mergeCell ref="D23:F23"/>
    <mergeCell ref="D28:F28"/>
    <mergeCell ref="D29:F29"/>
    <mergeCell ref="D30:F30"/>
    <mergeCell ref="D33:F33"/>
    <mergeCell ref="D38:F38"/>
    <mergeCell ref="B41:F41"/>
    <mergeCell ref="B44:F44"/>
    <mergeCell ref="J12:J13"/>
    <mergeCell ref="A2:J2"/>
    <mergeCell ref="A3:J3"/>
    <mergeCell ref="A4:J4"/>
    <mergeCell ref="A5:J5"/>
    <mergeCell ref="A7:J7"/>
    <mergeCell ref="A8:C8"/>
    <mergeCell ref="A9:C9"/>
    <mergeCell ref="A10:C10"/>
    <mergeCell ref="A11:C11"/>
    <mergeCell ref="A12:A13"/>
    <mergeCell ref="B12:F13"/>
  </mergeCells>
  <printOptions horizontalCentered="1"/>
  <pageMargins left="0.51181102362204722" right="0.11811023622047245" top="0.74803149606299213" bottom="0.74803149606299213" header="0.31496062992125984" footer="0.31496062992125984"/>
  <pageSetup paperSize="5" scale="85" orientation="portrait" horizontalDpi="360" verticalDpi="36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304"/>
  <sheetViews>
    <sheetView tabSelected="1" topLeftCell="A32" workbookViewId="0">
      <selection activeCell="L49" sqref="L49"/>
    </sheetView>
  </sheetViews>
  <sheetFormatPr defaultRowHeight="14.4"/>
  <cols>
    <col min="1" max="1" width="7.109375" customWidth="1"/>
    <col min="2" max="2" width="3.109375" customWidth="1"/>
    <col min="3" max="3" width="5.44140625" customWidth="1"/>
    <col min="4" max="4" width="2.44140625" customWidth="1"/>
    <col min="5" max="5" width="16.6640625" bestFit="1" customWidth="1"/>
    <col min="6" max="6" width="36.88671875" customWidth="1"/>
    <col min="7" max="7" width="15.6640625" style="82" customWidth="1"/>
    <col min="8" max="8" width="14" style="82" customWidth="1"/>
    <col min="9" max="9" width="12" style="82" customWidth="1"/>
    <col min="10" max="10" width="6.6640625" customWidth="1"/>
  </cols>
  <sheetData>
    <row r="2" spans="1:10" ht="17.399999999999999">
      <c r="A2" s="101" t="s">
        <v>0</v>
      </c>
      <c r="B2" s="101"/>
      <c r="C2" s="101"/>
      <c r="D2" s="101"/>
      <c r="E2" s="101"/>
      <c r="F2" s="101"/>
      <c r="G2" s="101"/>
      <c r="H2" s="101"/>
      <c r="I2" s="101"/>
      <c r="J2" s="101"/>
    </row>
    <row r="3" spans="1:10" ht="17.399999999999999">
      <c r="A3" s="101" t="s">
        <v>1</v>
      </c>
      <c r="B3" s="101"/>
      <c r="C3" s="101"/>
      <c r="D3" s="101"/>
      <c r="E3" s="101"/>
      <c r="F3" s="101"/>
      <c r="G3" s="101"/>
      <c r="H3" s="101"/>
      <c r="I3" s="101"/>
      <c r="J3" s="101"/>
    </row>
    <row r="4" spans="1:10" ht="17.25" customHeight="1">
      <c r="A4" s="102" t="s">
        <v>2</v>
      </c>
      <c r="B4" s="102"/>
      <c r="C4" s="102"/>
      <c r="D4" s="102"/>
      <c r="E4" s="102"/>
      <c r="F4" s="102"/>
      <c r="G4" s="102"/>
      <c r="H4" s="102"/>
      <c r="I4" s="102"/>
      <c r="J4" s="102"/>
    </row>
    <row r="5" spans="1:10" ht="10.5" customHeight="1" thickBot="1">
      <c r="A5" s="103" t="s">
        <v>61</v>
      </c>
      <c r="B5" s="103"/>
      <c r="C5" s="103"/>
      <c r="D5" s="103"/>
      <c r="E5" s="103"/>
      <c r="F5" s="103"/>
      <c r="G5" s="103"/>
      <c r="H5" s="103"/>
      <c r="I5" s="103"/>
      <c r="J5" s="103"/>
    </row>
    <row r="6" spans="1:10" ht="6.75" customHeight="1" thickTop="1">
      <c r="A6" s="1"/>
      <c r="B6" s="1"/>
      <c r="C6" s="1"/>
      <c r="D6" s="1"/>
      <c r="E6" s="1"/>
      <c r="F6" s="1"/>
      <c r="G6" s="2"/>
      <c r="H6" s="2"/>
      <c r="I6" s="2"/>
      <c r="J6" s="1"/>
    </row>
    <row r="7" spans="1:10" ht="30" customHeight="1">
      <c r="A7" s="104" t="s">
        <v>64</v>
      </c>
      <c r="B7" s="104"/>
      <c r="C7" s="104"/>
      <c r="D7" s="104"/>
      <c r="E7" s="104"/>
      <c r="F7" s="104"/>
      <c r="G7" s="104"/>
      <c r="H7" s="104"/>
      <c r="I7" s="104"/>
      <c r="J7" s="104"/>
    </row>
    <row r="8" spans="1:10" ht="15" customHeight="1">
      <c r="A8" s="105" t="s">
        <v>5</v>
      </c>
      <c r="B8" s="105"/>
      <c r="C8" s="105"/>
      <c r="D8" s="95" t="s">
        <v>6</v>
      </c>
      <c r="E8" s="95" t="s">
        <v>62</v>
      </c>
      <c r="F8" s="4"/>
      <c r="G8" s="5"/>
      <c r="H8" s="5"/>
      <c r="I8" s="5"/>
      <c r="J8" s="6"/>
    </row>
    <row r="9" spans="1:10" ht="15" customHeight="1">
      <c r="A9" s="105" t="s">
        <v>8</v>
      </c>
      <c r="B9" s="105"/>
      <c r="C9" s="105"/>
      <c r="D9" s="95" t="s">
        <v>6</v>
      </c>
      <c r="E9" s="7">
        <f>G38</f>
        <v>112125200</v>
      </c>
      <c r="F9" s="8" t="s">
        <v>63</v>
      </c>
      <c r="G9" s="9"/>
      <c r="H9" s="9"/>
      <c r="I9" s="9"/>
      <c r="J9" s="10"/>
    </row>
    <row r="10" spans="1:10" ht="15" customHeight="1">
      <c r="A10" s="105" t="s">
        <v>10</v>
      </c>
      <c r="B10" s="105"/>
      <c r="C10" s="105"/>
      <c r="D10" s="95" t="s">
        <v>6</v>
      </c>
      <c r="E10" s="95" t="s">
        <v>11</v>
      </c>
      <c r="F10" s="4"/>
      <c r="G10" s="5"/>
      <c r="H10" s="5"/>
      <c r="I10" s="5"/>
      <c r="J10" s="6"/>
    </row>
    <row r="11" spans="1:10" ht="15" customHeight="1">
      <c r="A11" s="106" t="s">
        <v>12</v>
      </c>
      <c r="B11" s="106"/>
      <c r="C11" s="106"/>
      <c r="D11" s="95" t="s">
        <v>6</v>
      </c>
      <c r="E11" s="95">
        <v>2021</v>
      </c>
      <c r="F11" s="4"/>
      <c r="G11" s="5"/>
      <c r="H11" s="5"/>
      <c r="I11" s="5"/>
      <c r="J11" s="6"/>
    </row>
    <row r="12" spans="1:10">
      <c r="A12" s="99" t="s">
        <v>13</v>
      </c>
      <c r="B12" s="107" t="s">
        <v>14</v>
      </c>
      <c r="C12" s="108"/>
      <c r="D12" s="108"/>
      <c r="E12" s="108"/>
      <c r="F12" s="109"/>
      <c r="G12" s="96" t="s">
        <v>15</v>
      </c>
      <c r="H12" s="96" t="s">
        <v>16</v>
      </c>
      <c r="I12" s="96" t="s">
        <v>17</v>
      </c>
      <c r="J12" s="99" t="s">
        <v>18</v>
      </c>
    </row>
    <row r="13" spans="1:10">
      <c r="A13" s="100"/>
      <c r="B13" s="110"/>
      <c r="C13" s="111"/>
      <c r="D13" s="111"/>
      <c r="E13" s="111"/>
      <c r="F13" s="112"/>
      <c r="G13" s="97" t="s">
        <v>19</v>
      </c>
      <c r="H13" s="97" t="s">
        <v>19</v>
      </c>
      <c r="I13" s="97" t="s">
        <v>19</v>
      </c>
      <c r="J13" s="100"/>
    </row>
    <row r="14" spans="1:10">
      <c r="A14" s="93">
        <v>1</v>
      </c>
      <c r="B14" s="114">
        <v>2</v>
      </c>
      <c r="C14" s="115"/>
      <c r="D14" s="115"/>
      <c r="E14" s="115"/>
      <c r="F14" s="116"/>
      <c r="G14" s="93">
        <v>3</v>
      </c>
      <c r="H14" s="94">
        <v>4</v>
      </c>
      <c r="I14" s="94">
        <v>5</v>
      </c>
      <c r="J14" s="15">
        <v>6</v>
      </c>
    </row>
    <row r="15" spans="1:10" s="21" customFormat="1">
      <c r="A15" s="16" t="s">
        <v>20</v>
      </c>
      <c r="B15" s="17" t="s">
        <v>21</v>
      </c>
      <c r="C15" s="18"/>
      <c r="D15" s="18"/>
      <c r="E15" s="18"/>
      <c r="F15" s="18"/>
      <c r="G15" s="19">
        <f>G16</f>
        <v>96875200</v>
      </c>
      <c r="H15" s="19">
        <f>H16</f>
        <v>96875200</v>
      </c>
      <c r="I15" s="19">
        <f>G15-H15</f>
        <v>0</v>
      </c>
      <c r="J15" s="20"/>
    </row>
    <row r="16" spans="1:10" ht="46.5" customHeight="1">
      <c r="A16" s="22"/>
      <c r="B16" s="23" t="s">
        <v>22</v>
      </c>
      <c r="C16" s="117" t="s">
        <v>23</v>
      </c>
      <c r="D16" s="117"/>
      <c r="E16" s="117"/>
      <c r="F16" s="118"/>
      <c r="G16" s="24">
        <f>G17+G18+G19+G22+G23+G26</f>
        <v>96875200</v>
      </c>
      <c r="H16" s="24">
        <f>H17+H18+H19+H22+H23+H26</f>
        <v>96875200</v>
      </c>
      <c r="I16" s="24">
        <f t="shared" ref="I16:I35" si="0">G16-H16</f>
        <v>0</v>
      </c>
      <c r="J16" s="25"/>
    </row>
    <row r="17" spans="1:10">
      <c r="A17" s="22"/>
      <c r="B17" s="23"/>
      <c r="C17" s="85">
        <v>1</v>
      </c>
      <c r="D17" s="28" t="s">
        <v>24</v>
      </c>
      <c r="E17" s="28"/>
      <c r="F17" s="28"/>
      <c r="G17" s="24">
        <v>5000000</v>
      </c>
      <c r="H17" s="24">
        <v>5000000</v>
      </c>
      <c r="I17" s="24">
        <f t="shared" si="0"/>
        <v>0</v>
      </c>
      <c r="J17" s="25"/>
    </row>
    <row r="18" spans="1:10">
      <c r="A18" s="22"/>
      <c r="B18" s="23"/>
      <c r="C18" s="85">
        <v>2</v>
      </c>
      <c r="D18" s="28" t="s">
        <v>25</v>
      </c>
      <c r="E18" s="28"/>
      <c r="F18" s="28"/>
      <c r="G18" s="24">
        <v>28600000</v>
      </c>
      <c r="H18" s="24">
        <v>28600000</v>
      </c>
      <c r="I18" s="24">
        <f t="shared" si="0"/>
        <v>0</v>
      </c>
      <c r="J18" s="25"/>
    </row>
    <row r="19" spans="1:10">
      <c r="A19" s="22"/>
      <c r="B19" s="23"/>
      <c r="C19" s="85">
        <v>3</v>
      </c>
      <c r="D19" s="28" t="s">
        <v>26</v>
      </c>
      <c r="E19" s="28"/>
      <c r="F19" s="28"/>
      <c r="G19" s="24">
        <f>G20+G21</f>
        <v>475200</v>
      </c>
      <c r="H19" s="24">
        <f>H20+H21</f>
        <v>475200</v>
      </c>
      <c r="I19" s="24">
        <f t="shared" si="0"/>
        <v>0</v>
      </c>
      <c r="J19" s="25"/>
    </row>
    <row r="20" spans="1:10">
      <c r="A20" s="22"/>
      <c r="B20" s="23"/>
      <c r="C20" s="85"/>
      <c r="D20" s="28" t="s">
        <v>27</v>
      </c>
      <c r="E20" s="28" t="s">
        <v>28</v>
      </c>
      <c r="F20" s="28"/>
      <c r="G20" s="24">
        <v>43200</v>
      </c>
      <c r="H20" s="24">
        <v>43200</v>
      </c>
      <c r="I20" s="24">
        <f t="shared" si="0"/>
        <v>0</v>
      </c>
      <c r="J20" s="25"/>
    </row>
    <row r="21" spans="1:10">
      <c r="A21" s="22"/>
      <c r="B21" s="23"/>
      <c r="C21" s="85"/>
      <c r="D21" s="28" t="s">
        <v>29</v>
      </c>
      <c r="E21" s="28" t="s">
        <v>30</v>
      </c>
      <c r="F21" s="28"/>
      <c r="G21" s="24">
        <v>432000</v>
      </c>
      <c r="H21" s="24">
        <v>432000</v>
      </c>
      <c r="I21" s="24">
        <f t="shared" si="0"/>
        <v>0</v>
      </c>
      <c r="J21" s="25"/>
    </row>
    <row r="22" spans="1:10">
      <c r="A22" s="22"/>
      <c r="B22" s="23"/>
      <c r="C22" s="85">
        <v>4</v>
      </c>
      <c r="D22" s="28" t="s">
        <v>31</v>
      </c>
      <c r="E22" s="28"/>
      <c r="F22" s="28"/>
      <c r="G22" s="24">
        <v>23000000</v>
      </c>
      <c r="H22" s="24">
        <v>23000000</v>
      </c>
      <c r="I22" s="24">
        <f t="shared" si="0"/>
        <v>0</v>
      </c>
      <c r="J22" s="25"/>
    </row>
    <row r="23" spans="1:10" s="32" customFormat="1" ht="19.5" customHeight="1">
      <c r="A23" s="29"/>
      <c r="B23" s="26"/>
      <c r="C23" s="27">
        <v>5</v>
      </c>
      <c r="D23" s="119" t="s">
        <v>32</v>
      </c>
      <c r="E23" s="119"/>
      <c r="F23" s="120"/>
      <c r="G23" s="30">
        <f>SUM(G24:G25)</f>
        <v>18200000</v>
      </c>
      <c r="H23" s="30">
        <f>SUM(H24:H25)</f>
        <v>18200000</v>
      </c>
      <c r="I23" s="24">
        <f t="shared" si="0"/>
        <v>0</v>
      </c>
      <c r="J23" s="31"/>
    </row>
    <row r="24" spans="1:10" s="32" customFormat="1" ht="19.5" customHeight="1">
      <c r="A24" s="29"/>
      <c r="B24" s="26"/>
      <c r="C24" s="27"/>
      <c r="D24" s="91" t="s">
        <v>27</v>
      </c>
      <c r="E24" s="34" t="s">
        <v>36</v>
      </c>
      <c r="F24" s="92"/>
      <c r="G24" s="30">
        <v>2800000</v>
      </c>
      <c r="H24" s="30">
        <v>2800000</v>
      </c>
      <c r="I24" s="24">
        <f t="shared" si="0"/>
        <v>0</v>
      </c>
      <c r="J24" s="31"/>
    </row>
    <row r="25" spans="1:10" s="32" customFormat="1" ht="15" customHeight="1">
      <c r="A25" s="29"/>
      <c r="B25" s="26"/>
      <c r="C25" s="27"/>
      <c r="D25" s="91" t="s">
        <v>29</v>
      </c>
      <c r="E25" s="34" t="s">
        <v>38</v>
      </c>
      <c r="F25" s="92"/>
      <c r="G25" s="30">
        <v>15400000</v>
      </c>
      <c r="H25" s="30">
        <v>15400000</v>
      </c>
      <c r="I25" s="24">
        <f t="shared" si="0"/>
        <v>0</v>
      </c>
      <c r="J25" s="31"/>
    </row>
    <row r="26" spans="1:10" s="32" customFormat="1" ht="15" customHeight="1">
      <c r="A26" s="29"/>
      <c r="B26" s="37"/>
      <c r="C26" s="27">
        <v>6</v>
      </c>
      <c r="D26" s="119" t="s">
        <v>40</v>
      </c>
      <c r="E26" s="119"/>
      <c r="F26" s="120"/>
      <c r="G26" s="30">
        <v>21600000</v>
      </c>
      <c r="H26" s="30">
        <v>21600000</v>
      </c>
      <c r="I26" s="24">
        <f t="shared" si="0"/>
        <v>0</v>
      </c>
      <c r="J26" s="31"/>
    </row>
    <row r="27" spans="1:10" s="21" customFormat="1">
      <c r="A27" s="38" t="s">
        <v>42</v>
      </c>
      <c r="B27" s="40" t="s">
        <v>43</v>
      </c>
      <c r="C27" s="40"/>
      <c r="D27" s="40"/>
      <c r="E27" s="40"/>
      <c r="F27" s="40"/>
      <c r="G27" s="41">
        <f>G29</f>
        <v>7200000</v>
      </c>
      <c r="H27" s="41">
        <f>H29</f>
        <v>7200000</v>
      </c>
      <c r="I27" s="19">
        <f t="shared" si="0"/>
        <v>0</v>
      </c>
      <c r="J27" s="20"/>
    </row>
    <row r="28" spans="1:10" s="48" customFormat="1">
      <c r="A28" s="42"/>
      <c r="B28" s="86" t="s">
        <v>22</v>
      </c>
      <c r="C28" s="45" t="s">
        <v>44</v>
      </c>
      <c r="D28" s="45"/>
      <c r="E28" s="45"/>
      <c r="F28" s="46"/>
      <c r="G28" s="47">
        <f>G29</f>
        <v>7200000</v>
      </c>
      <c r="H28" s="47">
        <f>H29</f>
        <v>7200000</v>
      </c>
      <c r="I28" s="24">
        <f t="shared" si="0"/>
        <v>0</v>
      </c>
      <c r="J28" s="25"/>
    </row>
    <row r="29" spans="1:10" s="48" customFormat="1" ht="27.75" customHeight="1">
      <c r="A29" s="42"/>
      <c r="B29" s="73"/>
      <c r="C29" s="87">
        <v>1</v>
      </c>
      <c r="D29" s="121" t="s">
        <v>45</v>
      </c>
      <c r="E29" s="121"/>
      <c r="F29" s="122"/>
      <c r="G29" s="47">
        <v>7200000</v>
      </c>
      <c r="H29" s="47">
        <v>7200000</v>
      </c>
      <c r="I29" s="24">
        <f t="shared" si="0"/>
        <v>0</v>
      </c>
      <c r="J29" s="25"/>
    </row>
    <row r="30" spans="1:10" s="21" customFormat="1">
      <c r="A30" s="38" t="s">
        <v>46</v>
      </c>
      <c r="B30" s="88" t="s">
        <v>47</v>
      </c>
      <c r="C30" s="53"/>
      <c r="D30" s="53"/>
      <c r="E30" s="53"/>
      <c r="F30" s="54"/>
      <c r="G30" s="41">
        <f>G31</f>
        <v>8050000</v>
      </c>
      <c r="H30" s="41">
        <f>H31</f>
        <v>6900000</v>
      </c>
      <c r="I30" s="19">
        <f t="shared" si="0"/>
        <v>1150000</v>
      </c>
      <c r="J30" s="20"/>
    </row>
    <row r="31" spans="1:10">
      <c r="A31" s="42"/>
      <c r="B31" s="89" t="s">
        <v>22</v>
      </c>
      <c r="C31" s="23" t="s">
        <v>48</v>
      </c>
      <c r="D31" s="28"/>
      <c r="E31" s="28"/>
      <c r="F31" s="23"/>
      <c r="G31" s="47">
        <f>G32</f>
        <v>8050000</v>
      </c>
      <c r="H31" s="47">
        <f>H32</f>
        <v>6900000</v>
      </c>
      <c r="I31" s="24">
        <f t="shared" si="0"/>
        <v>1150000</v>
      </c>
      <c r="J31" s="25"/>
    </row>
    <row r="32" spans="1:10">
      <c r="A32" s="42"/>
      <c r="B32" s="60"/>
      <c r="C32" s="90">
        <v>1</v>
      </c>
      <c r="D32" s="28" t="s">
        <v>49</v>
      </c>
      <c r="E32" s="28"/>
      <c r="F32" s="23"/>
      <c r="G32" s="47">
        <v>8050000</v>
      </c>
      <c r="H32" s="47">
        <v>6900000</v>
      </c>
      <c r="I32" s="24">
        <f t="shared" si="0"/>
        <v>1150000</v>
      </c>
      <c r="J32" s="25"/>
    </row>
    <row r="33" spans="1:10" s="21" customFormat="1">
      <c r="A33" s="38" t="s">
        <v>53</v>
      </c>
      <c r="B33" s="59" t="s">
        <v>54</v>
      </c>
      <c r="C33" s="17"/>
      <c r="D33" s="18"/>
      <c r="E33" s="18"/>
      <c r="F33" s="17"/>
      <c r="G33" s="41">
        <v>0</v>
      </c>
      <c r="H33" s="41">
        <v>0</v>
      </c>
      <c r="I33" s="19">
        <f t="shared" si="0"/>
        <v>0</v>
      </c>
      <c r="J33" s="20"/>
    </row>
    <row r="34" spans="1:10">
      <c r="A34" s="42"/>
      <c r="B34" s="60"/>
      <c r="C34" s="23"/>
      <c r="D34" s="28"/>
      <c r="E34" s="28"/>
      <c r="F34" s="23"/>
      <c r="G34" s="47"/>
      <c r="H34" s="47"/>
      <c r="I34" s="19"/>
      <c r="J34" s="25"/>
    </row>
    <row r="35" spans="1:10" s="21" customFormat="1" ht="27.75" customHeight="1">
      <c r="A35" s="61" t="s">
        <v>55</v>
      </c>
      <c r="B35" s="123" t="s">
        <v>56</v>
      </c>
      <c r="C35" s="124"/>
      <c r="D35" s="124"/>
      <c r="E35" s="124"/>
      <c r="F35" s="125"/>
      <c r="G35" s="41">
        <v>0</v>
      </c>
      <c r="H35" s="41">
        <v>0</v>
      </c>
      <c r="I35" s="127">
        <f t="shared" si="0"/>
        <v>0</v>
      </c>
      <c r="J35" s="20"/>
    </row>
    <row r="36" spans="1:10" s="21" customFormat="1">
      <c r="A36" s="38"/>
      <c r="B36" s="62"/>
      <c r="C36" s="63"/>
      <c r="D36" s="63"/>
      <c r="E36" s="63"/>
      <c r="F36" s="64"/>
      <c r="G36" s="41"/>
      <c r="H36" s="41"/>
      <c r="I36" s="41"/>
      <c r="J36" s="20"/>
    </row>
    <row r="37" spans="1:10">
      <c r="A37" s="42"/>
      <c r="B37" s="60"/>
      <c r="C37" s="23"/>
      <c r="D37" s="28"/>
      <c r="E37" s="28"/>
      <c r="F37" s="23"/>
      <c r="G37" s="47"/>
      <c r="H37" s="47"/>
      <c r="I37" s="47"/>
      <c r="J37" s="25"/>
    </row>
    <row r="38" spans="1:10" s="21" customFormat="1">
      <c r="A38" s="38"/>
      <c r="B38" s="126" t="s">
        <v>57</v>
      </c>
      <c r="C38" s="126"/>
      <c r="D38" s="126"/>
      <c r="E38" s="126"/>
      <c r="F38" s="126"/>
      <c r="G38" s="41">
        <f>G15+G27+G30</f>
        <v>112125200</v>
      </c>
      <c r="H38" s="41">
        <f>H15+H27+H30</f>
        <v>110975200</v>
      </c>
      <c r="I38" s="41">
        <f>G38-H38</f>
        <v>1150000</v>
      </c>
      <c r="J38" s="20"/>
    </row>
    <row r="39" spans="1:10" s="70" customFormat="1">
      <c r="A39" s="65"/>
      <c r="B39" s="66"/>
      <c r="C39" s="67"/>
      <c r="D39" s="68"/>
      <c r="E39" s="68"/>
      <c r="F39" s="67"/>
      <c r="G39" s="69"/>
      <c r="H39" s="113" t="s">
        <v>65</v>
      </c>
      <c r="I39" s="113"/>
      <c r="J39" s="113"/>
    </row>
    <row r="40" spans="1:10" s="70" customFormat="1">
      <c r="A40" s="65"/>
      <c r="B40" s="66"/>
      <c r="C40" s="67"/>
      <c r="D40" s="68"/>
      <c r="E40" s="68"/>
      <c r="F40" s="67"/>
      <c r="H40" s="71"/>
      <c r="I40" s="71" t="s">
        <v>59</v>
      </c>
      <c r="J40" s="72"/>
    </row>
    <row r="41" spans="1:10" s="70" customFormat="1" ht="43.5" customHeight="1">
      <c r="A41" s="65"/>
      <c r="B41" s="66"/>
      <c r="C41" s="67"/>
      <c r="D41" s="68"/>
      <c r="E41" s="68"/>
      <c r="F41" s="67"/>
      <c r="H41" s="71"/>
      <c r="I41" s="71"/>
      <c r="J41" s="73"/>
    </row>
    <row r="42" spans="1:10" s="70" customFormat="1">
      <c r="A42" s="65"/>
      <c r="B42" s="66"/>
      <c r="C42" s="67"/>
      <c r="D42" s="68"/>
      <c r="E42" s="68"/>
      <c r="F42" s="67"/>
      <c r="H42" s="74"/>
      <c r="I42" s="74" t="s">
        <v>60</v>
      </c>
      <c r="J42" s="75"/>
    </row>
    <row r="43" spans="1:10" s="70" customFormat="1" ht="15">
      <c r="A43" s="76"/>
      <c r="B43" s="77"/>
      <c r="C43" s="78"/>
      <c r="D43" s="79"/>
      <c r="E43" s="79"/>
      <c r="F43" s="78"/>
      <c r="G43" s="80"/>
      <c r="H43" s="80"/>
      <c r="I43" s="80"/>
    </row>
    <row r="44" spans="1:10" s="70" customFormat="1">
      <c r="G44" s="81"/>
      <c r="H44" s="81"/>
      <c r="I44" s="81"/>
    </row>
    <row r="47" spans="1:10" ht="17.25" customHeight="1"/>
    <row r="48" spans="1:10" ht="10.5" customHeight="1"/>
    <row r="49" ht="6.75" customHeight="1"/>
    <row r="50" ht="25.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83" spans="7:9" ht="15" customHeight="1"/>
    <row r="84" spans="7:9" s="21" customFormat="1">
      <c r="G84" s="83"/>
      <c r="H84" s="83"/>
      <c r="I84" s="83"/>
    </row>
    <row r="87" spans="7:9" ht="27.75" customHeight="1"/>
    <row r="88" spans="7:9" ht="30" customHeight="1"/>
    <row r="89" spans="7:9" ht="17.25" customHeight="1"/>
    <row r="90" spans="7:9" ht="17.25" customHeight="1"/>
    <row r="91" spans="7:9" ht="19.5" customHeight="1"/>
    <row r="92" spans="7:9" ht="16.5" customHeight="1"/>
    <row r="93" spans="7:9" ht="15.75" customHeight="1"/>
    <row r="94" spans="7:9" ht="10.5" customHeight="1"/>
    <row r="95" spans="7:9" ht="33" customHeight="1"/>
    <row r="138" ht="34.5" customHeight="1"/>
    <row r="161" spans="7:9" ht="30" customHeight="1"/>
    <row r="162" spans="7:9" ht="28.5" customHeight="1"/>
    <row r="165" spans="7:9" s="21" customFormat="1">
      <c r="G165" s="83"/>
      <c r="H165" s="83"/>
      <c r="I165" s="83"/>
    </row>
    <row r="168" spans="7:9" ht="36" customHeight="1"/>
    <row r="188" spans="1:2">
      <c r="A188" s="70"/>
      <c r="B188" s="70"/>
    </row>
    <row r="189" spans="1:2" ht="15">
      <c r="A189" s="84"/>
      <c r="B189" s="84"/>
    </row>
    <row r="190" spans="1:2" ht="15">
      <c r="A190" s="84"/>
      <c r="B190" s="84"/>
    </row>
    <row r="191" spans="1:2" ht="15">
      <c r="A191" s="84"/>
      <c r="B191" s="84"/>
    </row>
    <row r="192" spans="1:2">
      <c r="A192" s="70"/>
      <c r="B192" s="70"/>
    </row>
    <row r="194" spans="7:9" ht="35.25" customHeight="1"/>
    <row r="196" spans="7:9" s="70" customFormat="1">
      <c r="G196" s="81"/>
      <c r="H196" s="81"/>
      <c r="I196" s="81"/>
    </row>
    <row r="197" spans="7:9" s="70" customFormat="1">
      <c r="G197" s="81"/>
      <c r="H197" s="81"/>
      <c r="I197" s="81"/>
    </row>
    <row r="198" spans="7:9" s="70" customFormat="1">
      <c r="G198" s="81"/>
      <c r="H198" s="81"/>
      <c r="I198" s="81"/>
    </row>
    <row r="199" spans="7:9" s="70" customFormat="1">
      <c r="G199" s="81"/>
      <c r="H199" s="81"/>
      <c r="I199" s="81"/>
    </row>
    <row r="200" spans="7:9" s="70" customFormat="1">
      <c r="G200" s="81"/>
      <c r="H200" s="81"/>
      <c r="I200" s="81"/>
    </row>
    <row r="212" ht="35.25" customHeight="1"/>
    <row r="239" ht="40.5" customHeight="1"/>
    <row r="260" ht="26.25" customHeight="1"/>
    <row r="261" ht="27.75" customHeight="1"/>
    <row r="267" ht="42" customHeight="1"/>
    <row r="300" spans="7:9" s="21" customFormat="1">
      <c r="G300" s="83"/>
      <c r="H300" s="83"/>
      <c r="I300" s="83"/>
    </row>
    <row r="303" spans="7:9" ht="24" customHeight="1"/>
    <row r="304" spans="7:9" ht="30.75" customHeight="1"/>
  </sheetData>
  <mergeCells count="20">
    <mergeCell ref="B38:F38"/>
    <mergeCell ref="H39:J39"/>
    <mergeCell ref="B14:F14"/>
    <mergeCell ref="C16:F16"/>
    <mergeCell ref="D23:F23"/>
    <mergeCell ref="D26:F26"/>
    <mergeCell ref="D29:F29"/>
    <mergeCell ref="B35:F35"/>
    <mergeCell ref="A9:C9"/>
    <mergeCell ref="A10:C10"/>
    <mergeCell ref="A11:C11"/>
    <mergeCell ref="A12:A13"/>
    <mergeCell ref="B12:F13"/>
    <mergeCell ref="J12:J13"/>
    <mergeCell ref="A2:J2"/>
    <mergeCell ref="A3:J3"/>
    <mergeCell ref="A4:J4"/>
    <mergeCell ref="A5:J5"/>
    <mergeCell ref="A7:J7"/>
    <mergeCell ref="A8:C8"/>
  </mergeCells>
  <printOptions horizontalCentered="1"/>
  <pageMargins left="0.11811023622047245" right="0.11811023622047245" top="0.74803149606299213" bottom="0.74803149606299213" header="0.31496062992125984" footer="0.31496062992125984"/>
  <pageSetup paperSize="256" scale="85"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REALISASI TAHAP 1</vt:lpstr>
      <vt:lpstr>REALISASI TAHAP 2</vt:lpstr>
      <vt:lpstr>'REALISASI TAHAP 1'!Print_Area</vt:lpstr>
      <vt:lpstr>'REALISASI TAHAP 2'!Print_Area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</dc:creator>
  <cp:lastModifiedBy>WINDOWS</cp:lastModifiedBy>
  <dcterms:created xsi:type="dcterms:W3CDTF">2024-08-29T15:51:15Z</dcterms:created>
  <dcterms:modified xsi:type="dcterms:W3CDTF">2024-08-30T02:01:00Z</dcterms:modified>
</cp:coreProperties>
</file>