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activeTab="7"/>
  </bookViews>
  <sheets>
    <sheet name="2013" sheetId="24" r:id="rId1"/>
    <sheet name="2014" sheetId="23" r:id="rId2"/>
    <sheet name="2015" sheetId="22" r:id="rId3"/>
    <sheet name="2016" sheetId="21" r:id="rId4"/>
    <sheet name="2017" sheetId="20" r:id="rId5"/>
    <sheet name="2018" sheetId="19" r:id="rId6"/>
    <sheet name="2019" sheetId="18" r:id="rId7"/>
    <sheet name="2020 RKSP" sheetId="17" r:id="rId8"/>
  </sheets>
  <externalReferences>
    <externalReference r:id="rId9"/>
  </externalReferences>
  <definedNames>
    <definedName name="_xlnm.Print_Area" localSheetId="0">'2013'!$A$1:$T$96</definedName>
    <definedName name="_xlnm.Print_Area" localSheetId="1">'2014'!$A$1:$T$96</definedName>
    <definedName name="_xlnm.Print_Area" localSheetId="2">'2015'!$A$1:$T$96</definedName>
    <definedName name="_xlnm.Print_Area" localSheetId="3">'2016'!$A$1:$T$96</definedName>
    <definedName name="_xlnm.Print_Area" localSheetId="4">'2017'!$A$1:$T$96</definedName>
    <definedName name="_xlnm.Print_Area" localSheetId="5">'2018'!$A$1:$T$96</definedName>
    <definedName name="_xlnm.Print_Area" localSheetId="6">'2019'!$A$1:$T$96</definedName>
    <definedName name="_xlnm.Print_Area" localSheetId="7">'2020 RKSP'!$A$1:$T$96</definedName>
  </definedNames>
  <calcPr calcId="144525"/>
</workbook>
</file>

<file path=xl/calcChain.xml><?xml version="1.0" encoding="utf-8"?>
<calcChain xmlns="http://schemas.openxmlformats.org/spreadsheetml/2006/main">
  <c r="J28" i="17" l="1"/>
  <c r="J27" i="17"/>
  <c r="J26" i="17"/>
  <c r="J25" i="17"/>
  <c r="J24" i="17"/>
  <c r="S43" i="19" l="1"/>
  <c r="T86" i="17" l="1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T84" i="17"/>
  <c r="N84" i="17"/>
  <c r="H84" i="17"/>
  <c r="T83" i="17"/>
  <c r="N83" i="17"/>
  <c r="H83" i="17"/>
  <c r="T82" i="17"/>
  <c r="N82" i="17"/>
  <c r="H82" i="17"/>
  <c r="T81" i="17"/>
  <c r="N81" i="17"/>
  <c r="H81" i="17"/>
  <c r="T80" i="17"/>
  <c r="N80" i="17"/>
  <c r="H80" i="17"/>
  <c r="T79" i="17"/>
  <c r="N79" i="17"/>
  <c r="H79" i="17"/>
  <c r="T78" i="17"/>
  <c r="N78" i="17"/>
  <c r="H78" i="17"/>
  <c r="T77" i="17"/>
  <c r="N77" i="17"/>
  <c r="H77" i="17"/>
  <c r="T76" i="17"/>
  <c r="N76" i="17"/>
  <c r="H76" i="17"/>
  <c r="T75" i="17"/>
  <c r="N75" i="17"/>
  <c r="H75" i="17"/>
  <c r="T74" i="17"/>
  <c r="N74" i="17"/>
  <c r="H74" i="17"/>
  <c r="T73" i="17"/>
  <c r="N73" i="17"/>
  <c r="H73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T52" i="17"/>
  <c r="N52" i="17"/>
  <c r="H52" i="17"/>
  <c r="T51" i="17"/>
  <c r="N51" i="17"/>
  <c r="H51" i="17"/>
  <c r="T50" i="17"/>
  <c r="N50" i="17"/>
  <c r="H50" i="17"/>
  <c r="T49" i="17"/>
  <c r="N49" i="17"/>
  <c r="H49" i="17"/>
  <c r="T48" i="17"/>
  <c r="N48" i="17"/>
  <c r="H48" i="17"/>
  <c r="T47" i="17"/>
  <c r="N47" i="17"/>
  <c r="H47" i="17"/>
  <c r="T46" i="17"/>
  <c r="N46" i="17"/>
  <c r="H46" i="17"/>
  <c r="T45" i="17"/>
  <c r="N45" i="17"/>
  <c r="H45" i="17"/>
  <c r="T44" i="17"/>
  <c r="N44" i="17"/>
  <c r="H44" i="17"/>
  <c r="T43" i="17"/>
  <c r="N43" i="17"/>
  <c r="H43" i="17"/>
  <c r="T42" i="17"/>
  <c r="N42" i="17"/>
  <c r="H42" i="17"/>
  <c r="T41" i="17"/>
  <c r="N41" i="17"/>
  <c r="H41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T20" i="17"/>
  <c r="N20" i="17"/>
  <c r="H20" i="17"/>
  <c r="T19" i="17"/>
  <c r="N19" i="17"/>
  <c r="H19" i="17"/>
  <c r="T18" i="17"/>
  <c r="N18" i="17"/>
  <c r="H18" i="17"/>
  <c r="T17" i="17"/>
  <c r="N17" i="17"/>
  <c r="H17" i="17"/>
  <c r="T16" i="17"/>
  <c r="N16" i="17"/>
  <c r="H16" i="17"/>
  <c r="T15" i="17"/>
  <c r="N15" i="17"/>
  <c r="H15" i="17"/>
  <c r="T14" i="17"/>
  <c r="N14" i="17"/>
  <c r="H14" i="17"/>
  <c r="T13" i="17"/>
  <c r="N13" i="17"/>
  <c r="H13" i="17"/>
  <c r="T12" i="17"/>
  <c r="N12" i="17"/>
  <c r="H12" i="17"/>
  <c r="T11" i="17"/>
  <c r="N11" i="17"/>
  <c r="H11" i="17"/>
  <c r="T10" i="17"/>
  <c r="N10" i="17"/>
  <c r="H10" i="17"/>
  <c r="T9" i="17"/>
  <c r="N9" i="17"/>
  <c r="H9" i="17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T84" i="18"/>
  <c r="N84" i="18"/>
  <c r="H84" i="18"/>
  <c r="T83" i="18"/>
  <c r="N83" i="18"/>
  <c r="H83" i="18"/>
  <c r="T82" i="18"/>
  <c r="N82" i="18"/>
  <c r="H82" i="18"/>
  <c r="T81" i="18"/>
  <c r="N81" i="18"/>
  <c r="H81" i="18"/>
  <c r="T80" i="18"/>
  <c r="N80" i="18"/>
  <c r="H80" i="18"/>
  <c r="T79" i="18"/>
  <c r="N79" i="18"/>
  <c r="H79" i="18"/>
  <c r="T78" i="18"/>
  <c r="N78" i="18"/>
  <c r="H78" i="18"/>
  <c r="T77" i="18"/>
  <c r="N77" i="18"/>
  <c r="H77" i="18"/>
  <c r="T76" i="18"/>
  <c r="N76" i="18"/>
  <c r="H76" i="18"/>
  <c r="T75" i="18"/>
  <c r="N75" i="18"/>
  <c r="H75" i="18"/>
  <c r="T74" i="18"/>
  <c r="N74" i="18"/>
  <c r="H74" i="18"/>
  <c r="T73" i="18"/>
  <c r="N73" i="18"/>
  <c r="H73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G54" i="18"/>
  <c r="F54" i="18"/>
  <c r="E54" i="18"/>
  <c r="H54" i="18" s="1"/>
  <c r="D54" i="18"/>
  <c r="C54" i="18"/>
  <c r="T52" i="18"/>
  <c r="N52" i="18"/>
  <c r="H52" i="18"/>
  <c r="T51" i="18"/>
  <c r="N51" i="18"/>
  <c r="H51" i="18"/>
  <c r="T50" i="18"/>
  <c r="N50" i="18"/>
  <c r="H50" i="18"/>
  <c r="T49" i="18"/>
  <c r="N49" i="18"/>
  <c r="H49" i="18"/>
  <c r="T48" i="18"/>
  <c r="N48" i="18"/>
  <c r="H48" i="18"/>
  <c r="T47" i="18"/>
  <c r="N47" i="18"/>
  <c r="H47" i="18"/>
  <c r="T46" i="18"/>
  <c r="N46" i="18"/>
  <c r="H46" i="18"/>
  <c r="T45" i="18"/>
  <c r="N45" i="18"/>
  <c r="H45" i="18"/>
  <c r="T44" i="18"/>
  <c r="N44" i="18"/>
  <c r="H44" i="18"/>
  <c r="T43" i="18"/>
  <c r="N43" i="18"/>
  <c r="H43" i="18"/>
  <c r="T42" i="18"/>
  <c r="N42" i="18"/>
  <c r="H42" i="18"/>
  <c r="T41" i="18"/>
  <c r="N41" i="18"/>
  <c r="H41" i="18"/>
  <c r="S22" i="18"/>
  <c r="R22" i="18"/>
  <c r="Q22" i="18"/>
  <c r="T22" i="18" s="1"/>
  <c r="P22" i="18"/>
  <c r="O22" i="18"/>
  <c r="M22" i="18"/>
  <c r="L22" i="18"/>
  <c r="K22" i="18"/>
  <c r="N22" i="18" s="1"/>
  <c r="J22" i="18"/>
  <c r="I22" i="18"/>
  <c r="G22" i="18"/>
  <c r="F22" i="18"/>
  <c r="E22" i="18"/>
  <c r="D22" i="18"/>
  <c r="C22" i="18"/>
  <c r="T20" i="18"/>
  <c r="N20" i="18"/>
  <c r="H20" i="18"/>
  <c r="T19" i="18"/>
  <c r="N19" i="18"/>
  <c r="H19" i="18"/>
  <c r="T18" i="18"/>
  <c r="N18" i="18"/>
  <c r="H18" i="18"/>
  <c r="T17" i="18"/>
  <c r="N17" i="18"/>
  <c r="H17" i="18"/>
  <c r="T16" i="18"/>
  <c r="N16" i="18"/>
  <c r="H16" i="18"/>
  <c r="T15" i="18"/>
  <c r="N15" i="18"/>
  <c r="H15" i="18"/>
  <c r="T14" i="18"/>
  <c r="N14" i="18"/>
  <c r="H14" i="18"/>
  <c r="T13" i="18"/>
  <c r="N13" i="18"/>
  <c r="H13" i="18"/>
  <c r="T12" i="18"/>
  <c r="N12" i="18"/>
  <c r="H12" i="18"/>
  <c r="T11" i="18"/>
  <c r="N11" i="18"/>
  <c r="H11" i="18"/>
  <c r="T10" i="18"/>
  <c r="N10" i="18"/>
  <c r="H10" i="18"/>
  <c r="T9" i="18"/>
  <c r="N9" i="18"/>
  <c r="H9" i="18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T84" i="19"/>
  <c r="N84" i="19"/>
  <c r="H84" i="19"/>
  <c r="T83" i="19"/>
  <c r="N83" i="19"/>
  <c r="H83" i="19"/>
  <c r="T82" i="19"/>
  <c r="N82" i="19"/>
  <c r="H82" i="19"/>
  <c r="T81" i="19"/>
  <c r="N81" i="19"/>
  <c r="H81" i="19"/>
  <c r="T80" i="19"/>
  <c r="N80" i="19"/>
  <c r="H80" i="19"/>
  <c r="T79" i="19"/>
  <c r="N79" i="19"/>
  <c r="H79" i="19"/>
  <c r="T78" i="19"/>
  <c r="N78" i="19"/>
  <c r="H78" i="19"/>
  <c r="T77" i="19"/>
  <c r="N77" i="19"/>
  <c r="H77" i="19"/>
  <c r="T76" i="19"/>
  <c r="N76" i="19"/>
  <c r="H76" i="19"/>
  <c r="T75" i="19"/>
  <c r="N75" i="19"/>
  <c r="H75" i="19"/>
  <c r="T74" i="19"/>
  <c r="N74" i="19"/>
  <c r="H74" i="19"/>
  <c r="T73" i="19"/>
  <c r="N73" i="19"/>
  <c r="H73" i="19"/>
  <c r="S54" i="19"/>
  <c r="T54" i="19" s="1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T52" i="19"/>
  <c r="N52" i="19"/>
  <c r="H52" i="19"/>
  <c r="T51" i="19"/>
  <c r="N51" i="19"/>
  <c r="H51" i="19"/>
  <c r="T50" i="19"/>
  <c r="N50" i="19"/>
  <c r="H50" i="19"/>
  <c r="T49" i="19"/>
  <c r="N49" i="19"/>
  <c r="H49" i="19"/>
  <c r="T48" i="19"/>
  <c r="N48" i="19"/>
  <c r="H48" i="19"/>
  <c r="T47" i="19"/>
  <c r="N47" i="19"/>
  <c r="H47" i="19"/>
  <c r="T46" i="19"/>
  <c r="N46" i="19"/>
  <c r="H46" i="19"/>
  <c r="T45" i="19"/>
  <c r="N45" i="19"/>
  <c r="H45" i="19"/>
  <c r="T44" i="19"/>
  <c r="N44" i="19"/>
  <c r="H44" i="19"/>
  <c r="T43" i="19"/>
  <c r="N43" i="19"/>
  <c r="H43" i="19"/>
  <c r="T42" i="19"/>
  <c r="S42" i="19"/>
  <c r="N42" i="19"/>
  <c r="H42" i="19"/>
  <c r="T41" i="19"/>
  <c r="N41" i="19"/>
  <c r="H41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T20" i="19"/>
  <c r="N20" i="19"/>
  <c r="H20" i="19"/>
  <c r="T19" i="19"/>
  <c r="N19" i="19"/>
  <c r="H19" i="19"/>
  <c r="T18" i="19"/>
  <c r="N18" i="19"/>
  <c r="H18" i="19"/>
  <c r="T17" i="19"/>
  <c r="N17" i="19"/>
  <c r="H17" i="19"/>
  <c r="T16" i="19"/>
  <c r="N16" i="19"/>
  <c r="H16" i="19"/>
  <c r="T15" i="19"/>
  <c r="N15" i="19"/>
  <c r="H15" i="19"/>
  <c r="T14" i="19"/>
  <c r="N14" i="19"/>
  <c r="H14" i="19"/>
  <c r="T13" i="19"/>
  <c r="N13" i="19"/>
  <c r="H13" i="19"/>
  <c r="T12" i="19"/>
  <c r="N12" i="19"/>
  <c r="H12" i="19"/>
  <c r="T11" i="19"/>
  <c r="N11" i="19"/>
  <c r="H11" i="19"/>
  <c r="T10" i="19"/>
  <c r="N10" i="19"/>
  <c r="H10" i="19"/>
  <c r="T9" i="19"/>
  <c r="N9" i="19"/>
  <c r="H9" i="19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T84" i="20"/>
  <c r="N84" i="20"/>
  <c r="H84" i="20"/>
  <c r="T83" i="20"/>
  <c r="N83" i="20"/>
  <c r="H83" i="20"/>
  <c r="T82" i="20"/>
  <c r="N82" i="20"/>
  <c r="H82" i="20"/>
  <c r="T81" i="20"/>
  <c r="N81" i="20"/>
  <c r="H81" i="20"/>
  <c r="T80" i="20"/>
  <c r="N80" i="20"/>
  <c r="H80" i="20"/>
  <c r="T79" i="20"/>
  <c r="N79" i="20"/>
  <c r="H79" i="20"/>
  <c r="T78" i="20"/>
  <c r="N78" i="20"/>
  <c r="H78" i="20"/>
  <c r="T77" i="20"/>
  <c r="N77" i="20"/>
  <c r="H77" i="20"/>
  <c r="T76" i="20"/>
  <c r="N76" i="20"/>
  <c r="H76" i="20"/>
  <c r="T75" i="20"/>
  <c r="N75" i="20"/>
  <c r="H75" i="20"/>
  <c r="T74" i="20"/>
  <c r="N74" i="20"/>
  <c r="H74" i="20"/>
  <c r="T73" i="20"/>
  <c r="N73" i="20"/>
  <c r="H73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T52" i="20"/>
  <c r="N52" i="20"/>
  <c r="H52" i="20"/>
  <c r="T51" i="20"/>
  <c r="N51" i="20"/>
  <c r="H51" i="20"/>
  <c r="T50" i="20"/>
  <c r="N50" i="20"/>
  <c r="H50" i="20"/>
  <c r="T49" i="20"/>
  <c r="N49" i="20"/>
  <c r="H49" i="20"/>
  <c r="T48" i="20"/>
  <c r="N48" i="20"/>
  <c r="H48" i="20"/>
  <c r="T47" i="20"/>
  <c r="N47" i="20"/>
  <c r="H47" i="20"/>
  <c r="T46" i="20"/>
  <c r="N46" i="20"/>
  <c r="H46" i="20"/>
  <c r="T45" i="20"/>
  <c r="N45" i="20"/>
  <c r="H45" i="20"/>
  <c r="T44" i="20"/>
  <c r="N44" i="20"/>
  <c r="H44" i="20"/>
  <c r="T43" i="20"/>
  <c r="N43" i="20"/>
  <c r="H43" i="20"/>
  <c r="T42" i="20"/>
  <c r="N42" i="20"/>
  <c r="H42" i="20"/>
  <c r="T41" i="20"/>
  <c r="N41" i="20"/>
  <c r="H41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T20" i="20"/>
  <c r="N20" i="20"/>
  <c r="H20" i="20"/>
  <c r="T19" i="20"/>
  <c r="N19" i="20"/>
  <c r="H19" i="20"/>
  <c r="T18" i="20"/>
  <c r="N18" i="20"/>
  <c r="H18" i="20"/>
  <c r="T17" i="20"/>
  <c r="N17" i="20"/>
  <c r="H17" i="20"/>
  <c r="T16" i="20"/>
  <c r="N16" i="20"/>
  <c r="H16" i="20"/>
  <c r="T15" i="20"/>
  <c r="N15" i="20"/>
  <c r="H15" i="20"/>
  <c r="T14" i="20"/>
  <c r="N14" i="20"/>
  <c r="H14" i="20"/>
  <c r="T13" i="20"/>
  <c r="N13" i="20"/>
  <c r="H13" i="20"/>
  <c r="T12" i="20"/>
  <c r="N12" i="20"/>
  <c r="H12" i="20"/>
  <c r="T11" i="20"/>
  <c r="N11" i="20"/>
  <c r="H11" i="20"/>
  <c r="T10" i="20"/>
  <c r="N10" i="20"/>
  <c r="H10" i="20"/>
  <c r="T9" i="20"/>
  <c r="N9" i="20"/>
  <c r="H9" i="20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T84" i="21"/>
  <c r="N84" i="21"/>
  <c r="H84" i="21"/>
  <c r="T83" i="21"/>
  <c r="N83" i="21"/>
  <c r="H83" i="21"/>
  <c r="T82" i="21"/>
  <c r="N82" i="21"/>
  <c r="H82" i="21"/>
  <c r="T81" i="21"/>
  <c r="N81" i="21"/>
  <c r="H81" i="21"/>
  <c r="T80" i="21"/>
  <c r="N80" i="21"/>
  <c r="H80" i="21"/>
  <c r="T79" i="21"/>
  <c r="N79" i="21"/>
  <c r="H79" i="21"/>
  <c r="T78" i="21"/>
  <c r="N78" i="21"/>
  <c r="H78" i="21"/>
  <c r="T77" i="21"/>
  <c r="N77" i="21"/>
  <c r="H77" i="21"/>
  <c r="T76" i="21"/>
  <c r="N76" i="21"/>
  <c r="H76" i="21"/>
  <c r="T75" i="21"/>
  <c r="N75" i="21"/>
  <c r="H75" i="21"/>
  <c r="T74" i="21"/>
  <c r="N74" i="21"/>
  <c r="H74" i="21"/>
  <c r="T73" i="21"/>
  <c r="N73" i="21"/>
  <c r="H73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T52" i="21"/>
  <c r="N52" i="21"/>
  <c r="H52" i="21"/>
  <c r="T51" i="21"/>
  <c r="N51" i="21"/>
  <c r="H51" i="21"/>
  <c r="T50" i="21"/>
  <c r="N50" i="21"/>
  <c r="H50" i="21"/>
  <c r="T49" i="21"/>
  <c r="N49" i="21"/>
  <c r="H49" i="21"/>
  <c r="T48" i="21"/>
  <c r="N48" i="21"/>
  <c r="H48" i="21"/>
  <c r="T47" i="21"/>
  <c r="N47" i="21"/>
  <c r="H47" i="21"/>
  <c r="T46" i="21"/>
  <c r="N46" i="21"/>
  <c r="H46" i="21"/>
  <c r="T45" i="21"/>
  <c r="N45" i="21"/>
  <c r="H45" i="21"/>
  <c r="T44" i="21"/>
  <c r="N44" i="21"/>
  <c r="H44" i="21"/>
  <c r="T43" i="21"/>
  <c r="N43" i="21"/>
  <c r="H43" i="21"/>
  <c r="T42" i="21"/>
  <c r="N42" i="21"/>
  <c r="H42" i="21"/>
  <c r="T41" i="21"/>
  <c r="N41" i="21"/>
  <c r="H41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T20" i="21"/>
  <c r="N20" i="21"/>
  <c r="H20" i="21"/>
  <c r="T19" i="21"/>
  <c r="N19" i="21"/>
  <c r="H19" i="21"/>
  <c r="T18" i="21"/>
  <c r="N18" i="21"/>
  <c r="H18" i="21"/>
  <c r="T17" i="21"/>
  <c r="N17" i="21"/>
  <c r="H17" i="21"/>
  <c r="T16" i="21"/>
  <c r="N16" i="21"/>
  <c r="H16" i="21"/>
  <c r="T15" i="21"/>
  <c r="N15" i="21"/>
  <c r="H15" i="21"/>
  <c r="T14" i="21"/>
  <c r="N14" i="21"/>
  <c r="H14" i="21"/>
  <c r="T13" i="21"/>
  <c r="N13" i="21"/>
  <c r="H13" i="21"/>
  <c r="T12" i="21"/>
  <c r="N12" i="21"/>
  <c r="H12" i="21"/>
  <c r="T11" i="21"/>
  <c r="N11" i="21"/>
  <c r="H11" i="21"/>
  <c r="T10" i="21"/>
  <c r="N10" i="21"/>
  <c r="H10" i="21"/>
  <c r="T9" i="21"/>
  <c r="N9" i="21"/>
  <c r="H9" i="21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T84" i="22"/>
  <c r="N84" i="22"/>
  <c r="H84" i="22"/>
  <c r="T83" i="22"/>
  <c r="N83" i="22"/>
  <c r="H83" i="22"/>
  <c r="T82" i="22"/>
  <c r="N82" i="22"/>
  <c r="H82" i="22"/>
  <c r="T81" i="22"/>
  <c r="N81" i="22"/>
  <c r="H81" i="22"/>
  <c r="T80" i="22"/>
  <c r="N80" i="22"/>
  <c r="H80" i="22"/>
  <c r="T79" i="22"/>
  <c r="N79" i="22"/>
  <c r="H79" i="22"/>
  <c r="T78" i="22"/>
  <c r="N78" i="22"/>
  <c r="H78" i="22"/>
  <c r="T77" i="22"/>
  <c r="N77" i="22"/>
  <c r="H77" i="22"/>
  <c r="T76" i="22"/>
  <c r="N76" i="22"/>
  <c r="H76" i="22"/>
  <c r="T75" i="22"/>
  <c r="N75" i="22"/>
  <c r="H75" i="22"/>
  <c r="T74" i="22"/>
  <c r="N74" i="22"/>
  <c r="H74" i="22"/>
  <c r="T73" i="22"/>
  <c r="N73" i="22"/>
  <c r="H73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T52" i="22"/>
  <c r="N52" i="22"/>
  <c r="H52" i="22"/>
  <c r="T51" i="22"/>
  <c r="N51" i="22"/>
  <c r="H51" i="22"/>
  <c r="T50" i="22"/>
  <c r="N50" i="22"/>
  <c r="H50" i="22"/>
  <c r="T49" i="22"/>
  <c r="N49" i="22"/>
  <c r="H49" i="22"/>
  <c r="T48" i="22"/>
  <c r="N48" i="22"/>
  <c r="H48" i="22"/>
  <c r="T47" i="22"/>
  <c r="N47" i="22"/>
  <c r="H47" i="22"/>
  <c r="T46" i="22"/>
  <c r="N46" i="22"/>
  <c r="H46" i="22"/>
  <c r="T45" i="22"/>
  <c r="N45" i="22"/>
  <c r="H45" i="22"/>
  <c r="T44" i="22"/>
  <c r="N44" i="22"/>
  <c r="H44" i="22"/>
  <c r="T43" i="22"/>
  <c r="N43" i="22"/>
  <c r="H43" i="22"/>
  <c r="T42" i="22"/>
  <c r="N42" i="22"/>
  <c r="H42" i="22"/>
  <c r="T41" i="22"/>
  <c r="N41" i="22"/>
  <c r="H41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T20" i="22"/>
  <c r="N20" i="22"/>
  <c r="H20" i="22"/>
  <c r="T19" i="22"/>
  <c r="N19" i="22"/>
  <c r="H19" i="22"/>
  <c r="T18" i="22"/>
  <c r="N18" i="22"/>
  <c r="H18" i="22"/>
  <c r="T17" i="22"/>
  <c r="N17" i="22"/>
  <c r="H17" i="22"/>
  <c r="T16" i="22"/>
  <c r="N16" i="22"/>
  <c r="H16" i="22"/>
  <c r="T15" i="22"/>
  <c r="N15" i="22"/>
  <c r="H15" i="22"/>
  <c r="T14" i="22"/>
  <c r="N14" i="22"/>
  <c r="H14" i="22"/>
  <c r="T13" i="22"/>
  <c r="N13" i="22"/>
  <c r="H13" i="22"/>
  <c r="T12" i="22"/>
  <c r="N12" i="22"/>
  <c r="H12" i="22"/>
  <c r="T11" i="22"/>
  <c r="N11" i="22"/>
  <c r="H11" i="22"/>
  <c r="T10" i="22"/>
  <c r="N10" i="22"/>
  <c r="H10" i="22"/>
  <c r="T9" i="22"/>
  <c r="N9" i="22"/>
  <c r="H9" i="22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T84" i="23"/>
  <c r="N84" i="23"/>
  <c r="H84" i="23"/>
  <c r="T83" i="23"/>
  <c r="N83" i="23"/>
  <c r="H83" i="23"/>
  <c r="T82" i="23"/>
  <c r="N82" i="23"/>
  <c r="H82" i="23"/>
  <c r="T81" i="23"/>
  <c r="N81" i="23"/>
  <c r="H81" i="23"/>
  <c r="T80" i="23"/>
  <c r="N80" i="23"/>
  <c r="H80" i="23"/>
  <c r="T79" i="23"/>
  <c r="N79" i="23"/>
  <c r="H79" i="23"/>
  <c r="T78" i="23"/>
  <c r="N78" i="23"/>
  <c r="H78" i="23"/>
  <c r="T77" i="23"/>
  <c r="N77" i="23"/>
  <c r="H77" i="23"/>
  <c r="T76" i="23"/>
  <c r="N76" i="23"/>
  <c r="H76" i="23"/>
  <c r="T75" i="23"/>
  <c r="N75" i="23"/>
  <c r="H75" i="23"/>
  <c r="T74" i="23"/>
  <c r="N74" i="23"/>
  <c r="H74" i="23"/>
  <c r="T73" i="23"/>
  <c r="N73" i="23"/>
  <c r="H73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T52" i="23"/>
  <c r="N52" i="23"/>
  <c r="H52" i="23"/>
  <c r="T51" i="23"/>
  <c r="N51" i="23"/>
  <c r="H51" i="23"/>
  <c r="T50" i="23"/>
  <c r="N50" i="23"/>
  <c r="H50" i="23"/>
  <c r="T49" i="23"/>
  <c r="N49" i="23"/>
  <c r="H49" i="23"/>
  <c r="T48" i="23"/>
  <c r="N48" i="23"/>
  <c r="H48" i="23"/>
  <c r="T47" i="23"/>
  <c r="N47" i="23"/>
  <c r="H47" i="23"/>
  <c r="T46" i="23"/>
  <c r="N46" i="23"/>
  <c r="H46" i="23"/>
  <c r="T45" i="23"/>
  <c r="N45" i="23"/>
  <c r="H45" i="23"/>
  <c r="T44" i="23"/>
  <c r="N44" i="23"/>
  <c r="H44" i="23"/>
  <c r="T43" i="23"/>
  <c r="N43" i="23"/>
  <c r="H43" i="23"/>
  <c r="T42" i="23"/>
  <c r="N42" i="23"/>
  <c r="H42" i="23"/>
  <c r="T41" i="23"/>
  <c r="N41" i="23"/>
  <c r="H41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T20" i="23"/>
  <c r="N20" i="23"/>
  <c r="H20" i="23"/>
  <c r="T19" i="23"/>
  <c r="N19" i="23"/>
  <c r="H19" i="23"/>
  <c r="T18" i="23"/>
  <c r="N18" i="23"/>
  <c r="H18" i="23"/>
  <c r="T17" i="23"/>
  <c r="N17" i="23"/>
  <c r="H17" i="23"/>
  <c r="T16" i="23"/>
  <c r="N16" i="23"/>
  <c r="H16" i="23"/>
  <c r="T15" i="23"/>
  <c r="N15" i="23"/>
  <c r="H15" i="23"/>
  <c r="T14" i="23"/>
  <c r="N14" i="23"/>
  <c r="H14" i="23"/>
  <c r="T13" i="23"/>
  <c r="N13" i="23"/>
  <c r="H13" i="23"/>
  <c r="T12" i="23"/>
  <c r="N12" i="23"/>
  <c r="H12" i="23"/>
  <c r="T11" i="23"/>
  <c r="N11" i="23"/>
  <c r="H11" i="23"/>
  <c r="T10" i="23"/>
  <c r="N10" i="23"/>
  <c r="H10" i="23"/>
  <c r="T9" i="23"/>
  <c r="N9" i="23"/>
  <c r="H9" i="23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T84" i="24"/>
  <c r="N84" i="24"/>
  <c r="H84" i="24"/>
  <c r="T83" i="24"/>
  <c r="N83" i="24"/>
  <c r="H83" i="24"/>
  <c r="T82" i="24"/>
  <c r="N82" i="24"/>
  <c r="H82" i="24"/>
  <c r="T81" i="24"/>
  <c r="N81" i="24"/>
  <c r="H81" i="24"/>
  <c r="T80" i="24"/>
  <c r="N80" i="24"/>
  <c r="H80" i="24"/>
  <c r="T79" i="24"/>
  <c r="N79" i="24"/>
  <c r="H79" i="24"/>
  <c r="T78" i="24"/>
  <c r="N78" i="24"/>
  <c r="H78" i="24"/>
  <c r="T77" i="24"/>
  <c r="N77" i="24"/>
  <c r="H77" i="24"/>
  <c r="T76" i="24"/>
  <c r="N76" i="24"/>
  <c r="H76" i="24"/>
  <c r="T75" i="24"/>
  <c r="N75" i="24"/>
  <c r="H75" i="24"/>
  <c r="T74" i="24"/>
  <c r="N74" i="24"/>
  <c r="H74" i="24"/>
  <c r="T73" i="24"/>
  <c r="N73" i="24"/>
  <c r="H73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T52" i="24"/>
  <c r="N52" i="24"/>
  <c r="H52" i="24"/>
  <c r="T51" i="24"/>
  <c r="N51" i="24"/>
  <c r="H51" i="24"/>
  <c r="T50" i="24"/>
  <c r="N50" i="24"/>
  <c r="H50" i="24"/>
  <c r="T49" i="24"/>
  <c r="N49" i="24"/>
  <c r="H49" i="24"/>
  <c r="T48" i="24"/>
  <c r="N48" i="24"/>
  <c r="H48" i="24"/>
  <c r="T47" i="24"/>
  <c r="N47" i="24"/>
  <c r="H47" i="24"/>
  <c r="T46" i="24"/>
  <c r="N46" i="24"/>
  <c r="H46" i="24"/>
  <c r="T45" i="24"/>
  <c r="N45" i="24"/>
  <c r="H45" i="24"/>
  <c r="T44" i="24"/>
  <c r="N44" i="24"/>
  <c r="H44" i="24"/>
  <c r="T43" i="24"/>
  <c r="N43" i="24"/>
  <c r="H43" i="24"/>
  <c r="T42" i="24"/>
  <c r="N42" i="24"/>
  <c r="H42" i="24"/>
  <c r="T41" i="24"/>
  <c r="N41" i="24"/>
  <c r="H41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T20" i="24"/>
  <c r="N20" i="24"/>
  <c r="H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T15" i="24"/>
  <c r="N15" i="24"/>
  <c r="H15" i="24"/>
  <c r="T14" i="24"/>
  <c r="N14" i="24"/>
  <c r="H14" i="24"/>
  <c r="T13" i="24"/>
  <c r="N13" i="24"/>
  <c r="H13" i="24"/>
  <c r="T12" i="24"/>
  <c r="N12" i="24"/>
  <c r="H12" i="24"/>
  <c r="T11" i="24"/>
  <c r="N11" i="24"/>
  <c r="H11" i="24"/>
  <c r="T10" i="24"/>
  <c r="N10" i="24"/>
  <c r="H10" i="24"/>
  <c r="T9" i="24"/>
  <c r="N9" i="24"/>
  <c r="H9" i="24"/>
  <c r="H22" i="18" l="1"/>
</calcChain>
</file>

<file path=xl/sharedStrings.xml><?xml version="1.0" encoding="utf-8"?>
<sst xmlns="http://schemas.openxmlformats.org/spreadsheetml/2006/main" count="987" uniqueCount="47">
  <si>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</si>
  <si>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</si>
  <si>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</si>
  <si>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</si>
  <si>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</si>
  <si>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</si>
  <si>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</si>
  <si>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</si>
  <si>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</si>
  <si>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</si>
  <si>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</si>
  <si>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</si>
  <si>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</si>
  <si>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</si>
  <si>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</si>
  <si>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</si>
  <si>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</si>
  <si>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TANAM
(Ha)</t>
  </si>
  <si>
    <t>PRODUKSI
(ton)</t>
  </si>
  <si>
    <t>PROVITAS
(ku/Ha)</t>
  </si>
  <si>
    <t xml:space="preserve"> PANEN  KOTOR
(Ha)</t>
  </si>
  <si>
    <t xml:space="preserve"> PANEN BERSIH
(Ha)</t>
  </si>
  <si>
    <t>PUSO
(Ha)</t>
  </si>
  <si>
    <t>REALISASI LUAS TANAM, PANEN, PUSO, PRODUKSI  DAN PRODUKTIVITAS  PALAWIJA</t>
  </si>
  <si>
    <t>JAGUNG</t>
  </si>
  <si>
    <t>KEDELAI</t>
  </si>
  <si>
    <t>KACANG TANAH</t>
  </si>
  <si>
    <t>TAHUN 2020</t>
  </si>
  <si>
    <t>UBI KAYU / SINGKONG</t>
  </si>
  <si>
    <t>UBI JALAR</t>
  </si>
  <si>
    <t>KACANG HIJAU</t>
  </si>
  <si>
    <t>GEMBILI</t>
  </si>
  <si>
    <t>PORANG</t>
  </si>
  <si>
    <t>UMBI LAINNYA</t>
  </si>
  <si>
    <t>TAHUN 2019</t>
  </si>
  <si>
    <t>TAHUN 2018</t>
  </si>
  <si>
    <t>TAHUN 2017</t>
  </si>
  <si>
    <t>TAHUN 2016</t>
  </si>
  <si>
    <t>TAHUN 2015</t>
  </si>
  <si>
    <t>TAHUN 2014</t>
  </si>
  <si>
    <t>TAHUN 2013</t>
  </si>
  <si>
    <t>-</t>
  </si>
  <si>
    <t>padi</t>
  </si>
  <si>
    <t>jagung</t>
  </si>
  <si>
    <t>kedelai</t>
  </si>
  <si>
    <t>kacang tanah</t>
  </si>
  <si>
    <t>ubi kayu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</si>
</sst>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.000_);_(* \(#,##0.00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5">
    <xf numFmtId="0" fontId="0" fillId="0" borderId="0" xfId="0"/>
    <xf numFmtId="164" fontId="4" fillId="0" borderId="0" xfId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164" fontId="6" fillId="2" borderId="6" xfId="1" applyFont="1" applyFill="1" applyBorder="1" applyAlignment="1">
      <alignment vertical="center"/>
    </xf>
    <xf numFmtId="164" fontId="6" fillId="2" borderId="5" xfId="1" applyFont="1" applyFill="1" applyBorder="1" applyAlignment="1">
      <alignment vertical="center"/>
    </xf>
    <xf numFmtId="164" fontId="5" fillId="2" borderId="5" xfId="1" applyFont="1" applyFill="1" applyBorder="1" applyAlignment="1">
      <alignment vertical="center"/>
    </xf>
    <xf numFmtId="166" fontId="6" fillId="2" borderId="5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64" fontId="4" fillId="0" borderId="12" xfId="1" applyFont="1" applyBorder="1" applyAlignment="1">
      <alignment vertical="center"/>
    </xf>
    <xf numFmtId="166" fontId="4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64" fontId="4" fillId="0" borderId="13" xfId="1" applyFont="1" applyBorder="1" applyAlignment="1">
      <alignment vertical="center"/>
    </xf>
    <xf numFmtId="166" fontId="4" fillId="0" borderId="1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1" applyFont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6" fontId="10" fillId="3" borderId="0" xfId="1" applyNumberFormat="1" applyFont="1" applyFill="1" applyBorder="1" applyAlignment="1">
      <alignment vertical="center"/>
    </xf>
    <xf numFmtId="164" fontId="10" fillId="3" borderId="0" xfId="1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horizontal="left" vertical="center"/>
    </xf>
    <xf numFmtId="164" fontId="4" fillId="3" borderId="0" xfId="1" applyFont="1" applyFill="1" applyBorder="1" applyAlignment="1">
      <alignment vertical="center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</cellXfs>
  <cellStyles count="16">
    <cellStyle name="Comma [0]" xfId="1" builtinId="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I%20-%20Realisasi%20Luas%20Tanam,%20Panen,%20Provitas,%20Produk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19 RKSP"/>
      <sheetName val="2020"/>
      <sheetName val="2020 RK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2">
          <cell r="T22">
            <v>310778.15000000002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43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2012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2011</v>
      </c>
      <c r="G25" s="23"/>
      <c r="H25" s="29"/>
    </row>
    <row r="26" spans="1:24" x14ac:dyDescent="0.25">
      <c r="B26" s="30">
        <v>2010</v>
      </c>
    </row>
    <row r="27" spans="1:24" x14ac:dyDescent="0.25">
      <c r="B27" s="30">
        <v>2009</v>
      </c>
    </row>
    <row r="28" spans="1:24" x14ac:dyDescent="0.25">
      <c r="B28" s="30">
        <v>2008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40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2012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2011</v>
      </c>
      <c r="G57" s="23"/>
      <c r="H57" s="29"/>
    </row>
    <row r="58" spans="1:20" x14ac:dyDescent="0.25">
      <c r="B58" s="30">
        <v>2010</v>
      </c>
    </row>
    <row r="59" spans="1:20" x14ac:dyDescent="0.25">
      <c r="B59" s="30">
        <v>2009</v>
      </c>
    </row>
    <row r="60" spans="1:20" x14ac:dyDescent="0.25">
      <c r="B60" s="30">
        <v>2008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40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2012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2011</v>
      </c>
      <c r="G89" s="23"/>
      <c r="H89" s="29"/>
    </row>
    <row r="90" spans="1:20" x14ac:dyDescent="0.25">
      <c r="B90" s="30">
        <v>2010</v>
      </c>
    </row>
    <row r="91" spans="1:20" x14ac:dyDescent="0.25">
      <c r="B91" s="30">
        <v>2009</v>
      </c>
    </row>
    <row r="92" spans="1:20" x14ac:dyDescent="0.25">
      <c r="B92" s="30">
        <v>2008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sqref="A1:T1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2013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2012</v>
      </c>
      <c r="G25" s="23"/>
      <c r="H25" s="29"/>
    </row>
    <row r="26" spans="1:24" x14ac:dyDescent="0.25">
      <c r="B26" s="30">
        <v>2011</v>
      </c>
    </row>
    <row r="27" spans="1:24" x14ac:dyDescent="0.25">
      <c r="B27" s="30">
        <v>2010</v>
      </c>
    </row>
    <row r="28" spans="1:24" x14ac:dyDescent="0.25">
      <c r="B28" s="30">
        <v>2009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39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2013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2012</v>
      </c>
      <c r="G57" s="23"/>
      <c r="H57" s="29"/>
    </row>
    <row r="58" spans="1:20" x14ac:dyDescent="0.25">
      <c r="B58" s="30">
        <v>2011</v>
      </c>
    </row>
    <row r="59" spans="1:20" x14ac:dyDescent="0.25">
      <c r="B59" s="30">
        <v>2010</v>
      </c>
    </row>
    <row r="60" spans="1:20" x14ac:dyDescent="0.25">
      <c r="B60" s="30">
        <v>2009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39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2013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2012</v>
      </c>
      <c r="G89" s="23"/>
      <c r="H89" s="29"/>
    </row>
    <row r="90" spans="1:20" x14ac:dyDescent="0.25">
      <c r="B90" s="30">
        <v>2011</v>
      </c>
    </row>
    <row r="91" spans="1:20" x14ac:dyDescent="0.25">
      <c r="B91" s="30">
        <v>2010</v>
      </c>
    </row>
    <row r="92" spans="1:20" x14ac:dyDescent="0.25">
      <c r="B92" s="30">
        <v>2009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37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2014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2013</v>
      </c>
      <c r="G25" s="23"/>
      <c r="H25" s="29"/>
    </row>
    <row r="26" spans="1:24" x14ac:dyDescent="0.25">
      <c r="B26" s="30">
        <v>2012</v>
      </c>
    </row>
    <row r="27" spans="1:24" x14ac:dyDescent="0.25">
      <c r="B27" s="30">
        <v>2011</v>
      </c>
    </row>
    <row r="28" spans="1:24" x14ac:dyDescent="0.25">
      <c r="B28" s="30">
        <v>2010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38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2014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2013</v>
      </c>
      <c r="G57" s="23"/>
      <c r="H57" s="29"/>
    </row>
    <row r="58" spans="1:20" x14ac:dyDescent="0.25">
      <c r="B58" s="30">
        <v>2012</v>
      </c>
    </row>
    <row r="59" spans="1:20" x14ac:dyDescent="0.25">
      <c r="B59" s="30">
        <v>2011</v>
      </c>
    </row>
    <row r="60" spans="1:20" x14ac:dyDescent="0.25">
      <c r="B60" s="30">
        <v>2010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38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2014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2013</v>
      </c>
      <c r="G89" s="23"/>
      <c r="H89" s="29"/>
    </row>
    <row r="90" spans="1:20" x14ac:dyDescent="0.25">
      <c r="B90" s="30">
        <v>2012</v>
      </c>
    </row>
    <row r="91" spans="1:20" x14ac:dyDescent="0.25">
      <c r="B91" s="30">
        <v>2011</v>
      </c>
    </row>
    <row r="92" spans="1:20" x14ac:dyDescent="0.25">
      <c r="B92" s="30">
        <v>2010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65" zoomScale="80" zoomScaleSheetLayoutView="80" workbookViewId="0">
      <selection activeCell="A65" sqref="A65:T65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2015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2014</v>
      </c>
      <c r="G25" s="23"/>
      <c r="H25" s="29"/>
    </row>
    <row r="26" spans="1:24" x14ac:dyDescent="0.25">
      <c r="B26" s="30">
        <v>2013</v>
      </c>
    </row>
    <row r="27" spans="1:24" x14ac:dyDescent="0.25">
      <c r="B27" s="30">
        <v>2012</v>
      </c>
    </row>
    <row r="28" spans="1:24" x14ac:dyDescent="0.25">
      <c r="B28" s="30">
        <v>2011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2015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2014</v>
      </c>
      <c r="G57" s="23"/>
      <c r="H57" s="29"/>
    </row>
    <row r="58" spans="1:20" x14ac:dyDescent="0.25">
      <c r="B58" s="30">
        <v>2013</v>
      </c>
    </row>
    <row r="59" spans="1:20" x14ac:dyDescent="0.25">
      <c r="B59" s="30">
        <v>2012</v>
      </c>
    </row>
    <row r="60" spans="1:20" x14ac:dyDescent="0.25">
      <c r="B60" s="30">
        <v>2011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37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2015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2014</v>
      </c>
      <c r="G89" s="23"/>
      <c r="H89" s="29"/>
    </row>
    <row r="90" spans="1:20" x14ac:dyDescent="0.25">
      <c r="B90" s="30">
        <v>2013</v>
      </c>
    </row>
    <row r="91" spans="1:20" x14ac:dyDescent="0.25">
      <c r="B91" s="30">
        <v>2012</v>
      </c>
    </row>
    <row r="92" spans="1:20" x14ac:dyDescent="0.25">
      <c r="B92" s="30">
        <v>2011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sqref="A1:T1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2016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2015</v>
      </c>
      <c r="G25" s="23"/>
      <c r="H25" s="29"/>
    </row>
    <row r="26" spans="1:24" x14ac:dyDescent="0.25">
      <c r="B26" s="30">
        <v>2014</v>
      </c>
    </row>
    <row r="27" spans="1:24" x14ac:dyDescent="0.25">
      <c r="B27" s="30">
        <v>2013</v>
      </c>
    </row>
    <row r="28" spans="1:24" x14ac:dyDescent="0.25">
      <c r="B28" s="30">
        <v>2012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36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2016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2015</v>
      </c>
      <c r="G57" s="23"/>
      <c r="H57" s="29"/>
    </row>
    <row r="58" spans="1:20" x14ac:dyDescent="0.25">
      <c r="B58" s="30">
        <v>2014</v>
      </c>
    </row>
    <row r="59" spans="1:20" x14ac:dyDescent="0.25">
      <c r="B59" s="30">
        <v>2013</v>
      </c>
    </row>
    <row r="60" spans="1:20" x14ac:dyDescent="0.25">
      <c r="B60" s="30">
        <v>2012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36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2016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2015</v>
      </c>
      <c r="G89" s="23"/>
      <c r="H89" s="29"/>
    </row>
    <row r="90" spans="1:20" x14ac:dyDescent="0.25">
      <c r="B90" s="30">
        <v>2014</v>
      </c>
    </row>
    <row r="91" spans="1:20" x14ac:dyDescent="0.25">
      <c r="B91" s="30">
        <v>2013</v>
      </c>
    </row>
    <row r="92" spans="1:20" x14ac:dyDescent="0.25">
      <c r="B92" s="30">
        <v>2012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G41" sqref="G41:G52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100</v>
      </c>
      <c r="D9" s="11">
        <v>0</v>
      </c>
      <c r="E9" s="11">
        <v>117</v>
      </c>
      <c r="F9" s="11">
        <v>0</v>
      </c>
      <c r="G9" s="11">
        <v>1182.8021865423054</v>
      </c>
      <c r="H9" s="12">
        <f>IFERROR(ROUND(G9/E9*10,2),"-")</f>
        <v>101.09</v>
      </c>
      <c r="I9" s="11">
        <v>1378</v>
      </c>
      <c r="J9" s="11">
        <v>0</v>
      </c>
      <c r="K9" s="11">
        <v>1340</v>
      </c>
      <c r="L9" s="11">
        <v>0</v>
      </c>
      <c r="M9" s="11">
        <v>3065.3953503372904</v>
      </c>
      <c r="N9" s="12">
        <f>IFERROR(ROUND(M9/K9*10,2),"-")</f>
        <v>22.88</v>
      </c>
      <c r="O9" s="11">
        <v>124</v>
      </c>
      <c r="P9" s="11">
        <v>0</v>
      </c>
      <c r="Q9" s="11">
        <v>151</v>
      </c>
      <c r="R9" s="11">
        <v>0</v>
      </c>
      <c r="S9" s="11">
        <v>168</v>
      </c>
      <c r="T9" s="12">
        <f>IFERROR(ROUND(S9/Q9*10,2),"-")</f>
        <v>11.13</v>
      </c>
      <c r="X9" s="17"/>
    </row>
    <row r="10" spans="1:24" ht="18" customHeight="1" x14ac:dyDescent="0.25">
      <c r="A10" s="10">
        <v>2</v>
      </c>
      <c r="B10" s="32" t="s">
        <v>3</v>
      </c>
      <c r="C10" s="11">
        <v>64</v>
      </c>
      <c r="D10" s="11">
        <v>0</v>
      </c>
      <c r="E10" s="11">
        <v>62</v>
      </c>
      <c r="F10" s="11">
        <v>0</v>
      </c>
      <c r="G10" s="11" t="s">
        <v>41</v>
      </c>
      <c r="H10" s="12" t="str">
        <f t="shared" ref="H10:H20" si="0">IFERROR(ROUND(G10/E10*10,2),"-")</f>
        <v>-</v>
      </c>
      <c r="I10" s="11">
        <v>45</v>
      </c>
      <c r="J10" s="11">
        <v>0</v>
      </c>
      <c r="K10" s="11">
        <v>45</v>
      </c>
      <c r="L10" s="11">
        <v>0</v>
      </c>
      <c r="M10" s="11" t="s">
        <v>41</v>
      </c>
      <c r="N10" s="12" t="str">
        <f t="shared" ref="N10:N20" si="1">IFERROR(ROUND(M10/K10*10,2),"-")</f>
        <v>-</v>
      </c>
      <c r="O10" s="11">
        <v>1115</v>
      </c>
      <c r="P10" s="11">
        <v>0</v>
      </c>
      <c r="Q10" s="11">
        <v>1133</v>
      </c>
      <c r="R10" s="11">
        <v>0</v>
      </c>
      <c r="S10" s="11">
        <v>1830</v>
      </c>
      <c r="T10" s="12">
        <f t="shared" ref="T10:T20" si="2">IFERROR(ROUND(S10/Q10*10,2),"-")</f>
        <v>16.149999999999999</v>
      </c>
      <c r="X10" s="17"/>
    </row>
    <row r="11" spans="1:24" ht="18" customHeight="1" x14ac:dyDescent="0.25">
      <c r="A11" s="10">
        <v>3</v>
      </c>
      <c r="B11" s="32" t="s">
        <v>4</v>
      </c>
      <c r="C11" s="11">
        <v>87</v>
      </c>
      <c r="D11" s="11">
        <v>0</v>
      </c>
      <c r="E11" s="11">
        <v>63</v>
      </c>
      <c r="F11" s="11">
        <v>0</v>
      </c>
      <c r="G11" s="11" t="s">
        <v>41</v>
      </c>
      <c r="H11" s="12" t="str">
        <f t="shared" si="0"/>
        <v>-</v>
      </c>
      <c r="I11" s="11">
        <v>256</v>
      </c>
      <c r="J11" s="11">
        <v>0</v>
      </c>
      <c r="K11" s="11">
        <v>337</v>
      </c>
      <c r="L11" s="11">
        <v>0</v>
      </c>
      <c r="M11" s="11" t="s">
        <v>41</v>
      </c>
      <c r="N11" s="12" t="str">
        <f t="shared" si="1"/>
        <v>-</v>
      </c>
      <c r="O11" s="11">
        <v>185</v>
      </c>
      <c r="P11" s="11">
        <v>0</v>
      </c>
      <c r="Q11" s="11">
        <v>327</v>
      </c>
      <c r="R11" s="11">
        <v>0</v>
      </c>
      <c r="S11" s="11">
        <v>502</v>
      </c>
      <c r="T11" s="12">
        <f t="shared" si="2"/>
        <v>15.35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12</v>
      </c>
      <c r="F12" s="11">
        <v>0</v>
      </c>
      <c r="G12" s="11" t="s">
        <v>41</v>
      </c>
      <c r="H12" s="12" t="str">
        <f t="shared" si="0"/>
        <v>-</v>
      </c>
      <c r="I12" s="11">
        <v>97</v>
      </c>
      <c r="J12" s="11">
        <v>0</v>
      </c>
      <c r="K12" s="11">
        <v>1</v>
      </c>
      <c r="L12" s="11">
        <v>0</v>
      </c>
      <c r="M12" s="11" t="s">
        <v>41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 t="s">
        <v>41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160</v>
      </c>
      <c r="D13" s="11">
        <v>0</v>
      </c>
      <c r="E13" s="11">
        <v>92</v>
      </c>
      <c r="F13" s="11">
        <v>0</v>
      </c>
      <c r="G13" s="11">
        <v>1167.3763547464334</v>
      </c>
      <c r="H13" s="12">
        <f t="shared" si="0"/>
        <v>126.89</v>
      </c>
      <c r="I13" s="11">
        <v>225</v>
      </c>
      <c r="J13" s="11">
        <v>0</v>
      </c>
      <c r="K13" s="11">
        <v>204</v>
      </c>
      <c r="L13" s="11">
        <v>0</v>
      </c>
      <c r="M13" s="11">
        <v>482.62673062715686</v>
      </c>
      <c r="N13" s="12">
        <f t="shared" si="1"/>
        <v>23.66</v>
      </c>
      <c r="O13" s="11">
        <v>156</v>
      </c>
      <c r="P13" s="11">
        <v>0</v>
      </c>
      <c r="Q13" s="11">
        <v>26</v>
      </c>
      <c r="R13" s="11">
        <v>0</v>
      </c>
      <c r="S13" s="11">
        <v>38</v>
      </c>
      <c r="T13" s="12">
        <f t="shared" si="2"/>
        <v>14.62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246</v>
      </c>
      <c r="D14" s="11">
        <v>0</v>
      </c>
      <c r="E14" s="11">
        <v>138</v>
      </c>
      <c r="F14" s="11">
        <v>0</v>
      </c>
      <c r="G14" s="11">
        <v>1354.3037057356216</v>
      </c>
      <c r="H14" s="12">
        <f t="shared" si="0"/>
        <v>98.14</v>
      </c>
      <c r="I14" s="11">
        <v>70</v>
      </c>
      <c r="J14" s="11">
        <v>0</v>
      </c>
      <c r="K14" s="11">
        <v>68</v>
      </c>
      <c r="L14" s="11">
        <v>0</v>
      </c>
      <c r="M14" s="11">
        <v>167.9925810058553</v>
      </c>
      <c r="N14" s="12">
        <f t="shared" si="1"/>
        <v>24.7</v>
      </c>
      <c r="O14" s="11">
        <v>888</v>
      </c>
      <c r="P14" s="11">
        <v>0</v>
      </c>
      <c r="Q14" s="11">
        <v>875</v>
      </c>
      <c r="R14" s="11">
        <v>0</v>
      </c>
      <c r="S14" s="11">
        <v>1618</v>
      </c>
      <c r="T14" s="12">
        <f t="shared" si="2"/>
        <v>18.489999999999998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572</v>
      </c>
      <c r="D15" s="11">
        <v>0</v>
      </c>
      <c r="E15" s="11">
        <v>336</v>
      </c>
      <c r="F15" s="11">
        <v>0</v>
      </c>
      <c r="G15" s="11">
        <v>3808.7410969849634</v>
      </c>
      <c r="H15" s="12">
        <f t="shared" si="0"/>
        <v>113.36</v>
      </c>
      <c r="I15" s="11">
        <v>170</v>
      </c>
      <c r="J15" s="11">
        <v>0</v>
      </c>
      <c r="K15" s="11">
        <v>158</v>
      </c>
      <c r="L15" s="11">
        <v>0</v>
      </c>
      <c r="M15" s="11">
        <v>344.90556990332948</v>
      </c>
      <c r="N15" s="12">
        <f t="shared" si="1"/>
        <v>21.83</v>
      </c>
      <c r="O15" s="11">
        <v>733</v>
      </c>
      <c r="P15" s="11">
        <v>0</v>
      </c>
      <c r="Q15" s="11">
        <v>1058</v>
      </c>
      <c r="R15" s="11">
        <v>0</v>
      </c>
      <c r="S15" s="11">
        <v>1894</v>
      </c>
      <c r="T15" s="12">
        <f t="shared" si="2"/>
        <v>17.899999999999999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 t="s">
        <v>41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 t="s">
        <v>41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 t="s">
        <v>41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5</v>
      </c>
      <c r="D17" s="11">
        <v>0</v>
      </c>
      <c r="E17" s="11">
        <v>5</v>
      </c>
      <c r="F17" s="11">
        <v>0</v>
      </c>
      <c r="G17" s="11">
        <v>47.372763369353017</v>
      </c>
      <c r="H17" s="12">
        <f t="shared" si="0"/>
        <v>94.75</v>
      </c>
      <c r="I17" s="11">
        <v>43</v>
      </c>
      <c r="J17" s="11">
        <v>0</v>
      </c>
      <c r="K17" s="11">
        <v>42</v>
      </c>
      <c r="L17" s="11">
        <v>0</v>
      </c>
      <c r="M17" s="11">
        <v>76.612456224408703</v>
      </c>
      <c r="N17" s="12">
        <f t="shared" si="1"/>
        <v>18.239999999999998</v>
      </c>
      <c r="O17" s="11">
        <v>0</v>
      </c>
      <c r="P17" s="11">
        <v>0</v>
      </c>
      <c r="Q17" s="11">
        <v>0</v>
      </c>
      <c r="R17" s="11">
        <v>0</v>
      </c>
      <c r="S17" s="11" t="s">
        <v>41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34</v>
      </c>
      <c r="D18" s="11">
        <v>0</v>
      </c>
      <c r="E18" s="11">
        <v>39</v>
      </c>
      <c r="F18" s="11">
        <v>0</v>
      </c>
      <c r="G18" s="11">
        <v>373.28768271349526</v>
      </c>
      <c r="H18" s="12">
        <f t="shared" si="0"/>
        <v>95.71</v>
      </c>
      <c r="I18" s="11">
        <v>40</v>
      </c>
      <c r="J18" s="11">
        <v>0</v>
      </c>
      <c r="K18" s="11">
        <v>39</v>
      </c>
      <c r="L18" s="11">
        <v>0</v>
      </c>
      <c r="M18" s="11">
        <v>70.467311901959064</v>
      </c>
      <c r="N18" s="12">
        <f t="shared" si="1"/>
        <v>18.07</v>
      </c>
      <c r="O18" s="11">
        <v>0</v>
      </c>
      <c r="P18" s="11">
        <v>0</v>
      </c>
      <c r="Q18" s="11">
        <v>0</v>
      </c>
      <c r="R18" s="11">
        <v>0</v>
      </c>
      <c r="S18" s="11" t="s">
        <v>41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28</v>
      </c>
      <c r="D19" s="11">
        <v>0</v>
      </c>
      <c r="E19" s="11">
        <v>27</v>
      </c>
      <c r="F19" s="11">
        <v>0</v>
      </c>
      <c r="G19" s="11">
        <v>378.61620990782814</v>
      </c>
      <c r="H19" s="12">
        <f t="shared" si="0"/>
        <v>140.22999999999999</v>
      </c>
      <c r="I19" s="11">
        <v>10</v>
      </c>
      <c r="J19" s="11">
        <v>0</v>
      </c>
      <c r="K19" s="11">
        <v>10</v>
      </c>
      <c r="L19" s="11">
        <v>0</v>
      </c>
      <c r="M19" s="11" t="s">
        <v>41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 t="s">
        <v>41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26</v>
      </c>
      <c r="D20" s="11">
        <v>0</v>
      </c>
      <c r="E20" s="11">
        <v>24</v>
      </c>
      <c r="F20" s="11">
        <v>0</v>
      </c>
      <c r="G20" s="11" t="s">
        <v>41</v>
      </c>
      <c r="H20" s="12" t="str">
        <f t="shared" si="0"/>
        <v>-</v>
      </c>
      <c r="I20" s="11">
        <v>5</v>
      </c>
      <c r="J20" s="11">
        <v>0</v>
      </c>
      <c r="K20" s="11">
        <v>5</v>
      </c>
      <c r="L20" s="11">
        <v>0</v>
      </c>
      <c r="M20" s="11" t="s">
        <v>41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 t="s">
        <v>41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1322</v>
      </c>
      <c r="D22" s="4">
        <f>SUM(D9:D20)</f>
        <v>0</v>
      </c>
      <c r="E22" s="4">
        <f>SUM(E9:E20)</f>
        <v>915</v>
      </c>
      <c r="F22" s="5">
        <f>SUM(F9:F20)</f>
        <v>0</v>
      </c>
      <c r="G22" s="6">
        <f>ROUND(SUM(G9:G20),2)</f>
        <v>8312.5</v>
      </c>
      <c r="H22" s="7">
        <f>IFERROR(ROUND(G22/E22*10,2),"-")</f>
        <v>90.85</v>
      </c>
      <c r="I22" s="4">
        <f>SUM(I9:I20)</f>
        <v>2339</v>
      </c>
      <c r="J22" s="4">
        <f>SUM(J9:J20)</f>
        <v>0</v>
      </c>
      <c r="K22" s="4">
        <f>SUM(K9:K20)</f>
        <v>2249</v>
      </c>
      <c r="L22" s="5">
        <f>SUM(L9:L20)</f>
        <v>0</v>
      </c>
      <c r="M22" s="6">
        <f>ROUND(SUM(M9:M20),2)</f>
        <v>4208</v>
      </c>
      <c r="N22" s="7">
        <f>IFERROR(ROUND(M22/K22*10,2),"-")</f>
        <v>18.71</v>
      </c>
      <c r="O22" s="4">
        <f>SUM(O9:O20)</f>
        <v>3201</v>
      </c>
      <c r="P22" s="4">
        <f>SUM(P9:P20)</f>
        <v>0</v>
      </c>
      <c r="Q22" s="4">
        <f>SUM(Q9:Q20)</f>
        <v>3570</v>
      </c>
      <c r="R22" s="5">
        <f>SUM(R9:R20)</f>
        <v>0</v>
      </c>
      <c r="S22" s="6">
        <f>ROUND(SUM(S9:S20),2)</f>
        <v>6050</v>
      </c>
      <c r="T22" s="7">
        <f>IFERROR(ROUND(S22/Q22*10,2),"-")</f>
        <v>16.95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2017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2016</v>
      </c>
      <c r="G25" s="23"/>
      <c r="H25" s="29"/>
    </row>
    <row r="26" spans="1:24" x14ac:dyDescent="0.25">
      <c r="B26" s="30">
        <v>2015</v>
      </c>
    </row>
    <row r="27" spans="1:24" x14ac:dyDescent="0.25">
      <c r="B27" s="30">
        <v>2014</v>
      </c>
    </row>
    <row r="28" spans="1:24" x14ac:dyDescent="0.25">
      <c r="B28" s="30">
        <v>2013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35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154</v>
      </c>
      <c r="D41" s="11">
        <v>0</v>
      </c>
      <c r="E41" s="11">
        <v>144</v>
      </c>
      <c r="F41" s="11">
        <v>0</v>
      </c>
      <c r="G41" s="11">
        <v>3439</v>
      </c>
      <c r="H41" s="12">
        <f>IFERROR(ROUND(G41/E41*10,2),"-")</f>
        <v>238.82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249</v>
      </c>
      <c r="D42" s="11">
        <v>0</v>
      </c>
      <c r="E42" s="11">
        <v>259</v>
      </c>
      <c r="F42" s="11">
        <v>0</v>
      </c>
      <c r="G42" s="11">
        <v>6212</v>
      </c>
      <c r="H42" s="12">
        <f t="shared" ref="H42:H52" si="3">IFERROR(ROUND(G42/E42*10,2),"-")</f>
        <v>239.85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75</v>
      </c>
      <c r="P42" s="11">
        <v>0</v>
      </c>
      <c r="Q42" s="11">
        <v>75</v>
      </c>
      <c r="R42" s="11">
        <v>0</v>
      </c>
      <c r="S42" s="11">
        <f>Q42*11.62/10</f>
        <v>87.149999999999991</v>
      </c>
      <c r="T42" s="12">
        <f t="shared" ref="T42:T52" si="5">IFERROR(ROUND(S42/Q42*10,2),"-")</f>
        <v>11.62</v>
      </c>
    </row>
    <row r="43" spans="1:20" x14ac:dyDescent="0.25">
      <c r="A43" s="10">
        <v>3</v>
      </c>
      <c r="B43" s="32" t="s">
        <v>4</v>
      </c>
      <c r="C43" s="11">
        <v>213</v>
      </c>
      <c r="D43" s="11">
        <v>0</v>
      </c>
      <c r="E43" s="11">
        <v>263</v>
      </c>
      <c r="F43" s="11">
        <v>0</v>
      </c>
      <c r="G43" s="11">
        <v>6362</v>
      </c>
      <c r="H43" s="12">
        <f t="shared" si="3"/>
        <v>241.9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1</v>
      </c>
      <c r="P43" s="11">
        <v>0</v>
      </c>
      <c r="Q43" s="11">
        <v>1</v>
      </c>
      <c r="R43" s="11">
        <v>0</v>
      </c>
      <c r="S43" s="11">
        <f>Q43*11.62/10</f>
        <v>1.1619999999999999</v>
      </c>
      <c r="T43" s="12">
        <f t="shared" si="5"/>
        <v>11.62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 t="s">
        <v>41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175</v>
      </c>
      <c r="D45" s="11">
        <v>0</v>
      </c>
      <c r="E45" s="11">
        <v>175</v>
      </c>
      <c r="F45" s="11">
        <v>0</v>
      </c>
      <c r="G45" s="11">
        <v>4270</v>
      </c>
      <c r="H45" s="12">
        <f t="shared" si="3"/>
        <v>244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154</v>
      </c>
      <c r="D46" s="11">
        <v>0</v>
      </c>
      <c r="E46" s="11">
        <v>154</v>
      </c>
      <c r="F46" s="11">
        <v>0</v>
      </c>
      <c r="G46" s="11">
        <v>3550</v>
      </c>
      <c r="H46" s="12">
        <f t="shared" si="3"/>
        <v>230.52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115</v>
      </c>
      <c r="D47" s="11">
        <v>0</v>
      </c>
      <c r="E47" s="11">
        <v>65</v>
      </c>
      <c r="F47" s="11">
        <v>0</v>
      </c>
      <c r="G47" s="11">
        <v>2123</v>
      </c>
      <c r="H47" s="12">
        <f t="shared" si="3"/>
        <v>326.62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11</v>
      </c>
      <c r="F48" s="11">
        <v>0</v>
      </c>
      <c r="G48" s="11">
        <v>241</v>
      </c>
      <c r="H48" s="12">
        <f t="shared" si="3"/>
        <v>219.09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 t="s">
        <v>41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 t="s">
        <v>41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 t="s">
        <v>41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 t="s">
        <v>41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1060</v>
      </c>
      <c r="D54" s="4">
        <f>SUM(D41:D52)</f>
        <v>0</v>
      </c>
      <c r="E54" s="4">
        <f>SUM(E41:E52)</f>
        <v>1071</v>
      </c>
      <c r="F54" s="5">
        <f>SUM(F41:F52)</f>
        <v>0</v>
      </c>
      <c r="G54" s="6">
        <f>ROUND(SUM(G41:G52),2)</f>
        <v>26197</v>
      </c>
      <c r="H54" s="7">
        <f>IFERROR(ROUND(G54/E54*10,2),"-")</f>
        <v>244.6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76</v>
      </c>
      <c r="P54" s="4">
        <f>SUM(P41:P52)</f>
        <v>0</v>
      </c>
      <c r="Q54" s="4">
        <f>SUM(Q41:Q52)</f>
        <v>76</v>
      </c>
      <c r="R54" s="5">
        <f>SUM(R41:R52)</f>
        <v>0</v>
      </c>
      <c r="S54" s="6">
        <f>ROUND(SUM(S41:S52),2)</f>
        <v>88.31</v>
      </c>
      <c r="T54" s="7">
        <f>IFERROR(ROUND(S54/Q54*10,2),"-")</f>
        <v>11.62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2017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2016</v>
      </c>
      <c r="G57" s="23"/>
      <c r="H57" s="29"/>
    </row>
    <row r="58" spans="1:20" x14ac:dyDescent="0.25">
      <c r="B58" s="30">
        <v>2015</v>
      </c>
    </row>
    <row r="59" spans="1:20" x14ac:dyDescent="0.25">
      <c r="B59" s="30">
        <v>2014</v>
      </c>
    </row>
    <row r="60" spans="1:20" x14ac:dyDescent="0.25">
      <c r="B60" s="30">
        <v>2013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35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15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15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2017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2016</v>
      </c>
      <c r="G89" s="23"/>
      <c r="H89" s="29"/>
    </row>
    <row r="90" spans="1:20" x14ac:dyDescent="0.25">
      <c r="B90" s="30">
        <v>2015</v>
      </c>
    </row>
    <row r="91" spans="1:20" x14ac:dyDescent="0.25">
      <c r="B91" s="30">
        <v>2014</v>
      </c>
    </row>
    <row r="92" spans="1:20" x14ac:dyDescent="0.25">
      <c r="B92" s="30">
        <v>2013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G41" sqref="G41:G52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53</v>
      </c>
      <c r="D9" s="11">
        <v>0</v>
      </c>
      <c r="E9" s="11">
        <v>71</v>
      </c>
      <c r="F9" s="11">
        <v>0</v>
      </c>
      <c r="G9" s="11">
        <v>485.49289275781808</v>
      </c>
      <c r="H9" s="12">
        <f>IFERROR(ROUND(G9/E9*10,2),"-")</f>
        <v>68.38</v>
      </c>
      <c r="I9" s="11">
        <v>169</v>
      </c>
      <c r="J9" s="11">
        <v>0</v>
      </c>
      <c r="K9" s="11">
        <v>365</v>
      </c>
      <c r="L9" s="11">
        <v>0</v>
      </c>
      <c r="M9" s="11">
        <v>628.05316444924995</v>
      </c>
      <c r="N9" s="12">
        <f>IFERROR(ROUND(M9/K9*10,2),"-")</f>
        <v>17.21</v>
      </c>
      <c r="O9" s="11">
        <v>37</v>
      </c>
      <c r="P9" s="11">
        <v>0</v>
      </c>
      <c r="Q9" s="11">
        <v>10</v>
      </c>
      <c r="R9" s="11">
        <v>0</v>
      </c>
      <c r="S9" s="11">
        <v>16.382843104564735</v>
      </c>
      <c r="T9" s="12">
        <f>IFERROR(ROUND(S9/Q9*10,2),"-")</f>
        <v>16.38</v>
      </c>
      <c r="X9" s="17"/>
    </row>
    <row r="10" spans="1:24" ht="18" customHeight="1" x14ac:dyDescent="0.25">
      <c r="A10" s="10">
        <v>2</v>
      </c>
      <c r="B10" s="32" t="s">
        <v>3</v>
      </c>
      <c r="C10" s="11">
        <v>120</v>
      </c>
      <c r="D10" s="11">
        <v>0</v>
      </c>
      <c r="E10" s="11">
        <v>147</v>
      </c>
      <c r="F10" s="11">
        <v>0</v>
      </c>
      <c r="G10" s="11">
        <v>1051.33194234652</v>
      </c>
      <c r="H10" s="12">
        <f t="shared" ref="H10:H20" si="0">IFERROR(ROUND(G10/E10*10,2),"-")</f>
        <v>71.52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814</v>
      </c>
      <c r="P10" s="11">
        <v>0</v>
      </c>
      <c r="Q10" s="11">
        <v>897</v>
      </c>
      <c r="R10" s="11">
        <v>0</v>
      </c>
      <c r="S10" s="11">
        <v>1529.542339350385</v>
      </c>
      <c r="T10" s="12">
        <f t="shared" ref="T10:T20" si="2">IFERROR(ROUND(S10/Q10*10,2),"-")</f>
        <v>17.05</v>
      </c>
      <c r="X10" s="17"/>
    </row>
    <row r="11" spans="1:24" ht="18" customHeight="1" x14ac:dyDescent="0.25">
      <c r="A11" s="10">
        <v>3</v>
      </c>
      <c r="B11" s="32" t="s">
        <v>4</v>
      </c>
      <c r="C11" s="11">
        <v>44</v>
      </c>
      <c r="D11" s="11">
        <v>0</v>
      </c>
      <c r="E11" s="11">
        <v>82</v>
      </c>
      <c r="F11" s="11">
        <v>0</v>
      </c>
      <c r="G11" s="11">
        <v>511.9635848232686</v>
      </c>
      <c r="H11" s="12">
        <f t="shared" si="0"/>
        <v>62.43</v>
      </c>
      <c r="I11" s="11">
        <v>274</v>
      </c>
      <c r="J11" s="11">
        <v>0</v>
      </c>
      <c r="K11" s="11">
        <v>193</v>
      </c>
      <c r="L11" s="11">
        <v>0</v>
      </c>
      <c r="M11" s="11">
        <v>220.90934572389696</v>
      </c>
      <c r="N11" s="12">
        <f t="shared" si="1"/>
        <v>11.45</v>
      </c>
      <c r="O11" s="11">
        <v>283</v>
      </c>
      <c r="P11" s="11">
        <v>0</v>
      </c>
      <c r="Q11" s="11">
        <v>307</v>
      </c>
      <c r="R11" s="11">
        <v>0</v>
      </c>
      <c r="S11" s="11">
        <v>503.57510762136599</v>
      </c>
      <c r="T11" s="12">
        <f t="shared" si="2"/>
        <v>16.399999999999999</v>
      </c>
      <c r="X11" s="17"/>
    </row>
    <row r="12" spans="1:24" ht="18" customHeight="1" x14ac:dyDescent="0.25">
      <c r="A12" s="10">
        <v>4</v>
      </c>
      <c r="B12" s="32" t="s">
        <v>5</v>
      </c>
      <c r="C12" s="11">
        <v>55</v>
      </c>
      <c r="D12" s="11">
        <v>0</v>
      </c>
      <c r="E12" s="11">
        <v>11</v>
      </c>
      <c r="F12" s="11">
        <v>0</v>
      </c>
      <c r="G12" s="11">
        <v>84.039838728686775</v>
      </c>
      <c r="H12" s="12">
        <f t="shared" si="0"/>
        <v>76.400000000000006</v>
      </c>
      <c r="I12" s="11">
        <v>0</v>
      </c>
      <c r="J12" s="11">
        <v>0</v>
      </c>
      <c r="K12" s="11">
        <v>88</v>
      </c>
      <c r="L12" s="11">
        <v>0</v>
      </c>
      <c r="M12" s="11">
        <v>118.48208929953415</v>
      </c>
      <c r="N12" s="12">
        <f t="shared" si="1"/>
        <v>13.46</v>
      </c>
      <c r="O12" s="11">
        <v>37</v>
      </c>
      <c r="P12" s="11">
        <v>0</v>
      </c>
      <c r="Q12" s="11">
        <v>17</v>
      </c>
      <c r="R12" s="11">
        <v>0</v>
      </c>
      <c r="S12" s="11">
        <v>30.341569914933824</v>
      </c>
      <c r="T12" s="12">
        <f t="shared" si="2"/>
        <v>17.850000000000001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155</v>
      </c>
      <c r="D13" s="11">
        <v>0</v>
      </c>
      <c r="E13" s="11">
        <v>207</v>
      </c>
      <c r="F13" s="11">
        <v>0</v>
      </c>
      <c r="G13" s="11">
        <v>1562.7568451132174</v>
      </c>
      <c r="H13" s="12">
        <f t="shared" si="0"/>
        <v>75.5</v>
      </c>
      <c r="I13" s="11">
        <v>200</v>
      </c>
      <c r="J13" s="11">
        <v>0</v>
      </c>
      <c r="K13" s="11">
        <v>221</v>
      </c>
      <c r="L13" s="11">
        <v>0</v>
      </c>
      <c r="M13" s="11">
        <v>360.10858509355779</v>
      </c>
      <c r="N13" s="12">
        <f t="shared" si="1"/>
        <v>16.29</v>
      </c>
      <c r="O13" s="11">
        <v>66</v>
      </c>
      <c r="P13" s="11">
        <v>0</v>
      </c>
      <c r="Q13" s="11">
        <v>148</v>
      </c>
      <c r="R13" s="11">
        <v>0</v>
      </c>
      <c r="S13" s="11">
        <v>240.61490718714782</v>
      </c>
      <c r="T13" s="12">
        <f t="shared" si="2"/>
        <v>16.260000000000002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314</v>
      </c>
      <c r="D14" s="11">
        <v>0</v>
      </c>
      <c r="E14" s="11">
        <v>344</v>
      </c>
      <c r="F14" s="11">
        <v>0</v>
      </c>
      <c r="G14" s="11">
        <v>2266.8171163470633</v>
      </c>
      <c r="H14" s="12">
        <f t="shared" si="0"/>
        <v>65.900000000000006</v>
      </c>
      <c r="I14" s="11">
        <v>7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803</v>
      </c>
      <c r="P14" s="11">
        <v>0</v>
      </c>
      <c r="Q14" s="11">
        <v>1001</v>
      </c>
      <c r="R14" s="11">
        <v>0</v>
      </c>
      <c r="S14" s="11">
        <v>1509.579002444824</v>
      </c>
      <c r="T14" s="12">
        <f t="shared" si="2"/>
        <v>15.08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908</v>
      </c>
      <c r="D15" s="11">
        <v>0</v>
      </c>
      <c r="E15" s="11">
        <v>963</v>
      </c>
      <c r="F15" s="11">
        <v>0</v>
      </c>
      <c r="G15" s="11">
        <v>7950.2902948060955</v>
      </c>
      <c r="H15" s="12">
        <f t="shared" si="0"/>
        <v>82.56</v>
      </c>
      <c r="I15" s="11">
        <v>234</v>
      </c>
      <c r="J15" s="11">
        <v>0</v>
      </c>
      <c r="K15" s="11">
        <v>234</v>
      </c>
      <c r="L15" s="11">
        <v>0</v>
      </c>
      <c r="M15" s="11">
        <v>362.44681543376106</v>
      </c>
      <c r="N15" s="12">
        <f t="shared" si="1"/>
        <v>15.49</v>
      </c>
      <c r="O15" s="11">
        <v>515</v>
      </c>
      <c r="P15" s="11">
        <v>0</v>
      </c>
      <c r="Q15" s="11">
        <v>516</v>
      </c>
      <c r="R15" s="11">
        <v>0</v>
      </c>
      <c r="S15" s="11">
        <v>922.96423037677857</v>
      </c>
      <c r="T15" s="12">
        <f t="shared" si="2"/>
        <v>17.89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38</v>
      </c>
      <c r="D17" s="11">
        <v>0</v>
      </c>
      <c r="E17" s="11">
        <v>37</v>
      </c>
      <c r="F17" s="11">
        <v>0</v>
      </c>
      <c r="G17" s="11">
        <v>288.7378094136397</v>
      </c>
      <c r="H17" s="12">
        <f t="shared" si="0"/>
        <v>78.040000000000006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116</v>
      </c>
      <c r="D18" s="11">
        <v>0</v>
      </c>
      <c r="E18" s="11">
        <v>112</v>
      </c>
      <c r="F18" s="11">
        <v>0</v>
      </c>
      <c r="G18" s="11">
        <v>1049.0909730409287</v>
      </c>
      <c r="H18" s="12">
        <f t="shared" si="0"/>
        <v>93.67</v>
      </c>
      <c r="I18" s="11">
        <v>18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66</v>
      </c>
      <c r="D19" s="11">
        <v>0</v>
      </c>
      <c r="E19" s="11">
        <v>45</v>
      </c>
      <c r="F19" s="11">
        <v>0</v>
      </c>
      <c r="G19" s="11">
        <v>446.82204143286651</v>
      </c>
      <c r="H19" s="12">
        <f t="shared" si="0"/>
        <v>99.29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37</v>
      </c>
      <c r="D20" s="11">
        <v>0</v>
      </c>
      <c r="E20" s="11">
        <v>32</v>
      </c>
      <c r="F20" s="11">
        <v>0</v>
      </c>
      <c r="G20" s="11">
        <v>332.65666118989395</v>
      </c>
      <c r="H20" s="12">
        <f t="shared" si="0"/>
        <v>103.96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1906</v>
      </c>
      <c r="D22" s="4">
        <f>SUM(D9:D20)</f>
        <v>0</v>
      </c>
      <c r="E22" s="4">
        <f>SUM(E9:E20)</f>
        <v>2051</v>
      </c>
      <c r="F22" s="5">
        <f>SUM(F9:F20)</f>
        <v>0</v>
      </c>
      <c r="G22" s="6">
        <f>ROUND(SUM(G9:G20),2)</f>
        <v>16030</v>
      </c>
      <c r="H22" s="7">
        <f>IFERROR(ROUND(G22/E22*10,2),"-")</f>
        <v>78.16</v>
      </c>
      <c r="I22" s="4">
        <f>SUM(I9:I20)</f>
        <v>902</v>
      </c>
      <c r="J22" s="4">
        <f>SUM(J9:J20)</f>
        <v>0</v>
      </c>
      <c r="K22" s="4">
        <f>SUM(K9:K20)</f>
        <v>1101</v>
      </c>
      <c r="L22" s="5">
        <f>SUM(L9:L20)</f>
        <v>0</v>
      </c>
      <c r="M22" s="6">
        <f>ROUND(SUM(M9:M20),2)</f>
        <v>1690</v>
      </c>
      <c r="N22" s="7">
        <f>IFERROR(ROUND(M22/K22*10,2),"-")</f>
        <v>15.35</v>
      </c>
      <c r="O22" s="4">
        <f>SUM(O9:O20)</f>
        <v>2555</v>
      </c>
      <c r="P22" s="4">
        <f>SUM(P9:P20)</f>
        <v>0</v>
      </c>
      <c r="Q22" s="4">
        <f>SUM(Q9:Q20)</f>
        <v>2896</v>
      </c>
      <c r="R22" s="5">
        <f>SUM(R9:R20)</f>
        <v>0</v>
      </c>
      <c r="S22" s="6">
        <f>ROUND(SUM(S9:S20),2)</f>
        <v>4753</v>
      </c>
      <c r="T22" s="7">
        <f>IFERROR(ROUND(S22/Q22*10,2),"-")</f>
        <v>16.41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2018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2017</v>
      </c>
      <c r="G25" s="23"/>
      <c r="H25" s="29"/>
    </row>
    <row r="26" spans="1:24" x14ac:dyDescent="0.25">
      <c r="B26" s="30">
        <v>2016</v>
      </c>
    </row>
    <row r="27" spans="1:24" x14ac:dyDescent="0.25">
      <c r="B27" s="30">
        <v>2015</v>
      </c>
    </row>
    <row r="28" spans="1:24" x14ac:dyDescent="0.25">
      <c r="B28" s="30">
        <v>2014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34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80</v>
      </c>
      <c r="D41" s="11">
        <v>0</v>
      </c>
      <c r="E41" s="11">
        <v>154</v>
      </c>
      <c r="F41" s="11">
        <v>0</v>
      </c>
      <c r="G41" s="11">
        <v>5603.6903032987984</v>
      </c>
      <c r="H41" s="12">
        <f>IFERROR(ROUND(G41/E41*10,2),"-")</f>
        <v>363.88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135</v>
      </c>
      <c r="D42" s="11">
        <v>0</v>
      </c>
      <c r="E42" s="11">
        <v>249</v>
      </c>
      <c r="F42" s="11">
        <v>0</v>
      </c>
      <c r="G42" s="11">
        <v>6594.0322734236279</v>
      </c>
      <c r="H42" s="12">
        <f t="shared" ref="H42:H52" si="3">IFERROR(ROUND(G42/E42*10,2),"-")</f>
        <v>264.82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120</v>
      </c>
      <c r="D43" s="11">
        <v>0</v>
      </c>
      <c r="E43" s="11">
        <v>213</v>
      </c>
      <c r="F43" s="11">
        <v>0</v>
      </c>
      <c r="G43" s="11">
        <v>7515.6932521221188</v>
      </c>
      <c r="H43" s="12">
        <f t="shared" si="3"/>
        <v>352.85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2</v>
      </c>
      <c r="D44" s="11">
        <v>0</v>
      </c>
      <c r="E44" s="11">
        <v>2</v>
      </c>
      <c r="F44" s="11">
        <v>0</v>
      </c>
      <c r="G44" s="11">
        <v>41.638195884197998</v>
      </c>
      <c r="H44" s="12">
        <f t="shared" si="3"/>
        <v>208.19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75</v>
      </c>
      <c r="D45" s="11">
        <v>0</v>
      </c>
      <c r="E45" s="11">
        <v>175</v>
      </c>
      <c r="F45" s="11">
        <v>0</v>
      </c>
      <c r="G45" s="11">
        <v>5895.3893316036565</v>
      </c>
      <c r="H45" s="12">
        <f t="shared" si="3"/>
        <v>336.88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157</v>
      </c>
      <c r="D46" s="11">
        <v>0</v>
      </c>
      <c r="E46" s="11">
        <v>154</v>
      </c>
      <c r="F46" s="11">
        <v>0</v>
      </c>
      <c r="G46" s="11">
        <v>10063.930619329769</v>
      </c>
      <c r="H46" s="12">
        <f t="shared" si="3"/>
        <v>653.5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122</v>
      </c>
      <c r="D47" s="11">
        <v>0</v>
      </c>
      <c r="E47" s="11">
        <v>115</v>
      </c>
      <c r="F47" s="11">
        <v>0</v>
      </c>
      <c r="G47" s="11">
        <v>5554.6260243378338</v>
      </c>
      <c r="H47" s="12">
        <f t="shared" si="3"/>
        <v>483.01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691</v>
      </c>
      <c r="D54" s="4">
        <f>SUM(D41:D52)</f>
        <v>0</v>
      </c>
      <c r="E54" s="4">
        <f>SUM(E41:E52)</f>
        <v>1062</v>
      </c>
      <c r="F54" s="5">
        <f>SUM(F41:F52)</f>
        <v>0</v>
      </c>
      <c r="G54" s="6">
        <f>ROUND(SUM(G41:G52),2)</f>
        <v>41269</v>
      </c>
      <c r="H54" s="7">
        <f>IFERROR(ROUND(G54/E54*10,2),"-")</f>
        <v>388.6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2018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2017</v>
      </c>
      <c r="G57" s="23"/>
      <c r="H57" s="29"/>
    </row>
    <row r="58" spans="1:20" x14ac:dyDescent="0.25">
      <c r="B58" s="30">
        <v>2016</v>
      </c>
    </row>
    <row r="59" spans="1:20" x14ac:dyDescent="0.25">
      <c r="B59" s="30">
        <v>2015</v>
      </c>
    </row>
    <row r="60" spans="1:20" x14ac:dyDescent="0.25">
      <c r="B60" s="30">
        <v>2014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34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2018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2017</v>
      </c>
      <c r="G89" s="23"/>
      <c r="H89" s="29"/>
    </row>
    <row r="90" spans="1:20" x14ac:dyDescent="0.25">
      <c r="B90" s="30">
        <v>2016</v>
      </c>
    </row>
    <row r="91" spans="1:20" x14ac:dyDescent="0.25">
      <c r="B91" s="30">
        <v>2015</v>
      </c>
    </row>
    <row r="92" spans="1:20" x14ac:dyDescent="0.25">
      <c r="B92" s="30">
        <v>2014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abSelected="1" view="pageBreakPreview" topLeftCell="A22" zoomScale="80" zoomScaleSheetLayoutView="80" workbookViewId="0">
      <selection activeCell="J29" sqref="H23:J29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4" ht="18" customHeight="1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18" customHeight="1" x14ac:dyDescent="0.25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4" ht="21" customHeight="1" x14ac:dyDescent="0.25">
      <c r="A5" s="40" t="s">
        <v>0</v>
      </c>
      <c r="B5" s="42" t="s">
        <v>1</v>
      </c>
      <c r="C5" s="45" t="s">
        <v>24</v>
      </c>
      <c r="D5" s="46"/>
      <c r="E5" s="46"/>
      <c r="F5" s="45"/>
      <c r="G5" s="45"/>
      <c r="H5" s="45"/>
      <c r="I5" s="46" t="s">
        <v>25</v>
      </c>
      <c r="J5" s="46"/>
      <c r="K5" s="46"/>
      <c r="L5" s="45"/>
      <c r="M5" s="45"/>
      <c r="N5" s="45"/>
      <c r="O5" s="46" t="s">
        <v>26</v>
      </c>
      <c r="P5" s="46"/>
      <c r="Q5" s="46"/>
      <c r="R5" s="45"/>
      <c r="S5" s="45"/>
      <c r="T5" s="45"/>
    </row>
    <row r="6" spans="1:24" ht="21" customHeight="1" x14ac:dyDescent="0.25">
      <c r="A6" s="41"/>
      <c r="B6" s="43"/>
      <c r="C6" s="36" t="s">
        <v>17</v>
      </c>
      <c r="D6" s="36" t="s">
        <v>20</v>
      </c>
      <c r="E6" s="36" t="s">
        <v>21</v>
      </c>
      <c r="F6" s="36" t="s">
        <v>22</v>
      </c>
      <c r="G6" s="36" t="s">
        <v>18</v>
      </c>
      <c r="H6" s="36" t="s">
        <v>19</v>
      </c>
      <c r="I6" s="36" t="s">
        <v>17</v>
      </c>
      <c r="J6" s="36" t="s">
        <v>20</v>
      </c>
      <c r="K6" s="36" t="s">
        <v>21</v>
      </c>
      <c r="L6" s="36" t="s">
        <v>22</v>
      </c>
      <c r="M6" s="36" t="s">
        <v>18</v>
      </c>
      <c r="N6" s="36" t="s">
        <v>19</v>
      </c>
      <c r="O6" s="36" t="s">
        <v>17</v>
      </c>
      <c r="P6" s="36" t="s">
        <v>20</v>
      </c>
      <c r="Q6" s="36" t="s">
        <v>21</v>
      </c>
      <c r="R6" s="36" t="s">
        <v>22</v>
      </c>
      <c r="S6" s="36" t="s">
        <v>18</v>
      </c>
      <c r="T6" s="36" t="s">
        <v>19</v>
      </c>
    </row>
    <row r="7" spans="1:24" ht="21" customHeight="1" x14ac:dyDescent="0.25">
      <c r="A7" s="37"/>
      <c r="B7" s="44"/>
      <c r="C7" s="38"/>
      <c r="D7" s="38"/>
      <c r="E7" s="38"/>
      <c r="F7" s="37"/>
      <c r="G7" s="37"/>
      <c r="H7" s="37"/>
      <c r="I7" s="38"/>
      <c r="J7" s="38"/>
      <c r="K7" s="38"/>
      <c r="L7" s="37"/>
      <c r="M7" s="37"/>
      <c r="N7" s="37"/>
      <c r="O7" s="38"/>
      <c r="P7" s="38"/>
      <c r="Q7" s="38"/>
      <c r="R7" s="37"/>
      <c r="S7" s="37"/>
      <c r="T7" s="37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34</v>
      </c>
      <c r="E9" s="11">
        <v>34</v>
      </c>
      <c r="F9" s="11">
        <v>0</v>
      </c>
      <c r="G9" s="11">
        <v>318.17017688933726</v>
      </c>
      <c r="H9" s="12">
        <f>IFERROR(ROUND(G9/E9*10,2),"-")</f>
        <v>93.58</v>
      </c>
      <c r="I9" s="11">
        <v>1153</v>
      </c>
      <c r="J9" s="11">
        <v>1126</v>
      </c>
      <c r="K9" s="11">
        <v>1095</v>
      </c>
      <c r="L9" s="11">
        <v>0</v>
      </c>
      <c r="M9" s="11">
        <v>3139.633481912078</v>
      </c>
      <c r="N9" s="12">
        <f>IFERROR(ROUND(M9/K9*10,2),"-")</f>
        <v>28.67</v>
      </c>
      <c r="O9" s="11">
        <v>55</v>
      </c>
      <c r="P9" s="11">
        <v>67</v>
      </c>
      <c r="Q9" s="11">
        <v>67</v>
      </c>
      <c r="R9" s="11">
        <v>0</v>
      </c>
      <c r="S9" s="11">
        <v>124.75752964652727</v>
      </c>
      <c r="T9" s="12">
        <f>IFERROR(ROUND(S9/Q9*10,2),"-")</f>
        <v>18.62</v>
      </c>
      <c r="X9" s="17"/>
    </row>
    <row r="10" spans="1:24" ht="18" customHeight="1" x14ac:dyDescent="0.25">
      <c r="A10" s="10">
        <v>2</v>
      </c>
      <c r="B10" s="32" t="s">
        <v>3</v>
      </c>
      <c r="C10" s="11">
        <v>80</v>
      </c>
      <c r="D10" s="11">
        <v>65</v>
      </c>
      <c r="E10" s="11">
        <v>65</v>
      </c>
      <c r="F10" s="11">
        <v>0</v>
      </c>
      <c r="G10" s="11">
        <v>550.83268129975602</v>
      </c>
      <c r="H10" s="12">
        <f t="shared" ref="H10:H20" si="0">IFERROR(ROUND(G10/E10*10,2),"-")</f>
        <v>84.74</v>
      </c>
      <c r="I10" s="11">
        <v>5</v>
      </c>
      <c r="J10" s="11">
        <v>5</v>
      </c>
      <c r="K10" s="11">
        <v>5</v>
      </c>
      <c r="L10" s="11">
        <v>0</v>
      </c>
      <c r="M10" s="11">
        <v>10.801104972375692</v>
      </c>
      <c r="N10" s="12">
        <f t="shared" ref="N10:N20" si="1">IFERROR(ROUND(M10/K10*10,2),"-")</f>
        <v>21.6</v>
      </c>
      <c r="O10" s="11">
        <v>305</v>
      </c>
      <c r="P10" s="11">
        <v>487</v>
      </c>
      <c r="Q10" s="11">
        <v>487</v>
      </c>
      <c r="R10" s="11">
        <v>0</v>
      </c>
      <c r="S10" s="11">
        <v>893.79339511868091</v>
      </c>
      <c r="T10" s="12">
        <f t="shared" ref="T10:T20" si="2">IFERROR(ROUND(S10/Q10*10,2),"-")</f>
        <v>18.350000000000001</v>
      </c>
      <c r="X10" s="17"/>
    </row>
    <row r="11" spans="1:24" ht="18" customHeight="1" x14ac:dyDescent="0.25">
      <c r="A11" s="10">
        <v>3</v>
      </c>
      <c r="B11" s="32" t="s">
        <v>4</v>
      </c>
      <c r="C11" s="11">
        <v>105</v>
      </c>
      <c r="D11" s="11">
        <v>67</v>
      </c>
      <c r="E11" s="11">
        <v>67</v>
      </c>
      <c r="F11" s="11">
        <v>0</v>
      </c>
      <c r="G11" s="11">
        <v>621.28407453882289</v>
      </c>
      <c r="H11" s="12">
        <f t="shared" si="0"/>
        <v>92.73</v>
      </c>
      <c r="I11" s="11">
        <v>186</v>
      </c>
      <c r="J11" s="11">
        <v>243</v>
      </c>
      <c r="K11" s="11">
        <v>243</v>
      </c>
      <c r="L11" s="11">
        <v>0</v>
      </c>
      <c r="M11" s="11">
        <v>529.31029038443432</v>
      </c>
      <c r="N11" s="12">
        <f t="shared" si="1"/>
        <v>21.78</v>
      </c>
      <c r="O11" s="11">
        <v>170</v>
      </c>
      <c r="P11" s="11">
        <v>185</v>
      </c>
      <c r="Q11" s="11">
        <v>185</v>
      </c>
      <c r="R11" s="11">
        <v>0</v>
      </c>
      <c r="S11" s="11">
        <v>335.89604628895171</v>
      </c>
      <c r="T11" s="12">
        <f t="shared" si="2"/>
        <v>18.16</v>
      </c>
      <c r="X11" s="17"/>
    </row>
    <row r="12" spans="1:24" ht="18" customHeight="1" x14ac:dyDescent="0.25">
      <c r="A12" s="10">
        <v>4</v>
      </c>
      <c r="B12" s="32" t="s">
        <v>5</v>
      </c>
      <c r="C12" s="11">
        <v>76</v>
      </c>
      <c r="D12" s="11">
        <v>45</v>
      </c>
      <c r="E12" s="11">
        <v>45</v>
      </c>
      <c r="F12" s="11">
        <v>0</v>
      </c>
      <c r="G12" s="11">
        <v>348.4943375239709</v>
      </c>
      <c r="H12" s="12">
        <f t="shared" si="0"/>
        <v>77.44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14</v>
      </c>
      <c r="P12" s="11">
        <v>27</v>
      </c>
      <c r="Q12" s="11">
        <v>27</v>
      </c>
      <c r="R12" s="11">
        <v>0</v>
      </c>
      <c r="S12" s="11">
        <v>46.479247790194698</v>
      </c>
      <c r="T12" s="12">
        <f t="shared" si="2"/>
        <v>17.21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494</v>
      </c>
      <c r="D13" s="11">
        <v>529</v>
      </c>
      <c r="E13" s="11">
        <v>524</v>
      </c>
      <c r="F13" s="11">
        <v>0</v>
      </c>
      <c r="G13" s="11">
        <v>4873.0735054594761</v>
      </c>
      <c r="H13" s="12">
        <f t="shared" si="0"/>
        <v>93</v>
      </c>
      <c r="I13" s="11">
        <v>185</v>
      </c>
      <c r="J13" s="11">
        <v>185</v>
      </c>
      <c r="K13" s="11">
        <v>180</v>
      </c>
      <c r="L13" s="11">
        <v>0</v>
      </c>
      <c r="M13" s="11">
        <v>504.26021397587959</v>
      </c>
      <c r="N13" s="12">
        <f t="shared" si="1"/>
        <v>28.01</v>
      </c>
      <c r="O13" s="11">
        <v>181</v>
      </c>
      <c r="P13" s="11">
        <v>188</v>
      </c>
      <c r="Q13" s="11">
        <v>185</v>
      </c>
      <c r="R13" s="11">
        <v>0</v>
      </c>
      <c r="S13" s="11">
        <v>376.58752857589559</v>
      </c>
      <c r="T13" s="12">
        <f t="shared" si="2"/>
        <v>20.36</v>
      </c>
      <c r="X13" s="17"/>
    </row>
    <row r="14" spans="1:24" ht="18" customHeight="1" x14ac:dyDescent="0.25">
      <c r="A14" s="10">
        <v>6</v>
      </c>
      <c r="B14" s="32" t="s">
        <v>7</v>
      </c>
      <c r="C14" s="11">
        <v>1318</v>
      </c>
      <c r="D14" s="11">
        <v>1132</v>
      </c>
      <c r="E14" s="11">
        <v>1114</v>
      </c>
      <c r="F14" s="11">
        <v>0</v>
      </c>
      <c r="G14" s="11">
        <v>10777.838095019968</v>
      </c>
      <c r="H14" s="12">
        <f t="shared" si="0"/>
        <v>96.75</v>
      </c>
      <c r="I14" s="11">
        <v>43</v>
      </c>
      <c r="J14" s="11">
        <v>50</v>
      </c>
      <c r="K14" s="11">
        <v>49</v>
      </c>
      <c r="L14" s="11">
        <v>0</v>
      </c>
      <c r="M14" s="11">
        <v>142.08571994474056</v>
      </c>
      <c r="N14" s="12">
        <f t="shared" si="1"/>
        <v>29</v>
      </c>
      <c r="O14" s="11">
        <v>764</v>
      </c>
      <c r="P14" s="11">
        <v>836</v>
      </c>
      <c r="Q14" s="11">
        <v>830</v>
      </c>
      <c r="R14" s="11">
        <v>0</v>
      </c>
      <c r="S14" s="11">
        <v>1626.392622364313</v>
      </c>
      <c r="T14" s="12">
        <f t="shared" si="2"/>
        <v>19.600000000000001</v>
      </c>
      <c r="X14" s="17"/>
    </row>
    <row r="15" spans="1:24" ht="18" customHeight="1" x14ac:dyDescent="0.25">
      <c r="A15" s="10">
        <v>7</v>
      </c>
      <c r="B15" s="32" t="s">
        <v>8</v>
      </c>
      <c r="C15" s="11">
        <v>773</v>
      </c>
      <c r="D15" s="11">
        <v>1033</v>
      </c>
      <c r="E15" s="11">
        <v>1017</v>
      </c>
      <c r="F15" s="11">
        <v>0</v>
      </c>
      <c r="G15" s="11">
        <v>9099.9840814014515</v>
      </c>
      <c r="H15" s="12">
        <f t="shared" si="0"/>
        <v>89.48</v>
      </c>
      <c r="I15" s="11">
        <v>155</v>
      </c>
      <c r="J15" s="11">
        <v>169</v>
      </c>
      <c r="K15" s="11">
        <v>168</v>
      </c>
      <c r="L15" s="11">
        <v>0</v>
      </c>
      <c r="M15" s="11">
        <v>448.42353104590188</v>
      </c>
      <c r="N15" s="12">
        <f t="shared" si="1"/>
        <v>26.69</v>
      </c>
      <c r="O15" s="11">
        <v>600</v>
      </c>
      <c r="P15" s="11">
        <v>610</v>
      </c>
      <c r="Q15" s="11">
        <v>610</v>
      </c>
      <c r="R15" s="11">
        <v>0</v>
      </c>
      <c r="S15" s="11">
        <v>1250.0936302154369</v>
      </c>
      <c r="T15" s="12">
        <f t="shared" si="2"/>
        <v>20.49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69</v>
      </c>
      <c r="D17" s="11">
        <v>69</v>
      </c>
      <c r="E17" s="11">
        <v>67</v>
      </c>
      <c r="F17" s="11">
        <v>0</v>
      </c>
      <c r="G17" s="11">
        <v>717.31701850446586</v>
      </c>
      <c r="H17" s="12">
        <f t="shared" si="0"/>
        <v>107.06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138</v>
      </c>
      <c r="D18" s="11">
        <v>139</v>
      </c>
      <c r="E18" s="11">
        <v>135</v>
      </c>
      <c r="F18" s="11">
        <v>0</v>
      </c>
      <c r="G18" s="11">
        <v>1522.1088025635408</v>
      </c>
      <c r="H18" s="12">
        <f t="shared" si="0"/>
        <v>112.75</v>
      </c>
      <c r="I18" s="11">
        <v>0</v>
      </c>
      <c r="J18" s="11">
        <v>18</v>
      </c>
      <c r="K18" s="11">
        <v>17</v>
      </c>
      <c r="L18" s="11">
        <v>0</v>
      </c>
      <c r="M18" s="11">
        <v>30.485657764589508</v>
      </c>
      <c r="N18" s="12">
        <f t="shared" si="1"/>
        <v>17.93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65</v>
      </c>
      <c r="D19" s="11">
        <v>85</v>
      </c>
      <c r="E19" s="11">
        <v>82</v>
      </c>
      <c r="F19" s="11">
        <v>0</v>
      </c>
      <c r="G19" s="11">
        <v>993.61194748938681</v>
      </c>
      <c r="H19" s="12">
        <f t="shared" si="0"/>
        <v>121.17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20</v>
      </c>
      <c r="D20" s="11">
        <v>31</v>
      </c>
      <c r="E20" s="11">
        <v>31</v>
      </c>
      <c r="F20" s="11">
        <v>0</v>
      </c>
      <c r="G20" s="11">
        <v>454.28527930982756</v>
      </c>
      <c r="H20" s="12">
        <f t="shared" si="0"/>
        <v>146.54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34" t="s">
        <v>14</v>
      </c>
      <c r="B22" s="35"/>
      <c r="C22" s="5">
        <f>SUM(C9:C20)</f>
        <v>3138</v>
      </c>
      <c r="D22" s="4">
        <f>SUM(D9:D20)</f>
        <v>3229</v>
      </c>
      <c r="E22" s="4">
        <f>SUM(E9:E20)</f>
        <v>3181</v>
      </c>
      <c r="F22" s="5">
        <f>SUM(F9:F20)</f>
        <v>0</v>
      </c>
      <c r="G22" s="6">
        <f>ROUND(SUM(G9:G20),2)</f>
        <v>30277</v>
      </c>
      <c r="H22" s="7">
        <f>IFERROR(ROUND(G22/E22*10,2),"-")</f>
        <v>95.18</v>
      </c>
      <c r="I22" s="4">
        <f>SUM(I9:I20)</f>
        <v>1727</v>
      </c>
      <c r="J22" s="4">
        <f>SUM(J9:J20)</f>
        <v>1796</v>
      </c>
      <c r="K22" s="4">
        <f>SUM(K9:K20)</f>
        <v>1757</v>
      </c>
      <c r="L22" s="5">
        <f>SUM(L9:L20)</f>
        <v>0</v>
      </c>
      <c r="M22" s="6">
        <f>ROUND(SUM(M9:M20),2)</f>
        <v>4805</v>
      </c>
      <c r="N22" s="7">
        <f>IFERROR(ROUND(M22/K22*10,2),"-")</f>
        <v>27.35</v>
      </c>
      <c r="O22" s="4">
        <f>SUM(O9:O20)</f>
        <v>2089</v>
      </c>
      <c r="P22" s="4">
        <f>SUM(P9:P20)</f>
        <v>2400</v>
      </c>
      <c r="Q22" s="4">
        <f>SUM(Q9:Q20)</f>
        <v>2391</v>
      </c>
      <c r="R22" s="5">
        <f>SUM(R9:R20)</f>
        <v>0</v>
      </c>
      <c r="S22" s="6">
        <f>ROUND(SUM(S9:S20),2)</f>
        <v>4654</v>
      </c>
      <c r="T22" s="7">
        <f>IFERROR(ROUND(S22/Q22*10,2),"-")</f>
        <v>19.46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47"/>
      <c r="I23" s="48"/>
      <c r="J23" s="48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2019</v>
      </c>
      <c r="C24" s="23"/>
      <c r="D24" s="23"/>
      <c r="E24" s="23"/>
      <c r="F24" s="24"/>
      <c r="G24" s="25"/>
      <c r="H24" s="49" t="s">
        <v>42</v>
      </c>
      <c r="I24" s="50"/>
      <c r="J24" s="50">
        <f>'[1]2020'!$T$22</f>
        <v>310778.15000000002</v>
      </c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2018</v>
      </c>
      <c r="G25" s="23"/>
      <c r="H25" s="51" t="s">
        <v>43</v>
      </c>
      <c r="I25" s="52"/>
      <c r="J25" s="53">
        <f>G22</f>
        <v>30277</v>
      </c>
    </row>
    <row r="26" spans="1:24" x14ac:dyDescent="0.25">
      <c r="B26" s="30">
        <v>2017</v>
      </c>
      <c r="H26" s="54" t="s">
        <v>44</v>
      </c>
      <c r="I26" s="52"/>
      <c r="J26" s="53">
        <f>M22</f>
        <v>4805</v>
      </c>
    </row>
    <row r="27" spans="1:24" x14ac:dyDescent="0.25">
      <c r="B27" s="30">
        <v>2016</v>
      </c>
      <c r="H27" s="54" t="s">
        <v>45</v>
      </c>
      <c r="I27" s="52"/>
      <c r="J27" s="53">
        <f>S22</f>
        <v>4654</v>
      </c>
    </row>
    <row r="28" spans="1:24" x14ac:dyDescent="0.25">
      <c r="B28" s="30">
        <v>2015</v>
      </c>
      <c r="H28" s="54" t="s">
        <v>46</v>
      </c>
      <c r="I28" s="52"/>
      <c r="J28" s="53">
        <f>G54</f>
        <v>19331</v>
      </c>
    </row>
    <row r="29" spans="1:24" x14ac:dyDescent="0.25">
      <c r="B29" s="30"/>
      <c r="H29" s="52"/>
      <c r="I29" s="52"/>
      <c r="J29" s="52"/>
    </row>
    <row r="31" spans="1:24" x14ac:dyDescent="0.25">
      <c r="T31" s="28" t="s">
        <v>16</v>
      </c>
    </row>
    <row r="33" spans="1:20" ht="18.75" x14ac:dyDescent="0.25">
      <c r="A33" s="39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x14ac:dyDescent="0.25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x14ac:dyDescent="0.25">
      <c r="A35" s="39" t="s">
        <v>27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7" spans="1:20" x14ac:dyDescent="0.25">
      <c r="A37" s="40" t="s">
        <v>0</v>
      </c>
      <c r="B37" s="42" t="s">
        <v>1</v>
      </c>
      <c r="C37" s="45" t="s">
        <v>28</v>
      </c>
      <c r="D37" s="46"/>
      <c r="E37" s="46"/>
      <c r="F37" s="45"/>
      <c r="G37" s="45"/>
      <c r="H37" s="45"/>
      <c r="I37" s="46" t="s">
        <v>29</v>
      </c>
      <c r="J37" s="46"/>
      <c r="K37" s="46"/>
      <c r="L37" s="45"/>
      <c r="M37" s="45"/>
      <c r="N37" s="45"/>
      <c r="O37" s="46" t="s">
        <v>30</v>
      </c>
      <c r="P37" s="46"/>
      <c r="Q37" s="46"/>
      <c r="R37" s="45"/>
      <c r="S37" s="45"/>
      <c r="T37" s="45"/>
    </row>
    <row r="38" spans="1:20" x14ac:dyDescent="0.25">
      <c r="A38" s="41"/>
      <c r="B38" s="43"/>
      <c r="C38" s="36" t="s">
        <v>17</v>
      </c>
      <c r="D38" s="36" t="s">
        <v>20</v>
      </c>
      <c r="E38" s="36" t="s">
        <v>21</v>
      </c>
      <c r="F38" s="36" t="s">
        <v>22</v>
      </c>
      <c r="G38" s="36" t="s">
        <v>18</v>
      </c>
      <c r="H38" s="36" t="s">
        <v>19</v>
      </c>
      <c r="I38" s="36" t="s">
        <v>17</v>
      </c>
      <c r="J38" s="36" t="s">
        <v>20</v>
      </c>
      <c r="K38" s="36" t="s">
        <v>21</v>
      </c>
      <c r="L38" s="36" t="s">
        <v>22</v>
      </c>
      <c r="M38" s="36" t="s">
        <v>18</v>
      </c>
      <c r="N38" s="36" t="s">
        <v>19</v>
      </c>
      <c r="O38" s="36" t="s">
        <v>17</v>
      </c>
      <c r="P38" s="36" t="s">
        <v>20</v>
      </c>
      <c r="Q38" s="36" t="s">
        <v>21</v>
      </c>
      <c r="R38" s="36" t="s">
        <v>22</v>
      </c>
      <c r="S38" s="36" t="s">
        <v>18</v>
      </c>
      <c r="T38" s="36" t="s">
        <v>19</v>
      </c>
    </row>
    <row r="39" spans="1:20" x14ac:dyDescent="0.25">
      <c r="A39" s="37"/>
      <c r="B39" s="44"/>
      <c r="C39" s="38"/>
      <c r="D39" s="38"/>
      <c r="E39" s="38"/>
      <c r="F39" s="37"/>
      <c r="G39" s="37"/>
      <c r="H39" s="37"/>
      <c r="I39" s="38"/>
      <c r="J39" s="38"/>
      <c r="K39" s="38"/>
      <c r="L39" s="37"/>
      <c r="M39" s="37"/>
      <c r="N39" s="37"/>
      <c r="O39" s="38"/>
      <c r="P39" s="38"/>
      <c r="Q39" s="38"/>
      <c r="R39" s="37"/>
      <c r="S39" s="37"/>
      <c r="T39" s="37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80</v>
      </c>
      <c r="D41" s="11">
        <v>80</v>
      </c>
      <c r="E41" s="11">
        <v>80</v>
      </c>
      <c r="F41" s="11">
        <v>0</v>
      </c>
      <c r="G41" s="11">
        <v>2973.8546807379848</v>
      </c>
      <c r="H41" s="12">
        <f>IFERROR(ROUND(G41/E41*10,2),"-")</f>
        <v>371.73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83</v>
      </c>
      <c r="D42" s="11">
        <v>135</v>
      </c>
      <c r="E42" s="11">
        <v>135</v>
      </c>
      <c r="F42" s="11">
        <v>0</v>
      </c>
      <c r="G42" s="11">
        <v>1962.498588067233</v>
      </c>
      <c r="H42" s="12">
        <f t="shared" ref="H42:H52" si="3">IFERROR(ROUND(G42/E42*10,2),"-")</f>
        <v>145.37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18</v>
      </c>
      <c r="P42" s="11">
        <v>18</v>
      </c>
      <c r="Q42" s="11">
        <v>18</v>
      </c>
      <c r="R42" s="11">
        <v>0</v>
      </c>
      <c r="S42" s="11">
        <v>24.776274713839751</v>
      </c>
      <c r="T42" s="12">
        <f t="shared" ref="T42:T52" si="5">IFERROR(ROUND(S42/Q42*10,2),"-")</f>
        <v>13.76</v>
      </c>
    </row>
    <row r="43" spans="1:20" x14ac:dyDescent="0.25">
      <c r="A43" s="10">
        <v>3</v>
      </c>
      <c r="B43" s="32" t="s">
        <v>4</v>
      </c>
      <c r="C43" s="11">
        <v>114</v>
      </c>
      <c r="D43" s="11">
        <v>120</v>
      </c>
      <c r="E43" s="11">
        <v>120</v>
      </c>
      <c r="F43" s="11">
        <v>0</v>
      </c>
      <c r="G43" s="11">
        <v>3141.6894385090518</v>
      </c>
      <c r="H43" s="12">
        <f t="shared" si="3"/>
        <v>261.81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2</v>
      </c>
      <c r="P43" s="11">
        <v>2</v>
      </c>
      <c r="Q43" s="11">
        <v>2</v>
      </c>
      <c r="R43" s="11">
        <v>0</v>
      </c>
      <c r="S43" s="11">
        <v>3.2237252861602497</v>
      </c>
      <c r="T43" s="12">
        <f t="shared" si="5"/>
        <v>16.12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80</v>
      </c>
      <c r="D45" s="11">
        <v>75</v>
      </c>
      <c r="E45" s="11">
        <v>75</v>
      </c>
      <c r="F45" s="11">
        <v>0</v>
      </c>
      <c r="G45" s="11">
        <v>2997.3744065505289</v>
      </c>
      <c r="H45" s="12">
        <f t="shared" si="3"/>
        <v>399.65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55</v>
      </c>
      <c r="D46" s="11">
        <v>157</v>
      </c>
      <c r="E46" s="11">
        <v>157</v>
      </c>
      <c r="F46" s="11">
        <v>0</v>
      </c>
      <c r="G46" s="11">
        <v>4496.2482727203715</v>
      </c>
      <c r="H46" s="12">
        <f t="shared" si="3"/>
        <v>286.39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72</v>
      </c>
      <c r="D47" s="11">
        <v>122</v>
      </c>
      <c r="E47" s="11">
        <v>122</v>
      </c>
      <c r="F47" s="11">
        <v>0</v>
      </c>
      <c r="G47" s="11">
        <v>3735.4375668731859</v>
      </c>
      <c r="H47" s="12">
        <f t="shared" si="3"/>
        <v>306.18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1</v>
      </c>
      <c r="D48" s="11">
        <v>1</v>
      </c>
      <c r="E48" s="11">
        <v>1</v>
      </c>
      <c r="F48" s="11">
        <v>0</v>
      </c>
      <c r="G48" s="11">
        <v>23.897046541644521</v>
      </c>
      <c r="H48" s="12">
        <f t="shared" si="3"/>
        <v>238.97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34" t="s">
        <v>14</v>
      </c>
      <c r="B54" s="35"/>
      <c r="C54" s="5">
        <f>SUM(C41:C52)</f>
        <v>485</v>
      </c>
      <c r="D54" s="4">
        <f>SUM(D41:D52)</f>
        <v>690</v>
      </c>
      <c r="E54" s="4">
        <f>SUM(E41:E52)</f>
        <v>690</v>
      </c>
      <c r="F54" s="5">
        <f>SUM(F41:F52)</f>
        <v>0</v>
      </c>
      <c r="G54" s="6">
        <f>ROUND(SUM(G41:G52),2)</f>
        <v>19331</v>
      </c>
      <c r="H54" s="7">
        <f>IFERROR(ROUND(G54/E54*10,2),"-")</f>
        <v>280.16000000000003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20</v>
      </c>
      <c r="P54" s="4">
        <f>SUM(P41:P52)</f>
        <v>20</v>
      </c>
      <c r="Q54" s="4">
        <f>SUM(Q41:Q52)</f>
        <v>20</v>
      </c>
      <c r="R54" s="5">
        <f>SUM(R41:R52)</f>
        <v>0</v>
      </c>
      <c r="S54" s="6">
        <f>ROUND(SUM(S41:S52),2)</f>
        <v>28</v>
      </c>
      <c r="T54" s="7">
        <f>IFERROR(ROUND(S54/Q54*10,2),"-")</f>
        <v>14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2019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2018</v>
      </c>
      <c r="G57" s="23"/>
      <c r="H57" s="29"/>
    </row>
    <row r="58" spans="1:20" x14ac:dyDescent="0.25">
      <c r="B58" s="30">
        <v>2017</v>
      </c>
    </row>
    <row r="59" spans="1:20" x14ac:dyDescent="0.25">
      <c r="B59" s="30">
        <v>2016</v>
      </c>
    </row>
    <row r="60" spans="1:20" x14ac:dyDescent="0.25">
      <c r="B60" s="30">
        <v>2015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39" t="s">
        <v>23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ht="18.75" x14ac:dyDescent="0.25">
      <c r="A66" s="39" t="s">
        <v>15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ht="18.75" x14ac:dyDescent="0.25">
      <c r="A67" s="39" t="s">
        <v>27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9" spans="1:20" ht="15" customHeight="1" x14ac:dyDescent="0.25">
      <c r="A69" s="40" t="s">
        <v>0</v>
      </c>
      <c r="B69" s="42" t="s">
        <v>1</v>
      </c>
      <c r="C69" s="45" t="s">
        <v>31</v>
      </c>
      <c r="D69" s="46"/>
      <c r="E69" s="46"/>
      <c r="F69" s="45"/>
      <c r="G69" s="45"/>
      <c r="H69" s="45"/>
      <c r="I69" s="46" t="s">
        <v>32</v>
      </c>
      <c r="J69" s="46"/>
      <c r="K69" s="46"/>
      <c r="L69" s="45"/>
      <c r="M69" s="45"/>
      <c r="N69" s="45"/>
      <c r="O69" s="46" t="s">
        <v>33</v>
      </c>
      <c r="P69" s="46"/>
      <c r="Q69" s="46"/>
      <c r="R69" s="45"/>
      <c r="S69" s="45"/>
      <c r="T69" s="45"/>
    </row>
    <row r="70" spans="1:20" x14ac:dyDescent="0.25">
      <c r="A70" s="41"/>
      <c r="B70" s="43"/>
      <c r="C70" s="36" t="s">
        <v>17</v>
      </c>
      <c r="D70" s="36" t="s">
        <v>20</v>
      </c>
      <c r="E70" s="36" t="s">
        <v>21</v>
      </c>
      <c r="F70" s="36" t="s">
        <v>22</v>
      </c>
      <c r="G70" s="36" t="s">
        <v>18</v>
      </c>
      <c r="H70" s="36" t="s">
        <v>19</v>
      </c>
      <c r="I70" s="36" t="s">
        <v>17</v>
      </c>
      <c r="J70" s="36" t="s">
        <v>20</v>
      </c>
      <c r="K70" s="36" t="s">
        <v>21</v>
      </c>
      <c r="L70" s="36" t="s">
        <v>22</v>
      </c>
      <c r="M70" s="36" t="s">
        <v>18</v>
      </c>
      <c r="N70" s="36" t="s">
        <v>19</v>
      </c>
      <c r="O70" s="36" t="s">
        <v>17</v>
      </c>
      <c r="P70" s="36" t="s">
        <v>20</v>
      </c>
      <c r="Q70" s="36" t="s">
        <v>21</v>
      </c>
      <c r="R70" s="36" t="s">
        <v>22</v>
      </c>
      <c r="S70" s="36" t="s">
        <v>18</v>
      </c>
      <c r="T70" s="36" t="s">
        <v>19</v>
      </c>
    </row>
    <row r="71" spans="1:20" x14ac:dyDescent="0.25">
      <c r="A71" s="37"/>
      <c r="B71" s="44"/>
      <c r="C71" s="38"/>
      <c r="D71" s="38"/>
      <c r="E71" s="38"/>
      <c r="F71" s="37"/>
      <c r="G71" s="37"/>
      <c r="H71" s="37"/>
      <c r="I71" s="38"/>
      <c r="J71" s="38"/>
      <c r="K71" s="38"/>
      <c r="L71" s="37"/>
      <c r="M71" s="37"/>
      <c r="N71" s="37"/>
      <c r="O71" s="38"/>
      <c r="P71" s="38"/>
      <c r="Q71" s="38"/>
      <c r="R71" s="37"/>
      <c r="S71" s="37"/>
      <c r="T71" s="37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10</v>
      </c>
      <c r="D75" s="11">
        <v>10</v>
      </c>
      <c r="E75" s="11">
        <v>9.7189999999999994</v>
      </c>
      <c r="F75" s="11">
        <v>0</v>
      </c>
      <c r="G75" s="11">
        <v>282</v>
      </c>
      <c r="H75" s="12">
        <f t="shared" si="6"/>
        <v>290.14999999999998</v>
      </c>
      <c r="I75" s="11">
        <v>4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2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34" t="s">
        <v>14</v>
      </c>
      <c r="B86" s="35"/>
      <c r="C86" s="5">
        <f>SUM(C73:C84)</f>
        <v>10</v>
      </c>
      <c r="D86" s="4">
        <f>SUM(D73:D84)</f>
        <v>10</v>
      </c>
      <c r="E86" s="4">
        <f>SUM(E73:E84)</f>
        <v>9.7189999999999994</v>
      </c>
      <c r="F86" s="5">
        <f>SUM(F73:F84)</f>
        <v>0</v>
      </c>
      <c r="G86" s="6">
        <f>ROUND(SUM(G73:G84),2)</f>
        <v>282</v>
      </c>
      <c r="H86" s="7">
        <f>IFERROR(ROUND(G86/E86*10,2),"-")</f>
        <v>290.14999999999998</v>
      </c>
      <c r="I86" s="4">
        <f>SUM(I73:I84)</f>
        <v>6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2019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2018</v>
      </c>
      <c r="G89" s="23"/>
      <c r="H89" s="29"/>
    </row>
    <row r="90" spans="1:20" x14ac:dyDescent="0.25">
      <c r="B90" s="30">
        <v>2017</v>
      </c>
    </row>
    <row r="91" spans="1:20" x14ac:dyDescent="0.25">
      <c r="B91" s="30">
        <v>2016</v>
      </c>
    </row>
    <row r="92" spans="1:20" x14ac:dyDescent="0.25">
      <c r="B92" s="30">
        <v>2015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K6:K7"/>
    <mergeCell ref="L6:L7"/>
    <mergeCell ref="M6:M7"/>
    <mergeCell ref="N6:N7"/>
    <mergeCell ref="O5:T5"/>
    <mergeCell ref="O6:O7"/>
    <mergeCell ref="P6:P7"/>
    <mergeCell ref="Q6:Q7"/>
    <mergeCell ref="R6:R7"/>
    <mergeCell ref="S6:S7"/>
    <mergeCell ref="T6:T7"/>
    <mergeCell ref="A22:B22"/>
    <mergeCell ref="A1:T1"/>
    <mergeCell ref="A2:T2"/>
    <mergeCell ref="A3:T3"/>
    <mergeCell ref="A5:A7"/>
    <mergeCell ref="B5:B7"/>
    <mergeCell ref="C5:H5"/>
    <mergeCell ref="I5:N5"/>
    <mergeCell ref="C6:C7"/>
    <mergeCell ref="D6:D7"/>
    <mergeCell ref="E6:E7"/>
    <mergeCell ref="F6:F7"/>
    <mergeCell ref="G6:G7"/>
    <mergeCell ref="H6:H7"/>
    <mergeCell ref="I6:I7"/>
    <mergeCell ref="J6:J7"/>
    <mergeCell ref="A33:T33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A54:B54"/>
    <mergeCell ref="A65:T65"/>
    <mergeCell ref="A66:T66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G70:G71"/>
    <mergeCell ref="H70:H71"/>
    <mergeCell ref="I70:I71"/>
    <mergeCell ref="T70:T71"/>
    <mergeCell ref="A86:B86"/>
    <mergeCell ref="O70:O71"/>
    <mergeCell ref="P70:P71"/>
    <mergeCell ref="Q70:Q71"/>
    <mergeCell ref="R70:R71"/>
    <mergeCell ref="S70:S71"/>
    <mergeCell ref="J70:J71"/>
    <mergeCell ref="K70:K71"/>
    <mergeCell ref="L70:L71"/>
    <mergeCell ref="M70:M71"/>
    <mergeCell ref="N70:N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2013</vt:lpstr>
      <vt:lpstr>2014</vt:lpstr>
      <vt:lpstr>2015</vt:lpstr>
      <vt:lpstr>2016</vt:lpstr>
      <vt:lpstr>2017</vt:lpstr>
      <vt:lpstr>2018</vt:lpstr>
      <vt:lpstr>2019</vt:lpstr>
      <vt:lpstr>2020 RKSP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 RKSP'!Print_Area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LENOVO</cp:lastModifiedBy>
  <cp:lastPrinted>2020-07-14T03:05:06Z</cp:lastPrinted>
  <dcterms:created xsi:type="dcterms:W3CDTF">2014-12-31T02:11:22Z</dcterms:created>
  <dcterms:modified xsi:type="dcterms:W3CDTF">2021-09-15T03:08:52Z</dcterms:modified>
</cp:coreProperties>
</file>