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20" windowHeight="7670" activeTab="3"/>
  </bookViews>
  <sheets>
    <sheet name="PENETAPAN" sheetId="4" r:id="rId1"/>
    <sheet name="PERUBAHAN" sheetId="3" r:id="rId2"/>
    <sheet name="DPMD" sheetId="2" r:id="rId3"/>
    <sheet name="Sheet3" sheetId="1" r:id="rId4"/>
  </sheets>
  <definedNames>
    <definedName name="_xlnm._FilterDatabase" localSheetId="2" hidden="1">DPMD!$A$9:$H$2133</definedName>
    <definedName name="_xlnm._FilterDatabase" localSheetId="0" hidden="1">PENETAPAN!$A$9:$H$1550</definedName>
    <definedName name="_xlnm._FilterDatabase" localSheetId="1" hidden="1">PERUBAHAN!$A$5:$K$1381</definedName>
    <definedName name="_xlnm._FilterDatabase" localSheetId="3" hidden="1">Sheet3!$A$9:$H$3373</definedName>
    <definedName name="_xlnm.Print_Area" localSheetId="2">DPMD!$A$1:$H$2145</definedName>
    <definedName name="_xlnm.Print_Area" localSheetId="0">PENETAPAN!$A$1:$H$1562</definedName>
    <definedName name="_xlnm.Print_Area" localSheetId="1">PERUBAHAN!$A$1:$K$1392</definedName>
    <definedName name="_xlnm.Print_Area" localSheetId="3">Sheet3!$A$1:$H$3387</definedName>
    <definedName name="_xlnm.Print_Titles" localSheetId="2">DPMD!$7:$8</definedName>
    <definedName name="_xlnm.Print_Titles" localSheetId="0">PENETAPAN!$7:$8</definedName>
    <definedName name="_xlnm.Print_Titles" localSheetId="1">PERUBAHAN!$3:$4</definedName>
    <definedName name="_xlnm.Print_Titles" localSheetId="3">Sheet3!$7:$8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3" l="1"/>
  <c r="G328" i="2" l="1"/>
  <c r="G346" i="2"/>
  <c r="G466" i="2"/>
  <c r="G496" i="2"/>
  <c r="G542" i="2"/>
  <c r="G747" i="2"/>
  <c r="G748" i="2"/>
  <c r="G876" i="2"/>
  <c r="G895" i="2"/>
  <c r="G957" i="2"/>
  <c r="G1192" i="2"/>
  <c r="G1320" i="2"/>
  <c r="G2117" i="2"/>
  <c r="F1553" i="4" l="1"/>
  <c r="E1553" i="4"/>
  <c r="G1552" i="4"/>
  <c r="G1551" i="4"/>
  <c r="F1546" i="4"/>
  <c r="E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F1524" i="4"/>
  <c r="E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F1508" i="4"/>
  <c r="E1508" i="4"/>
  <c r="G1507" i="4"/>
  <c r="G1506" i="4"/>
  <c r="G1505" i="4"/>
  <c r="G1504" i="4"/>
  <c r="G1503" i="4"/>
  <c r="G1502" i="4"/>
  <c r="G1501" i="4"/>
  <c r="G1500" i="4"/>
  <c r="G1499" i="4"/>
  <c r="G1498" i="4"/>
  <c r="G1497" i="4"/>
  <c r="F1493" i="4"/>
  <c r="E1493" i="4"/>
  <c r="G1492" i="4"/>
  <c r="G1491" i="4"/>
  <c r="G1490" i="4"/>
  <c r="G1489" i="4"/>
  <c r="G1488" i="4"/>
  <c r="G1487" i="4"/>
  <c r="G1486" i="4"/>
  <c r="G1485" i="4"/>
  <c r="G1484" i="4"/>
  <c r="F1482" i="4"/>
  <c r="E1482" i="4"/>
  <c r="G1481" i="4"/>
  <c r="G1480" i="4"/>
  <c r="G1479" i="4"/>
  <c r="G1478" i="4"/>
  <c r="G1477" i="4"/>
  <c r="G1476" i="4"/>
  <c r="G1475" i="4"/>
  <c r="G1474" i="4"/>
  <c r="G1473" i="4"/>
  <c r="F1466" i="4"/>
  <c r="E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F1443" i="4"/>
  <c r="E1443" i="4"/>
  <c r="G1442" i="4"/>
  <c r="G1441" i="4"/>
  <c r="G1440" i="4"/>
  <c r="G1439" i="4"/>
  <c r="G1438" i="4"/>
  <c r="G1437" i="4"/>
  <c r="G1436" i="4"/>
  <c r="G1435" i="4"/>
  <c r="G1434" i="4"/>
  <c r="G1433" i="4"/>
  <c r="F1426" i="4"/>
  <c r="E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F1401" i="4"/>
  <c r="E1401" i="4"/>
  <c r="G1400" i="4"/>
  <c r="G1399" i="4"/>
  <c r="G1398" i="4"/>
  <c r="G1397" i="4"/>
  <c r="G1396" i="4"/>
  <c r="G1395" i="4"/>
  <c r="F1386" i="4"/>
  <c r="E1386" i="4"/>
  <c r="G1385" i="4"/>
  <c r="G1384" i="4"/>
  <c r="G1383" i="4"/>
  <c r="G1382" i="4"/>
  <c r="F1378" i="4"/>
  <c r="E1378" i="4"/>
  <c r="G1377" i="4"/>
  <c r="G1376" i="4"/>
  <c r="C1371" i="4"/>
  <c r="C1372" i="4" s="1"/>
  <c r="C1373" i="4" s="1"/>
  <c r="C1374" i="4" s="1"/>
  <c r="C1375" i="4" s="1"/>
  <c r="F1369" i="4"/>
  <c r="E1369" i="4"/>
  <c r="G1368" i="4"/>
  <c r="G1367" i="4"/>
  <c r="G1366" i="4"/>
  <c r="G1365" i="4"/>
  <c r="G1364" i="4"/>
  <c r="G1363" i="4"/>
  <c r="G1362" i="4"/>
  <c r="F1355" i="4"/>
  <c r="E1355" i="4"/>
  <c r="G1354" i="4"/>
  <c r="G1353" i="4"/>
  <c r="G1352" i="4"/>
  <c r="G1351" i="4"/>
  <c r="G1350" i="4"/>
  <c r="G1349" i="4"/>
  <c r="G1348" i="4"/>
  <c r="G1347" i="4"/>
  <c r="G1346" i="4"/>
  <c r="G1345" i="4"/>
  <c r="G1344" i="4"/>
  <c r="F1341" i="4"/>
  <c r="E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F1315" i="4"/>
  <c r="E1315" i="4"/>
  <c r="G1314" i="4"/>
  <c r="G1313" i="4"/>
  <c r="G1312" i="4"/>
  <c r="G1311" i="4"/>
  <c r="G1310" i="4"/>
  <c r="G1309" i="4"/>
  <c r="G1308" i="4"/>
  <c r="F1278" i="4"/>
  <c r="E1278" i="4"/>
  <c r="G1277" i="4"/>
  <c r="G1276" i="4"/>
  <c r="G1275" i="4"/>
  <c r="G1274" i="4"/>
  <c r="G1273" i="4"/>
  <c r="F1270" i="4"/>
  <c r="E1270" i="4"/>
  <c r="G1269" i="4"/>
  <c r="G1268" i="4"/>
  <c r="G1267" i="4"/>
  <c r="G1266" i="4"/>
  <c r="G1265" i="4"/>
  <c r="F1254" i="4"/>
  <c r="E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F1240" i="4"/>
  <c r="E1240" i="4"/>
  <c r="G1239" i="4"/>
  <c r="G1238" i="4"/>
  <c r="G1237" i="4"/>
  <c r="G1236" i="4"/>
  <c r="G1235" i="4"/>
  <c r="G1234" i="4"/>
  <c r="F1228" i="4"/>
  <c r="E1228" i="4"/>
  <c r="G1227" i="4"/>
  <c r="G1226" i="4"/>
  <c r="G1225" i="4"/>
  <c r="G1224" i="4"/>
  <c r="F1211" i="4"/>
  <c r="E1211" i="4"/>
  <c r="G1210" i="4"/>
  <c r="G1209" i="4"/>
  <c r="G1208" i="4"/>
  <c r="G1207" i="4"/>
  <c r="G1206" i="4"/>
  <c r="G1205" i="4"/>
  <c r="G1204" i="4"/>
  <c r="G1203" i="4"/>
  <c r="F1186" i="4"/>
  <c r="E1186" i="4"/>
  <c r="G1185" i="4"/>
  <c r="G1184" i="4"/>
  <c r="G1183" i="4"/>
  <c r="G1182" i="4"/>
  <c r="F1175" i="4"/>
  <c r="E1175" i="4"/>
  <c r="G1174" i="4"/>
  <c r="G1173" i="4"/>
  <c r="G1172" i="4"/>
  <c r="G1171" i="4"/>
  <c r="G1170" i="4"/>
  <c r="F1165" i="4"/>
  <c r="E1165" i="4"/>
  <c r="G1164" i="4"/>
  <c r="G1163" i="4"/>
  <c r="G1162" i="4"/>
  <c r="G1161" i="4"/>
  <c r="G1160" i="4"/>
  <c r="F1147" i="4"/>
  <c r="E1147" i="4"/>
  <c r="G1146" i="4"/>
  <c r="G1145" i="4"/>
  <c r="G1144" i="4"/>
  <c r="F1140" i="4"/>
  <c r="E1140" i="4"/>
  <c r="G1139" i="4"/>
  <c r="G1138" i="4"/>
  <c r="G1137" i="4"/>
  <c r="G1136" i="4"/>
  <c r="G1135" i="4"/>
  <c r="G1134" i="4"/>
  <c r="F1125" i="4"/>
  <c r="E1125" i="4"/>
  <c r="G1124" i="4"/>
  <c r="G1123" i="4"/>
  <c r="G1122" i="4"/>
  <c r="F1116" i="4"/>
  <c r="E1116" i="4"/>
  <c r="G1115" i="4"/>
  <c r="G1114" i="4"/>
  <c r="G1113" i="4"/>
  <c r="G1112" i="4"/>
  <c r="G1111" i="4"/>
  <c r="G1110" i="4"/>
  <c r="G1109" i="4"/>
  <c r="G1108" i="4"/>
  <c r="G1107" i="4"/>
  <c r="G1106" i="4"/>
  <c r="F1101" i="4"/>
  <c r="E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F1084" i="4"/>
  <c r="E1084" i="4"/>
  <c r="G1083" i="4"/>
  <c r="G1082" i="4"/>
  <c r="G1081" i="4"/>
  <c r="G1080" i="4"/>
  <c r="G1079" i="4"/>
  <c r="G1078" i="4"/>
  <c r="G1077" i="4"/>
  <c r="F1072" i="4"/>
  <c r="E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F1048" i="4"/>
  <c r="E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F1011" i="4"/>
  <c r="E1011" i="4"/>
  <c r="G1010" i="4"/>
  <c r="G1009" i="4"/>
  <c r="G1008" i="4"/>
  <c r="G1007" i="4"/>
  <c r="G1006" i="4"/>
  <c r="F1002" i="4"/>
  <c r="E1002" i="4"/>
  <c r="G1001" i="4"/>
  <c r="G1002" i="4" s="1"/>
  <c r="F994" i="4"/>
  <c r="E994" i="4"/>
  <c r="G993" i="4"/>
  <c r="G992" i="4"/>
  <c r="G991" i="4"/>
  <c r="G990" i="4"/>
  <c r="G989" i="4"/>
  <c r="F987" i="4"/>
  <c r="E987" i="4"/>
  <c r="G986" i="4"/>
  <c r="G985" i="4"/>
  <c r="G984" i="4"/>
  <c r="G983" i="4"/>
  <c r="G982" i="4"/>
  <c r="G981" i="4"/>
  <c r="G980" i="4"/>
  <c r="G979" i="4"/>
  <c r="G978" i="4"/>
  <c r="G971" i="4"/>
  <c r="F971" i="4"/>
  <c r="E971" i="4"/>
  <c r="F966" i="4"/>
  <c r="E966" i="4"/>
  <c r="G965" i="4"/>
  <c r="G964" i="4"/>
  <c r="G963" i="4"/>
  <c r="G962" i="4"/>
  <c r="G961" i="4"/>
  <c r="G960" i="4"/>
  <c r="F957" i="4"/>
  <c r="E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F931" i="4"/>
  <c r="E931" i="4"/>
  <c r="G930" i="4"/>
  <c r="G929" i="4"/>
  <c r="G928" i="4"/>
  <c r="G927" i="4"/>
  <c r="G926" i="4"/>
  <c r="G925" i="4"/>
  <c r="G924" i="4"/>
  <c r="G923" i="4"/>
  <c r="F915" i="4"/>
  <c r="E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F892" i="4"/>
  <c r="E892" i="4"/>
  <c r="G891" i="4"/>
  <c r="G890" i="4"/>
  <c r="G889" i="4"/>
  <c r="G888" i="4"/>
  <c r="F885" i="4"/>
  <c r="E885" i="4"/>
  <c r="G884" i="4"/>
  <c r="G883" i="4"/>
  <c r="G882" i="4"/>
  <c r="G881" i="4"/>
  <c r="F867" i="4"/>
  <c r="E867" i="4"/>
  <c r="G866" i="4"/>
  <c r="G867" i="4" s="1"/>
  <c r="F861" i="4"/>
  <c r="E861" i="4"/>
  <c r="G860" i="4"/>
  <c r="G859" i="4"/>
  <c r="G858" i="4"/>
  <c r="G857" i="4"/>
  <c r="G856" i="4"/>
  <c r="G855" i="4"/>
  <c r="G854" i="4"/>
  <c r="G853" i="4"/>
  <c r="G852" i="4"/>
  <c r="G851" i="4"/>
  <c r="G850" i="4"/>
  <c r="F845" i="4"/>
  <c r="E845" i="4"/>
  <c r="G844" i="4"/>
  <c r="G843" i="4"/>
  <c r="G842" i="4"/>
  <c r="G841" i="4"/>
  <c r="G840" i="4"/>
  <c r="F833" i="4"/>
  <c r="E833" i="4"/>
  <c r="G832" i="4"/>
  <c r="G831" i="4"/>
  <c r="G830" i="4"/>
  <c r="F828" i="4"/>
  <c r="E828" i="4"/>
  <c r="G827" i="4"/>
  <c r="G826" i="4"/>
  <c r="G825" i="4"/>
  <c r="G824" i="4"/>
  <c r="G823" i="4"/>
  <c r="G822" i="4"/>
  <c r="G819" i="4"/>
  <c r="F819" i="4"/>
  <c r="E819" i="4"/>
  <c r="F811" i="4"/>
  <c r="E811" i="4"/>
  <c r="G810" i="4"/>
  <c r="G809" i="4"/>
  <c r="G808" i="4"/>
  <c r="G807" i="4"/>
  <c r="F798" i="4"/>
  <c r="E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F780" i="4"/>
  <c r="E780" i="4"/>
  <c r="G779" i="4"/>
  <c r="G778" i="4"/>
  <c r="G777" i="4"/>
  <c r="G776" i="4"/>
  <c r="G775" i="4"/>
  <c r="G774" i="4"/>
  <c r="G773" i="4"/>
  <c r="F767" i="4"/>
  <c r="E767" i="4"/>
  <c r="G766" i="4"/>
  <c r="G765" i="4"/>
  <c r="F763" i="4"/>
  <c r="E763" i="4"/>
  <c r="G762" i="4"/>
  <c r="G761" i="4"/>
  <c r="F753" i="4"/>
  <c r="E753" i="4"/>
  <c r="G752" i="4"/>
  <c r="G751" i="4"/>
  <c r="F746" i="4"/>
  <c r="E746" i="4"/>
  <c r="G745" i="4"/>
  <c r="G744" i="4"/>
  <c r="G743" i="4"/>
  <c r="G742" i="4"/>
  <c r="G741" i="4"/>
  <c r="G740" i="4"/>
  <c r="G739" i="4"/>
  <c r="G738" i="4"/>
  <c r="G737" i="4"/>
  <c r="F731" i="4"/>
  <c r="E731" i="4"/>
  <c r="G730" i="4"/>
  <c r="G729" i="4"/>
  <c r="G728" i="4"/>
  <c r="F721" i="4"/>
  <c r="E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F698" i="4"/>
  <c r="E698" i="4"/>
  <c r="G697" i="4"/>
  <c r="G696" i="4"/>
  <c r="G695" i="4"/>
  <c r="G694" i="4"/>
  <c r="G693" i="4"/>
  <c r="G692" i="4"/>
  <c r="G691" i="4"/>
  <c r="G690" i="4"/>
  <c r="F685" i="4"/>
  <c r="E685" i="4"/>
  <c r="G684" i="4"/>
  <c r="G683" i="4"/>
  <c r="G682" i="4"/>
  <c r="G681" i="4"/>
  <c r="G680" i="4"/>
  <c r="G679" i="4"/>
  <c r="G678" i="4"/>
  <c r="F673" i="4"/>
  <c r="E673" i="4"/>
  <c r="G672" i="4"/>
  <c r="G671" i="4"/>
  <c r="G670" i="4"/>
  <c r="G669" i="4"/>
  <c r="G668" i="4"/>
  <c r="G667" i="4"/>
  <c r="F662" i="4"/>
  <c r="E662" i="4"/>
  <c r="G661" i="4"/>
  <c r="G660" i="4"/>
  <c r="G659" i="4"/>
  <c r="G658" i="4"/>
  <c r="G657" i="4"/>
  <c r="G656" i="4"/>
  <c r="G655" i="4"/>
  <c r="G654" i="4"/>
  <c r="G653" i="4"/>
  <c r="F646" i="4"/>
  <c r="E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F614" i="4"/>
  <c r="E614" i="4"/>
  <c r="G613" i="4"/>
  <c r="G612" i="4"/>
  <c r="G611" i="4"/>
  <c r="G610" i="4"/>
  <c r="G609" i="4"/>
  <c r="F603" i="4"/>
  <c r="E603" i="4"/>
  <c r="G602" i="4"/>
  <c r="G601" i="4"/>
  <c r="G600" i="4"/>
  <c r="G599" i="4"/>
  <c r="G598" i="4"/>
  <c r="G597" i="4"/>
  <c r="G596" i="4"/>
  <c r="G595" i="4"/>
  <c r="G594" i="4"/>
  <c r="G593" i="4"/>
  <c r="F586" i="4"/>
  <c r="E586" i="4"/>
  <c r="G585" i="4"/>
  <c r="G584" i="4"/>
  <c r="G583" i="4"/>
  <c r="G582" i="4"/>
  <c r="G581" i="4"/>
  <c r="G580" i="4"/>
  <c r="G579" i="4"/>
  <c r="G578" i="4"/>
  <c r="G577" i="4"/>
  <c r="F574" i="4"/>
  <c r="E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F553" i="4"/>
  <c r="E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F530" i="4"/>
  <c r="E530" i="4"/>
  <c r="F522" i="4"/>
  <c r="E522" i="4"/>
  <c r="F519" i="4"/>
  <c r="E519" i="4"/>
  <c r="F508" i="4"/>
  <c r="E508" i="4"/>
  <c r="L500" i="4"/>
  <c r="F499" i="4"/>
  <c r="E499" i="4"/>
  <c r="F496" i="4"/>
  <c r="E496" i="4"/>
  <c r="F493" i="4"/>
  <c r="E493" i="4"/>
  <c r="F479" i="4"/>
  <c r="E479" i="4"/>
  <c r="F476" i="4"/>
  <c r="E476" i="4"/>
  <c r="F452" i="4"/>
  <c r="E452" i="4"/>
  <c r="F448" i="4"/>
  <c r="E448" i="4"/>
  <c r="G447" i="4"/>
  <c r="G446" i="4"/>
  <c r="G445" i="4"/>
  <c r="G444" i="4"/>
  <c r="G443" i="4"/>
  <c r="G442" i="4"/>
  <c r="G441" i="4"/>
  <c r="F439" i="4"/>
  <c r="E439" i="4"/>
  <c r="F430" i="4"/>
  <c r="E430" i="4"/>
  <c r="G430" i="4"/>
  <c r="F426" i="4"/>
  <c r="E426" i="4"/>
  <c r="F421" i="4"/>
  <c r="E421" i="4"/>
  <c r="F408" i="4"/>
  <c r="E408" i="4"/>
  <c r="F401" i="4"/>
  <c r="E401" i="4"/>
  <c r="F392" i="4"/>
  <c r="E392" i="4"/>
  <c r="F385" i="4"/>
  <c r="E385" i="4"/>
  <c r="F374" i="4"/>
  <c r="E374" i="4"/>
  <c r="F366" i="4"/>
  <c r="E366" i="4"/>
  <c r="F359" i="4"/>
  <c r="E359" i="4"/>
  <c r="F354" i="4"/>
  <c r="E354" i="4"/>
  <c r="F347" i="4"/>
  <c r="E347" i="4"/>
  <c r="F344" i="4"/>
  <c r="E344" i="4"/>
  <c r="F341" i="4"/>
  <c r="E341" i="4"/>
  <c r="F335" i="4"/>
  <c r="E335" i="4"/>
  <c r="F331" i="4"/>
  <c r="E331" i="4"/>
  <c r="F318" i="4"/>
  <c r="E318" i="4"/>
  <c r="F313" i="4"/>
  <c r="E313" i="4"/>
  <c r="F308" i="4"/>
  <c r="E308" i="4"/>
  <c r="F296" i="4"/>
  <c r="E296" i="4"/>
  <c r="F291" i="4"/>
  <c r="E291" i="4"/>
  <c r="F288" i="4"/>
  <c r="E288" i="4"/>
  <c r="F282" i="4"/>
  <c r="E282" i="4"/>
  <c r="F278" i="4"/>
  <c r="E278" i="4"/>
  <c r="F271" i="4"/>
  <c r="E271" i="4"/>
  <c r="F264" i="4"/>
  <c r="E264" i="4"/>
  <c r="F260" i="4"/>
  <c r="E260" i="4"/>
  <c r="G260" i="4"/>
  <c r="F255" i="4"/>
  <c r="E255" i="4"/>
  <c r="F251" i="4"/>
  <c r="E251" i="4"/>
  <c r="F247" i="4"/>
  <c r="E247" i="4"/>
  <c r="F242" i="4"/>
  <c r="E242" i="4"/>
  <c r="F237" i="4"/>
  <c r="E237" i="4"/>
  <c r="F234" i="4"/>
  <c r="E234" i="4"/>
  <c r="F229" i="4"/>
  <c r="E229" i="4"/>
  <c r="F221" i="4"/>
  <c r="E221" i="4"/>
  <c r="F216" i="4"/>
  <c r="E216" i="4"/>
  <c r="F213" i="4"/>
  <c r="E213" i="4"/>
  <c r="F206" i="4"/>
  <c r="E206" i="4"/>
  <c r="F204" i="4"/>
  <c r="E204" i="4"/>
  <c r="F200" i="4"/>
  <c r="E200" i="4"/>
  <c r="F196" i="4"/>
  <c r="E196" i="4"/>
  <c r="C194" i="4"/>
  <c r="C195" i="4" s="1"/>
  <c r="F192" i="4"/>
  <c r="E192" i="4"/>
  <c r="F185" i="4"/>
  <c r="E185" i="4"/>
  <c r="F173" i="4"/>
  <c r="E173" i="4"/>
  <c r="F164" i="4"/>
  <c r="E164" i="4"/>
  <c r="F159" i="4"/>
  <c r="E159" i="4"/>
  <c r="F152" i="4"/>
  <c r="E152" i="4"/>
  <c r="F145" i="4"/>
  <c r="E145" i="4"/>
  <c r="F141" i="4"/>
  <c r="E141" i="4"/>
  <c r="F131" i="4"/>
  <c r="E131" i="4"/>
  <c r="F124" i="4"/>
  <c r="E124" i="4"/>
  <c r="F122" i="4"/>
  <c r="E122" i="4"/>
  <c r="F119" i="4"/>
  <c r="E119" i="4"/>
  <c r="C113" i="4"/>
  <c r="C114" i="4" s="1"/>
  <c r="C115" i="4" s="1"/>
  <c r="C116" i="4" s="1"/>
  <c r="C117" i="4" s="1"/>
  <c r="C118" i="4" s="1"/>
  <c r="F111" i="4"/>
  <c r="E111" i="4"/>
  <c r="F109" i="4"/>
  <c r="E109" i="4"/>
  <c r="F105" i="4"/>
  <c r="E105" i="4"/>
  <c r="F102" i="4"/>
  <c r="E102" i="4"/>
  <c r="F99" i="4"/>
  <c r="E99" i="4"/>
  <c r="F96" i="4"/>
  <c r="E96" i="4"/>
  <c r="F92" i="4"/>
  <c r="E92" i="4"/>
  <c r="G91" i="4"/>
  <c r="F89" i="4"/>
  <c r="E89" i="4"/>
  <c r="F82" i="4"/>
  <c r="E82" i="4"/>
  <c r="G82" i="4"/>
  <c r="F77" i="4"/>
  <c r="E77" i="4"/>
  <c r="F60" i="4"/>
  <c r="E60" i="4"/>
  <c r="F55" i="4"/>
  <c r="E55" i="4"/>
  <c r="F50" i="4"/>
  <c r="E50" i="4"/>
  <c r="F42" i="4"/>
  <c r="E42" i="4"/>
  <c r="F32" i="4"/>
  <c r="E32" i="4"/>
  <c r="G32" i="4"/>
  <c r="F23" i="4"/>
  <c r="E23" i="4"/>
  <c r="G23" i="4"/>
  <c r="H1384" i="3"/>
  <c r="H1380" i="3"/>
  <c r="H1367" i="3"/>
  <c r="H1353" i="3"/>
  <c r="H1340" i="3"/>
  <c r="H1332" i="3"/>
  <c r="H1321" i="3"/>
  <c r="H1305" i="3"/>
  <c r="H1293" i="3"/>
  <c r="H1274" i="3"/>
  <c r="H1266" i="3"/>
  <c r="H1260" i="3"/>
  <c r="H1256" i="3"/>
  <c r="H1246" i="3"/>
  <c r="H1233" i="3"/>
  <c r="H1209" i="3"/>
  <c r="H1200" i="3"/>
  <c r="H1193" i="3"/>
  <c r="H1186" i="3"/>
  <c r="H1177" i="3"/>
  <c r="H1169" i="3"/>
  <c r="H1163" i="3"/>
  <c r="H1153" i="3"/>
  <c r="H1147" i="3"/>
  <c r="H1140" i="3"/>
  <c r="H1132" i="3"/>
  <c r="H1127" i="3"/>
  <c r="H1119" i="3"/>
  <c r="H1114" i="3"/>
  <c r="H1102" i="3"/>
  <c r="H1088" i="3"/>
  <c r="H1079" i="3"/>
  <c r="H1060" i="3"/>
  <c r="H1031" i="3"/>
  <c r="H1024" i="3"/>
  <c r="H1021" i="3"/>
  <c r="H1014" i="3"/>
  <c r="H1003" i="3"/>
  <c r="H995" i="3"/>
  <c r="H973" i="3"/>
  <c r="H963" i="3"/>
  <c r="H948" i="3"/>
  <c r="H942" i="3"/>
  <c r="H936" i="3"/>
  <c r="H933" i="3"/>
  <c r="H920" i="3"/>
  <c r="H913" i="3"/>
  <c r="H908" i="3"/>
  <c r="H900" i="3"/>
  <c r="H894" i="3"/>
  <c r="H880" i="3"/>
  <c r="H871" i="3"/>
  <c r="H867" i="3"/>
  <c r="H863" i="3"/>
  <c r="H859" i="3"/>
  <c r="H849" i="3"/>
  <c r="H843" i="3"/>
  <c r="H827" i="3"/>
  <c r="H817" i="3"/>
  <c r="H808" i="3"/>
  <c r="H800" i="3"/>
  <c r="H789" i="3"/>
  <c r="H763" i="3"/>
  <c r="H756" i="3"/>
  <c r="H744" i="3"/>
  <c r="H733" i="3"/>
  <c r="H718" i="3"/>
  <c r="H700" i="3"/>
  <c r="H687" i="3"/>
  <c r="H667" i="3"/>
  <c r="H657" i="3"/>
  <c r="O640" i="3"/>
  <c r="H639" i="3"/>
  <c r="H635" i="3"/>
  <c r="H630" i="3"/>
  <c r="H619" i="3"/>
  <c r="H611" i="3"/>
  <c r="H606" i="3"/>
  <c r="H601" i="3"/>
  <c r="H587" i="3"/>
  <c r="H583" i="3"/>
  <c r="H580" i="3"/>
  <c r="H564" i="3"/>
  <c r="H560" i="3"/>
  <c r="H552" i="3"/>
  <c r="H542" i="3"/>
  <c r="H535" i="3"/>
  <c r="H531" i="3"/>
  <c r="H524" i="3"/>
  <c r="H513" i="3"/>
  <c r="H507" i="3"/>
  <c r="H502" i="3"/>
  <c r="H498" i="3"/>
  <c r="H494" i="3"/>
  <c r="H489" i="3"/>
  <c r="H474" i="3"/>
  <c r="H467" i="3"/>
  <c r="H307" i="3"/>
  <c r="H297" i="3"/>
  <c r="H291" i="3"/>
  <c r="H284" i="3"/>
  <c r="H280" i="3"/>
  <c r="H271" i="3"/>
  <c r="H267" i="3"/>
  <c r="H261" i="3"/>
  <c r="H252" i="3"/>
  <c r="H243" i="3"/>
  <c r="H238" i="3"/>
  <c r="H232" i="3"/>
  <c r="H213" i="3"/>
  <c r="H206" i="3"/>
  <c r="H196" i="3"/>
  <c r="H188" i="3"/>
  <c r="H168" i="3"/>
  <c r="H137" i="3"/>
  <c r="H128" i="3"/>
  <c r="H123" i="3"/>
  <c r="H98" i="3"/>
  <c r="H88" i="3"/>
  <c r="H77" i="3"/>
  <c r="H70" i="3"/>
  <c r="H66" i="3"/>
  <c r="G216" i="4" l="1"/>
  <c r="G159" i="4"/>
  <c r="G237" i="4"/>
  <c r="G247" i="4"/>
  <c r="G282" i="4"/>
  <c r="G341" i="4"/>
  <c r="G374" i="4"/>
  <c r="G426" i="4"/>
  <c r="E500" i="4"/>
  <c r="G1524" i="4"/>
  <c r="G439" i="4"/>
  <c r="G1553" i="4"/>
  <c r="G221" i="4"/>
  <c r="G96" i="4"/>
  <c r="G385" i="4"/>
  <c r="G508" i="4"/>
  <c r="G685" i="4"/>
  <c r="G731" i="4"/>
  <c r="G833" i="4"/>
  <c r="G845" i="4"/>
  <c r="G1482" i="4"/>
  <c r="G1546" i="4"/>
  <c r="G105" i="4"/>
  <c r="G152" i="4"/>
  <c r="G892" i="4"/>
  <c r="G915" i="4"/>
  <c r="G931" i="4"/>
  <c r="G987" i="4"/>
  <c r="G1270" i="4"/>
  <c r="G1278" i="4"/>
  <c r="G574" i="4"/>
  <c r="G646" i="4"/>
  <c r="G746" i="4"/>
  <c r="G50" i="4"/>
  <c r="G55" i="4"/>
  <c r="E106" i="4"/>
  <c r="G92" i="4"/>
  <c r="G111" i="4"/>
  <c r="G141" i="4"/>
  <c r="G229" i="4"/>
  <c r="G347" i="4"/>
  <c r="G476" i="4"/>
  <c r="G496" i="4"/>
  <c r="F243" i="4"/>
  <c r="F422" i="4"/>
  <c r="F106" i="4"/>
  <c r="G102" i="4"/>
  <c r="G124" i="4"/>
  <c r="G131" i="4"/>
  <c r="G192" i="4"/>
  <c r="E243" i="4"/>
  <c r="G251" i="4"/>
  <c r="E319" i="4"/>
  <c r="G331" i="4"/>
  <c r="G335" i="4"/>
  <c r="G366" i="4"/>
  <c r="G448" i="4"/>
  <c r="G553" i="4"/>
  <c r="G798" i="4"/>
  <c r="E1148" i="4"/>
  <c r="G1116" i="4"/>
  <c r="G1211" i="4"/>
  <c r="G1369" i="4"/>
  <c r="G1443" i="4"/>
  <c r="G60" i="4"/>
  <c r="G89" i="4"/>
  <c r="E186" i="4"/>
  <c r="G119" i="4"/>
  <c r="G145" i="4"/>
  <c r="G173" i="4"/>
  <c r="G196" i="4"/>
  <c r="G234" i="4"/>
  <c r="G291" i="4"/>
  <c r="G296" i="4"/>
  <c r="E422" i="4"/>
  <c r="G354" i="4"/>
  <c r="G479" i="4"/>
  <c r="G493" i="4"/>
  <c r="G522" i="4"/>
  <c r="G586" i="4"/>
  <c r="F722" i="4"/>
  <c r="G885" i="4"/>
  <c r="G966" i="4"/>
  <c r="G1048" i="4"/>
  <c r="G1140" i="4"/>
  <c r="G1175" i="4"/>
  <c r="G1254" i="4"/>
  <c r="G1401" i="4"/>
  <c r="G42" i="4"/>
  <c r="G77" i="4"/>
  <c r="G99" i="4"/>
  <c r="G122" i="4"/>
  <c r="F186" i="4"/>
  <c r="G185" i="4"/>
  <c r="G200" i="4"/>
  <c r="G242" i="4"/>
  <c r="G255" i="4"/>
  <c r="G264" i="4"/>
  <c r="G271" i="4"/>
  <c r="G278" i="4"/>
  <c r="G313" i="4"/>
  <c r="G318" i="4"/>
  <c r="G401" i="4"/>
  <c r="F500" i="4"/>
  <c r="G662" i="4"/>
  <c r="G753" i="4"/>
  <c r="G763" i="4"/>
  <c r="G767" i="4"/>
  <c r="G828" i="4"/>
  <c r="G861" i="4"/>
  <c r="F1148" i="4"/>
  <c r="G994" i="4"/>
  <c r="G1011" i="4"/>
  <c r="G1101" i="4"/>
  <c r="G1147" i="4"/>
  <c r="E1356" i="4"/>
  <c r="G1186" i="4"/>
  <c r="G1228" i="4"/>
  <c r="G1240" i="4"/>
  <c r="G1315" i="4"/>
  <c r="G1426" i="4"/>
  <c r="G1493" i="4"/>
  <c r="G164" i="4"/>
  <c r="G206" i="4"/>
  <c r="G213" i="4"/>
  <c r="G308" i="4"/>
  <c r="G452" i="4"/>
  <c r="E893" i="4"/>
  <c r="G519" i="4"/>
  <c r="F319" i="4"/>
  <c r="F893" i="4"/>
  <c r="L893" i="4" s="1"/>
  <c r="E1554" i="4"/>
  <c r="G288" i="4"/>
  <c r="G359" i="4"/>
  <c r="G392" i="4"/>
  <c r="G499" i="4"/>
  <c r="G530" i="4"/>
  <c r="G1125" i="4"/>
  <c r="G1355" i="4"/>
  <c r="G1466" i="4"/>
  <c r="G673" i="4"/>
  <c r="G780" i="4"/>
  <c r="G1084" i="4"/>
  <c r="F1356" i="4"/>
  <c r="L1356" i="4" s="1"/>
  <c r="G1341" i="4"/>
  <c r="G1386" i="4"/>
  <c r="G408" i="4"/>
  <c r="G614" i="4"/>
  <c r="G957" i="4"/>
  <c r="F1554" i="4"/>
  <c r="G344" i="4"/>
  <c r="G421" i="4"/>
  <c r="E722" i="4"/>
  <c r="G603" i="4"/>
  <c r="G721" i="4"/>
  <c r="G1165" i="4"/>
  <c r="G1508" i="4"/>
  <c r="G698" i="4"/>
  <c r="G811" i="4"/>
  <c r="G1072" i="4"/>
  <c r="G1378" i="4"/>
  <c r="H468" i="3"/>
  <c r="H1247" i="3"/>
  <c r="O1247" i="3" s="1"/>
  <c r="H640" i="3"/>
  <c r="H1133" i="3"/>
  <c r="H844" i="3"/>
  <c r="H949" i="3"/>
  <c r="O949" i="3" s="1"/>
  <c r="H89" i="3"/>
  <c r="H565" i="3"/>
  <c r="H1385" i="3"/>
  <c r="F2136" i="2"/>
  <c r="E2136" i="2"/>
  <c r="G2135" i="2"/>
  <c r="G2134" i="2"/>
  <c r="F2129" i="2"/>
  <c r="E2129" i="2"/>
  <c r="G2128" i="2"/>
  <c r="G2127" i="2"/>
  <c r="G2126" i="2"/>
  <c r="G2125" i="2"/>
  <c r="G2124" i="2"/>
  <c r="G2123" i="2"/>
  <c r="G2122" i="2"/>
  <c r="G2121" i="2"/>
  <c r="G2120" i="2"/>
  <c r="G2119" i="2"/>
  <c r="G2118" i="2"/>
  <c r="F2107" i="2"/>
  <c r="E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F2091" i="2"/>
  <c r="E2091" i="2"/>
  <c r="G2090" i="2"/>
  <c r="G2089" i="2"/>
  <c r="G2088" i="2"/>
  <c r="G2087" i="2"/>
  <c r="G2086" i="2"/>
  <c r="G2085" i="2"/>
  <c r="G2084" i="2"/>
  <c r="G2083" i="2"/>
  <c r="G2082" i="2"/>
  <c r="G2081" i="2"/>
  <c r="G2080" i="2"/>
  <c r="F2076" i="2"/>
  <c r="E2076" i="2"/>
  <c r="G2075" i="2"/>
  <c r="G2074" i="2"/>
  <c r="G2073" i="2"/>
  <c r="G2072" i="2"/>
  <c r="G2071" i="2"/>
  <c r="G2070" i="2"/>
  <c r="G2069" i="2"/>
  <c r="G2068" i="2"/>
  <c r="G2067" i="2"/>
  <c r="F2065" i="2"/>
  <c r="E2065" i="2"/>
  <c r="G2064" i="2"/>
  <c r="G2063" i="2"/>
  <c r="G2062" i="2"/>
  <c r="G2061" i="2"/>
  <c r="G2060" i="2"/>
  <c r="G2059" i="2"/>
  <c r="G2058" i="2"/>
  <c r="G2057" i="2"/>
  <c r="G2056" i="2"/>
  <c r="F2049" i="2"/>
  <c r="E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F2026" i="2"/>
  <c r="E2026" i="2"/>
  <c r="G2025" i="2"/>
  <c r="G2024" i="2"/>
  <c r="G2023" i="2"/>
  <c r="G2022" i="2"/>
  <c r="G2021" i="2"/>
  <c r="G2020" i="2"/>
  <c r="G2019" i="2"/>
  <c r="G2018" i="2"/>
  <c r="G2017" i="2"/>
  <c r="G2016" i="2"/>
  <c r="F2009" i="2"/>
  <c r="E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F1984" i="2"/>
  <c r="E1984" i="2"/>
  <c r="G1983" i="2"/>
  <c r="G1982" i="2"/>
  <c r="G1981" i="2"/>
  <c r="G1980" i="2"/>
  <c r="G1979" i="2"/>
  <c r="G1978" i="2"/>
  <c r="F1969" i="2"/>
  <c r="E1969" i="2"/>
  <c r="G1968" i="2"/>
  <c r="G1967" i="2"/>
  <c r="G1966" i="2"/>
  <c r="G1965" i="2"/>
  <c r="F1961" i="2"/>
  <c r="E1961" i="2"/>
  <c r="G1960" i="2"/>
  <c r="G1959" i="2"/>
  <c r="C1954" i="2"/>
  <c r="C1955" i="2" s="1"/>
  <c r="C1956" i="2" s="1"/>
  <c r="C1957" i="2" s="1"/>
  <c r="C1958" i="2" s="1"/>
  <c r="F1952" i="2"/>
  <c r="E1952" i="2"/>
  <c r="G1951" i="2"/>
  <c r="G1950" i="2"/>
  <c r="G1949" i="2"/>
  <c r="G1948" i="2"/>
  <c r="G1947" i="2"/>
  <c r="G1946" i="2"/>
  <c r="G1945" i="2"/>
  <c r="F1938" i="2"/>
  <c r="E1938" i="2"/>
  <c r="G1937" i="2"/>
  <c r="G1936" i="2"/>
  <c r="G1935" i="2"/>
  <c r="G1934" i="2"/>
  <c r="G1933" i="2"/>
  <c r="G1932" i="2"/>
  <c r="G1931" i="2"/>
  <c r="G1930" i="2"/>
  <c r="G1929" i="2"/>
  <c r="G1928" i="2"/>
  <c r="G1927" i="2"/>
  <c r="F1924" i="2"/>
  <c r="E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F1898" i="2"/>
  <c r="E1898" i="2"/>
  <c r="G1897" i="2"/>
  <c r="G1896" i="2"/>
  <c r="G1895" i="2"/>
  <c r="G1894" i="2"/>
  <c r="G1893" i="2"/>
  <c r="G1892" i="2"/>
  <c r="G1891" i="2"/>
  <c r="F1861" i="2"/>
  <c r="E1861" i="2"/>
  <c r="G1860" i="2"/>
  <c r="G1859" i="2"/>
  <c r="G1858" i="2"/>
  <c r="G1857" i="2"/>
  <c r="G1856" i="2"/>
  <c r="F1853" i="2"/>
  <c r="E1853" i="2"/>
  <c r="G1852" i="2"/>
  <c r="G1851" i="2"/>
  <c r="G1850" i="2"/>
  <c r="G1849" i="2"/>
  <c r="G1848" i="2"/>
  <c r="F1837" i="2"/>
  <c r="E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F1823" i="2"/>
  <c r="E1823" i="2"/>
  <c r="G1822" i="2"/>
  <c r="G1821" i="2"/>
  <c r="G1820" i="2"/>
  <c r="G1819" i="2"/>
  <c r="G1818" i="2"/>
  <c r="G1817" i="2"/>
  <c r="F1811" i="2"/>
  <c r="E1811" i="2"/>
  <c r="G1810" i="2"/>
  <c r="G1809" i="2"/>
  <c r="G1808" i="2"/>
  <c r="G1807" i="2"/>
  <c r="F1794" i="2"/>
  <c r="E1794" i="2"/>
  <c r="G1793" i="2"/>
  <c r="G1792" i="2"/>
  <c r="G1791" i="2"/>
  <c r="G1790" i="2"/>
  <c r="G1789" i="2"/>
  <c r="G1788" i="2"/>
  <c r="G1787" i="2"/>
  <c r="G1786" i="2"/>
  <c r="F1769" i="2"/>
  <c r="E1769" i="2"/>
  <c r="G1768" i="2"/>
  <c r="G1767" i="2"/>
  <c r="G1766" i="2"/>
  <c r="G1765" i="2"/>
  <c r="F1758" i="2"/>
  <c r="E1758" i="2"/>
  <c r="G1757" i="2"/>
  <c r="G1756" i="2"/>
  <c r="G1755" i="2"/>
  <c r="G1754" i="2"/>
  <c r="G1753" i="2"/>
  <c r="F1748" i="2"/>
  <c r="E1748" i="2"/>
  <c r="G1747" i="2"/>
  <c r="G1746" i="2"/>
  <c r="G1745" i="2"/>
  <c r="G1744" i="2"/>
  <c r="G1743" i="2"/>
  <c r="F1730" i="2"/>
  <c r="E1730" i="2"/>
  <c r="G1729" i="2"/>
  <c r="G1728" i="2"/>
  <c r="G1727" i="2"/>
  <c r="F1723" i="2"/>
  <c r="E1723" i="2"/>
  <c r="G1722" i="2"/>
  <c r="G1721" i="2"/>
  <c r="G1720" i="2"/>
  <c r="G1719" i="2"/>
  <c r="G1718" i="2"/>
  <c r="G1717" i="2"/>
  <c r="F1708" i="2"/>
  <c r="E1708" i="2"/>
  <c r="G1707" i="2"/>
  <c r="G1706" i="2"/>
  <c r="G1705" i="2"/>
  <c r="F1699" i="2"/>
  <c r="E1699" i="2"/>
  <c r="G1698" i="2"/>
  <c r="G1697" i="2"/>
  <c r="G1696" i="2"/>
  <c r="G1695" i="2"/>
  <c r="G1694" i="2"/>
  <c r="G1693" i="2"/>
  <c r="G1692" i="2"/>
  <c r="G1691" i="2"/>
  <c r="G1690" i="2"/>
  <c r="G1689" i="2"/>
  <c r="F1684" i="2"/>
  <c r="E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F1667" i="2"/>
  <c r="E1667" i="2"/>
  <c r="G1666" i="2"/>
  <c r="G1665" i="2"/>
  <c r="G1664" i="2"/>
  <c r="G1663" i="2"/>
  <c r="G1662" i="2"/>
  <c r="G1661" i="2"/>
  <c r="G1660" i="2"/>
  <c r="F1655" i="2"/>
  <c r="E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F1631" i="2"/>
  <c r="E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F1594" i="2"/>
  <c r="E1594" i="2"/>
  <c r="G1593" i="2"/>
  <c r="G1592" i="2"/>
  <c r="G1591" i="2"/>
  <c r="G1590" i="2"/>
  <c r="G1589" i="2"/>
  <c r="F1585" i="2"/>
  <c r="E1585" i="2"/>
  <c r="G1584" i="2"/>
  <c r="G1585" i="2" s="1"/>
  <c r="F1577" i="2"/>
  <c r="E1577" i="2"/>
  <c r="G1576" i="2"/>
  <c r="G1575" i="2"/>
  <c r="G1574" i="2"/>
  <c r="G1573" i="2"/>
  <c r="G1572" i="2"/>
  <c r="F1570" i="2"/>
  <c r="E1570" i="2"/>
  <c r="G1569" i="2"/>
  <c r="G1568" i="2"/>
  <c r="G1567" i="2"/>
  <c r="G1566" i="2"/>
  <c r="G1565" i="2"/>
  <c r="G1564" i="2"/>
  <c r="G1563" i="2"/>
  <c r="G1562" i="2"/>
  <c r="G1561" i="2"/>
  <c r="F1554" i="2"/>
  <c r="E1554" i="2"/>
  <c r="F1549" i="2"/>
  <c r="E1549" i="2"/>
  <c r="G1548" i="2"/>
  <c r="G1547" i="2"/>
  <c r="G1546" i="2"/>
  <c r="G1545" i="2"/>
  <c r="G1544" i="2"/>
  <c r="G1543" i="2"/>
  <c r="F1540" i="2"/>
  <c r="E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F1514" i="2"/>
  <c r="E1514" i="2"/>
  <c r="G1513" i="2"/>
  <c r="G1512" i="2"/>
  <c r="G1511" i="2"/>
  <c r="G1510" i="2"/>
  <c r="G1509" i="2"/>
  <c r="G1508" i="2"/>
  <c r="G1507" i="2"/>
  <c r="G1506" i="2"/>
  <c r="F1498" i="2"/>
  <c r="E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F1475" i="2"/>
  <c r="E1475" i="2"/>
  <c r="G1474" i="2"/>
  <c r="G1473" i="2"/>
  <c r="G1472" i="2"/>
  <c r="G1471" i="2"/>
  <c r="F1468" i="2"/>
  <c r="E1468" i="2"/>
  <c r="G1467" i="2"/>
  <c r="G1466" i="2"/>
  <c r="G1465" i="2"/>
  <c r="G1464" i="2"/>
  <c r="F1450" i="2"/>
  <c r="E1450" i="2"/>
  <c r="G1449" i="2"/>
  <c r="F1444" i="2"/>
  <c r="E1444" i="2"/>
  <c r="G1443" i="2"/>
  <c r="G1442" i="2"/>
  <c r="G1441" i="2"/>
  <c r="G1440" i="2"/>
  <c r="G1439" i="2"/>
  <c r="G1438" i="2"/>
  <c r="G1437" i="2"/>
  <c r="G1436" i="2"/>
  <c r="G1435" i="2"/>
  <c r="G1434" i="2"/>
  <c r="G1433" i="2"/>
  <c r="F1428" i="2"/>
  <c r="E1428" i="2"/>
  <c r="G1427" i="2"/>
  <c r="G1426" i="2"/>
  <c r="G1425" i="2"/>
  <c r="G1424" i="2"/>
  <c r="G1423" i="2"/>
  <c r="F1416" i="2"/>
  <c r="E1416" i="2"/>
  <c r="G1415" i="2"/>
  <c r="G1414" i="2"/>
  <c r="G1413" i="2"/>
  <c r="F1411" i="2"/>
  <c r="E1411" i="2"/>
  <c r="G1410" i="2"/>
  <c r="G1409" i="2"/>
  <c r="G1408" i="2"/>
  <c r="G1407" i="2"/>
  <c r="G1406" i="2"/>
  <c r="G1405" i="2"/>
  <c r="F1402" i="2"/>
  <c r="E1402" i="2"/>
  <c r="F1394" i="2"/>
  <c r="E1394" i="2"/>
  <c r="G1393" i="2"/>
  <c r="G1392" i="2"/>
  <c r="G1391" i="2"/>
  <c r="G1390" i="2"/>
  <c r="F1381" i="2"/>
  <c r="E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F1363" i="2"/>
  <c r="E1363" i="2"/>
  <c r="G1362" i="2"/>
  <c r="G1361" i="2"/>
  <c r="G1360" i="2"/>
  <c r="G1359" i="2"/>
  <c r="G1358" i="2"/>
  <c r="G1357" i="2"/>
  <c r="G1356" i="2"/>
  <c r="F1350" i="2"/>
  <c r="E1350" i="2"/>
  <c r="G1349" i="2"/>
  <c r="G1348" i="2"/>
  <c r="F1346" i="2"/>
  <c r="E1346" i="2"/>
  <c r="G1345" i="2"/>
  <c r="G1344" i="2"/>
  <c r="F1336" i="2"/>
  <c r="E1336" i="2"/>
  <c r="G1335" i="2"/>
  <c r="G1334" i="2"/>
  <c r="F1329" i="2"/>
  <c r="E1329" i="2"/>
  <c r="G1328" i="2"/>
  <c r="G1327" i="2"/>
  <c r="G1326" i="2"/>
  <c r="G1325" i="2"/>
  <c r="G1324" i="2"/>
  <c r="G1323" i="2"/>
  <c r="G1322" i="2"/>
  <c r="G1321" i="2"/>
  <c r="F1314" i="2"/>
  <c r="E1314" i="2"/>
  <c r="G1313" i="2"/>
  <c r="G1312" i="2"/>
  <c r="G1311" i="2"/>
  <c r="F1304" i="2"/>
  <c r="E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F1281" i="2"/>
  <c r="E1281" i="2"/>
  <c r="G1280" i="2"/>
  <c r="G1279" i="2"/>
  <c r="G1278" i="2"/>
  <c r="G1277" i="2"/>
  <c r="G1276" i="2"/>
  <c r="G1275" i="2"/>
  <c r="G1274" i="2"/>
  <c r="G1273" i="2"/>
  <c r="F1268" i="2"/>
  <c r="E1268" i="2"/>
  <c r="G1267" i="2"/>
  <c r="G1266" i="2"/>
  <c r="G1265" i="2"/>
  <c r="G1264" i="2"/>
  <c r="G1263" i="2"/>
  <c r="G1262" i="2"/>
  <c r="G1261" i="2"/>
  <c r="F1256" i="2"/>
  <c r="E1256" i="2"/>
  <c r="G1255" i="2"/>
  <c r="G1254" i="2"/>
  <c r="G1253" i="2"/>
  <c r="G1252" i="2"/>
  <c r="G1251" i="2"/>
  <c r="G1250" i="2"/>
  <c r="F1245" i="2"/>
  <c r="E1245" i="2"/>
  <c r="G1244" i="2"/>
  <c r="G1243" i="2"/>
  <c r="G1242" i="2"/>
  <c r="G1241" i="2"/>
  <c r="G1240" i="2"/>
  <c r="G1239" i="2"/>
  <c r="G1238" i="2"/>
  <c r="G1237" i="2"/>
  <c r="G1236" i="2"/>
  <c r="F1229" i="2"/>
  <c r="E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F1197" i="2"/>
  <c r="E1197" i="2"/>
  <c r="G1196" i="2"/>
  <c r="G1195" i="2"/>
  <c r="G1194" i="2"/>
  <c r="G1193" i="2"/>
  <c r="F1186" i="2"/>
  <c r="E1186" i="2"/>
  <c r="G1185" i="2"/>
  <c r="G1184" i="2"/>
  <c r="G1183" i="2"/>
  <c r="G1182" i="2"/>
  <c r="G1181" i="2"/>
  <c r="G1180" i="2"/>
  <c r="G1179" i="2"/>
  <c r="G1178" i="2"/>
  <c r="G1177" i="2"/>
  <c r="G1176" i="2"/>
  <c r="F1169" i="2"/>
  <c r="E1169" i="2"/>
  <c r="G1168" i="2"/>
  <c r="G1167" i="2"/>
  <c r="G1166" i="2"/>
  <c r="G1165" i="2"/>
  <c r="G1164" i="2"/>
  <c r="G1163" i="2"/>
  <c r="G1162" i="2"/>
  <c r="G1161" i="2"/>
  <c r="G1160" i="2"/>
  <c r="F1157" i="2"/>
  <c r="E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F1136" i="2"/>
  <c r="E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F1113" i="2"/>
  <c r="E1113" i="2"/>
  <c r="G1112" i="2"/>
  <c r="G1111" i="2"/>
  <c r="G1110" i="2"/>
  <c r="G1109" i="2"/>
  <c r="G1108" i="2"/>
  <c r="G1107" i="2"/>
  <c r="G1106" i="2"/>
  <c r="G1105" i="2"/>
  <c r="G1104" i="2"/>
  <c r="G1103" i="2"/>
  <c r="G1102" i="2"/>
  <c r="F1094" i="2"/>
  <c r="E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F1073" i="2"/>
  <c r="E1073" i="2"/>
  <c r="G1072" i="2"/>
  <c r="G1071" i="2"/>
  <c r="G1070" i="2"/>
  <c r="G1069" i="2"/>
  <c r="G1068" i="2"/>
  <c r="G1067" i="2"/>
  <c r="G1066" i="2"/>
  <c r="G1065" i="2"/>
  <c r="F1054" i="2"/>
  <c r="E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L1031" i="2"/>
  <c r="F1030" i="2"/>
  <c r="E1030" i="2"/>
  <c r="G1029" i="2"/>
  <c r="G1028" i="2"/>
  <c r="F1025" i="2"/>
  <c r="E1025" i="2"/>
  <c r="G1024" i="2"/>
  <c r="G1023" i="2"/>
  <c r="G1022" i="2"/>
  <c r="F1019" i="2"/>
  <c r="E1019" i="2"/>
  <c r="G1018" i="2"/>
  <c r="G1017" i="2"/>
  <c r="G1016" i="2"/>
  <c r="G1015" i="2"/>
  <c r="G1014" i="2"/>
  <c r="G1013" i="2"/>
  <c r="G1012" i="2"/>
  <c r="G1011" i="2"/>
  <c r="G1010" i="2"/>
  <c r="F996" i="2"/>
  <c r="E996" i="2"/>
  <c r="G995" i="2"/>
  <c r="G994" i="2"/>
  <c r="G993" i="2"/>
  <c r="G992" i="2"/>
  <c r="G991" i="2"/>
  <c r="G990" i="2"/>
  <c r="F987" i="2"/>
  <c r="E987" i="2"/>
  <c r="G986" i="2"/>
  <c r="G985" i="2"/>
  <c r="G984" i="2"/>
  <c r="F960" i="2"/>
  <c r="E960" i="2"/>
  <c r="G959" i="2"/>
  <c r="G958" i="2"/>
  <c r="F953" i="2"/>
  <c r="E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F931" i="2"/>
  <c r="E931" i="2"/>
  <c r="G930" i="2"/>
  <c r="G929" i="2"/>
  <c r="F920" i="2"/>
  <c r="E920" i="2"/>
  <c r="G919" i="2"/>
  <c r="F915" i="2"/>
  <c r="E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F897" i="2"/>
  <c r="E897" i="2"/>
  <c r="G896" i="2"/>
  <c r="F882" i="2"/>
  <c r="E882" i="2"/>
  <c r="G881" i="2"/>
  <c r="G880" i="2"/>
  <c r="G879" i="2"/>
  <c r="G878" i="2"/>
  <c r="G877" i="2"/>
  <c r="F869" i="2"/>
  <c r="E869" i="2"/>
  <c r="G868" i="2"/>
  <c r="G867" i="2"/>
  <c r="G866" i="2"/>
  <c r="G865" i="2"/>
  <c r="G864" i="2"/>
  <c r="G863" i="2"/>
  <c r="G862" i="2"/>
  <c r="G861" i="2"/>
  <c r="F852" i="2"/>
  <c r="E852" i="2"/>
  <c r="G851" i="2"/>
  <c r="G850" i="2"/>
  <c r="G849" i="2"/>
  <c r="G848" i="2"/>
  <c r="G847" i="2"/>
  <c r="F840" i="2"/>
  <c r="E840" i="2"/>
  <c r="G839" i="2"/>
  <c r="G838" i="2"/>
  <c r="F827" i="2"/>
  <c r="E827" i="2"/>
  <c r="G826" i="2"/>
  <c r="G825" i="2"/>
  <c r="G824" i="2"/>
  <c r="G823" i="2"/>
  <c r="G822" i="2"/>
  <c r="F814" i="2"/>
  <c r="E814" i="2"/>
  <c r="G813" i="2"/>
  <c r="G812" i="2"/>
  <c r="G811" i="2"/>
  <c r="G810" i="2"/>
  <c r="G809" i="2"/>
  <c r="G808" i="2"/>
  <c r="G807" i="2"/>
  <c r="G806" i="2"/>
  <c r="G805" i="2"/>
  <c r="F798" i="2"/>
  <c r="E798" i="2"/>
  <c r="G797" i="2"/>
  <c r="G796" i="2"/>
  <c r="G795" i="2"/>
  <c r="G794" i="2"/>
  <c r="F789" i="2"/>
  <c r="E789" i="2"/>
  <c r="G788" i="2"/>
  <c r="G787" i="2"/>
  <c r="G786" i="2"/>
  <c r="F779" i="2"/>
  <c r="E779" i="2"/>
  <c r="G778" i="2"/>
  <c r="G777" i="2"/>
  <c r="F774" i="2"/>
  <c r="E774" i="2"/>
  <c r="G773" i="2"/>
  <c r="G772" i="2"/>
  <c r="F769" i="2"/>
  <c r="E769" i="2"/>
  <c r="G768" i="2"/>
  <c r="G767" i="2"/>
  <c r="G766" i="2"/>
  <c r="F760" i="2"/>
  <c r="E760" i="2"/>
  <c r="G759" i="2"/>
  <c r="G758" i="2"/>
  <c r="G757" i="2"/>
  <c r="G756" i="2"/>
  <c r="G755" i="2"/>
  <c r="G754" i="2"/>
  <c r="G753" i="2"/>
  <c r="G752" i="2"/>
  <c r="G751" i="2"/>
  <c r="G750" i="2"/>
  <c r="G749" i="2"/>
  <c r="F743" i="2"/>
  <c r="E743" i="2"/>
  <c r="G742" i="2"/>
  <c r="G741" i="2"/>
  <c r="G740" i="2"/>
  <c r="G739" i="2"/>
  <c r="F726" i="2"/>
  <c r="E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F703" i="2"/>
  <c r="E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F674" i="2"/>
  <c r="E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F647" i="2"/>
  <c r="E647" i="2"/>
  <c r="G646" i="2"/>
  <c r="G645" i="2"/>
  <c r="G644" i="2"/>
  <c r="G643" i="2"/>
  <c r="F638" i="2"/>
  <c r="E638" i="2"/>
  <c r="G637" i="2"/>
  <c r="G636" i="2"/>
  <c r="G635" i="2"/>
  <c r="G634" i="2"/>
  <c r="G633" i="2"/>
  <c r="G632" i="2"/>
  <c r="F629" i="2"/>
  <c r="E629" i="2"/>
  <c r="G628" i="2"/>
  <c r="G627" i="2"/>
  <c r="G626" i="2"/>
  <c r="F620" i="2"/>
  <c r="E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F604" i="2"/>
  <c r="E604" i="2"/>
  <c r="G603" i="2"/>
  <c r="G602" i="2"/>
  <c r="G601" i="2"/>
  <c r="G600" i="2"/>
  <c r="G599" i="2"/>
  <c r="G598" i="2"/>
  <c r="G597" i="2"/>
  <c r="G596" i="2"/>
  <c r="G595" i="2"/>
  <c r="G594" i="2"/>
  <c r="F587" i="2"/>
  <c r="E587" i="2"/>
  <c r="G586" i="2"/>
  <c r="G585" i="2"/>
  <c r="G584" i="2"/>
  <c r="G583" i="2"/>
  <c r="G582" i="2"/>
  <c r="G581" i="2"/>
  <c r="G580" i="2"/>
  <c r="G579" i="2"/>
  <c r="G578" i="2"/>
  <c r="G577" i="2"/>
  <c r="F570" i="2"/>
  <c r="E570" i="2"/>
  <c r="G569" i="2"/>
  <c r="G568" i="2"/>
  <c r="G567" i="2"/>
  <c r="G566" i="2"/>
  <c r="G565" i="2"/>
  <c r="G564" i="2"/>
  <c r="F560" i="2"/>
  <c r="E560" i="2"/>
  <c r="G559" i="2"/>
  <c r="G560" i="2" s="1"/>
  <c r="F554" i="2"/>
  <c r="E554" i="2"/>
  <c r="G553" i="2"/>
  <c r="G552" i="2"/>
  <c r="G551" i="2"/>
  <c r="G550" i="2"/>
  <c r="G549" i="2"/>
  <c r="G548" i="2"/>
  <c r="G547" i="2"/>
  <c r="G546" i="2"/>
  <c r="G545" i="2"/>
  <c r="G544" i="2"/>
  <c r="G543" i="2"/>
  <c r="F538" i="2"/>
  <c r="E538" i="2"/>
  <c r="G537" i="2"/>
  <c r="G536" i="2"/>
  <c r="G535" i="2"/>
  <c r="G534" i="2"/>
  <c r="G533" i="2"/>
  <c r="G532" i="2"/>
  <c r="G531" i="2"/>
  <c r="G530" i="2"/>
  <c r="G529" i="2"/>
  <c r="G528" i="2"/>
  <c r="G527" i="2"/>
  <c r="F523" i="2"/>
  <c r="E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F491" i="2"/>
  <c r="E491" i="2"/>
  <c r="G490" i="2"/>
  <c r="G489" i="2"/>
  <c r="G488" i="2"/>
  <c r="G487" i="2"/>
  <c r="G486" i="2"/>
  <c r="G485" i="2"/>
  <c r="G484" i="2"/>
  <c r="G483" i="2"/>
  <c r="F478" i="2"/>
  <c r="E478" i="2"/>
  <c r="G477" i="2"/>
  <c r="G476" i="2"/>
  <c r="G475" i="2"/>
  <c r="G474" i="2"/>
  <c r="F471" i="2"/>
  <c r="E471" i="2"/>
  <c r="G470" i="2"/>
  <c r="G469" i="2"/>
  <c r="G468" i="2"/>
  <c r="G467" i="2"/>
  <c r="F461" i="2"/>
  <c r="E461" i="2"/>
  <c r="G460" i="2"/>
  <c r="G459" i="2"/>
  <c r="F451" i="2"/>
  <c r="E451" i="2"/>
  <c r="G450" i="2"/>
  <c r="G449" i="2"/>
  <c r="G448" i="2"/>
  <c r="G447" i="2"/>
  <c r="G446" i="2"/>
  <c r="G445" i="2"/>
  <c r="G444" i="2"/>
  <c r="F439" i="2"/>
  <c r="E439" i="2"/>
  <c r="G438" i="2"/>
  <c r="G437" i="2"/>
  <c r="F434" i="2"/>
  <c r="E434" i="2"/>
  <c r="G433" i="2"/>
  <c r="G432" i="2"/>
  <c r="G431" i="2"/>
  <c r="G430" i="2"/>
  <c r="F423" i="2"/>
  <c r="E423" i="2"/>
  <c r="G422" i="2"/>
  <c r="G421" i="2"/>
  <c r="G420" i="2"/>
  <c r="G419" i="2"/>
  <c r="G418" i="2"/>
  <c r="G417" i="2"/>
  <c r="G416" i="2"/>
  <c r="F414" i="2"/>
  <c r="E414" i="2"/>
  <c r="F409" i="2"/>
  <c r="E409" i="2"/>
  <c r="G408" i="2"/>
  <c r="G407" i="2"/>
  <c r="G406" i="2"/>
  <c r="G405" i="2"/>
  <c r="G404" i="2"/>
  <c r="G403" i="2"/>
  <c r="G402" i="2"/>
  <c r="F398" i="2"/>
  <c r="E398" i="2"/>
  <c r="G397" i="2"/>
  <c r="G396" i="2"/>
  <c r="G395" i="2"/>
  <c r="C393" i="2"/>
  <c r="C394" i="2" s="1"/>
  <c r="F391" i="2"/>
  <c r="E391" i="2"/>
  <c r="G390" i="2"/>
  <c r="G389" i="2"/>
  <c r="G388" i="2"/>
  <c r="G387" i="2"/>
  <c r="F380" i="2"/>
  <c r="E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F351" i="2"/>
  <c r="E351" i="2"/>
  <c r="G350" i="2"/>
  <c r="G349" i="2"/>
  <c r="G348" i="2"/>
  <c r="G347" i="2"/>
  <c r="F337" i="2"/>
  <c r="E337" i="2"/>
  <c r="G336" i="2"/>
  <c r="G335" i="2"/>
  <c r="G334" i="2"/>
  <c r="G333" i="2"/>
  <c r="G332" i="2"/>
  <c r="G331" i="2"/>
  <c r="G330" i="2"/>
  <c r="G329" i="2"/>
  <c r="F323" i="2"/>
  <c r="E323" i="2"/>
  <c r="G322" i="2"/>
  <c r="G321" i="2"/>
  <c r="G320" i="2"/>
  <c r="G319" i="2"/>
  <c r="G318" i="2"/>
  <c r="G317" i="2"/>
  <c r="F310" i="2"/>
  <c r="E310" i="2"/>
  <c r="G309" i="2"/>
  <c r="G308" i="2"/>
  <c r="G307" i="2"/>
  <c r="F300" i="2"/>
  <c r="E300" i="2"/>
  <c r="G299" i="2"/>
  <c r="G298" i="2"/>
  <c r="G297" i="2"/>
  <c r="G296" i="2"/>
  <c r="G295" i="2"/>
  <c r="G294" i="2"/>
  <c r="F290" i="2"/>
  <c r="E290" i="2"/>
  <c r="G289" i="2"/>
  <c r="G288" i="2"/>
  <c r="G287" i="2"/>
  <c r="G286" i="2"/>
  <c r="G285" i="2"/>
  <c r="G284" i="2"/>
  <c r="G283" i="2"/>
  <c r="G282" i="2"/>
  <c r="F272" i="2"/>
  <c r="E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F236" i="2"/>
  <c r="E236" i="2"/>
  <c r="G235" i="2"/>
  <c r="G234" i="2"/>
  <c r="G233" i="2"/>
  <c r="G232" i="2"/>
  <c r="G231" i="2"/>
  <c r="G230" i="2"/>
  <c r="G229" i="2"/>
  <c r="F227" i="2"/>
  <c r="E227" i="2"/>
  <c r="G226" i="2"/>
  <c r="G225" i="2"/>
  <c r="G224" i="2"/>
  <c r="F221" i="2"/>
  <c r="E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C192" i="2"/>
  <c r="C193" i="2" s="1"/>
  <c r="C194" i="2" s="1"/>
  <c r="C195" i="2" s="1"/>
  <c r="C196" i="2" s="1"/>
  <c r="C197" i="2" s="1"/>
  <c r="F190" i="2"/>
  <c r="E190" i="2"/>
  <c r="G189" i="2"/>
  <c r="G188" i="2"/>
  <c r="G187" i="2"/>
  <c r="G186" i="2"/>
  <c r="G185" i="2"/>
  <c r="G184" i="2"/>
  <c r="G183" i="2"/>
  <c r="F181" i="2"/>
  <c r="E181" i="2"/>
  <c r="F177" i="2"/>
  <c r="E177" i="2"/>
  <c r="G176" i="2"/>
  <c r="G175" i="2"/>
  <c r="F172" i="2"/>
  <c r="E172" i="2"/>
  <c r="G171" i="2"/>
  <c r="G170" i="2"/>
  <c r="G169" i="2"/>
  <c r="G168" i="2"/>
  <c r="F165" i="2"/>
  <c r="E165" i="2"/>
  <c r="G164" i="2"/>
  <c r="G163" i="2"/>
  <c r="G162" i="2"/>
  <c r="G161" i="2"/>
  <c r="G160" i="2"/>
  <c r="F157" i="2"/>
  <c r="E157" i="2"/>
  <c r="G156" i="2"/>
  <c r="G155" i="2"/>
  <c r="F151" i="2"/>
  <c r="E151" i="2"/>
  <c r="G150" i="2"/>
  <c r="G149" i="2"/>
  <c r="G148" i="2"/>
  <c r="G147" i="2"/>
  <c r="G146" i="2"/>
  <c r="G145" i="2"/>
  <c r="G144" i="2"/>
  <c r="G143" i="2"/>
  <c r="G142" i="2"/>
  <c r="G141" i="2"/>
  <c r="G140" i="2"/>
  <c r="F138" i="2"/>
  <c r="E138" i="2"/>
  <c r="G137" i="2"/>
  <c r="G136" i="2"/>
  <c r="G135" i="2"/>
  <c r="G134" i="2"/>
  <c r="G133" i="2"/>
  <c r="F126" i="2"/>
  <c r="E126" i="2"/>
  <c r="G125" i="2"/>
  <c r="F120" i="2"/>
  <c r="E120" i="2"/>
  <c r="G119" i="2"/>
  <c r="G118" i="2"/>
  <c r="G117" i="2"/>
  <c r="G116" i="2"/>
  <c r="G115" i="2"/>
  <c r="F98" i="2"/>
  <c r="E98" i="2"/>
  <c r="G97" i="2"/>
  <c r="G96" i="2"/>
  <c r="G95" i="2"/>
  <c r="G94" i="2"/>
  <c r="G93" i="2"/>
  <c r="G92" i="2"/>
  <c r="F87" i="2"/>
  <c r="E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F66" i="2"/>
  <c r="E66" i="2"/>
  <c r="G65" i="2"/>
  <c r="G64" i="2"/>
  <c r="G63" i="2"/>
  <c r="G62" i="2"/>
  <c r="G61" i="2"/>
  <c r="G60" i="2"/>
  <c r="G59" i="2"/>
  <c r="G58" i="2"/>
  <c r="G57" i="2"/>
  <c r="G56" i="2"/>
  <c r="G55" i="2"/>
  <c r="F47" i="2"/>
  <c r="E47" i="2"/>
  <c r="G46" i="2"/>
  <c r="G45" i="2"/>
  <c r="F35" i="2"/>
  <c r="E35" i="2"/>
  <c r="G34" i="2"/>
  <c r="G35" i="2" s="1"/>
  <c r="F25" i="2"/>
  <c r="E25" i="2"/>
  <c r="G24" i="2"/>
  <c r="G23" i="2"/>
  <c r="L1617" i="1"/>
  <c r="G186" i="4" l="1"/>
  <c r="G106" i="4"/>
  <c r="E1555" i="4"/>
  <c r="G893" i="4"/>
  <c r="G500" i="4"/>
  <c r="G243" i="4"/>
  <c r="F1555" i="4"/>
  <c r="G1554" i="4"/>
  <c r="G1148" i="4"/>
  <c r="G319" i="4"/>
  <c r="G722" i="4"/>
  <c r="G422" i="4"/>
  <c r="G1356" i="4"/>
  <c r="G1969" i="2"/>
  <c r="G423" i="2"/>
  <c r="G523" i="2"/>
  <c r="G554" i="2"/>
  <c r="G769" i="2"/>
  <c r="G789" i="2"/>
  <c r="G931" i="2"/>
  <c r="G227" i="2"/>
  <c r="G1054" i="2"/>
  <c r="E1305" i="2"/>
  <c r="G1256" i="2"/>
  <c r="E1476" i="2"/>
  <c r="G1570" i="2"/>
  <c r="G1699" i="2"/>
  <c r="G1898" i="2"/>
  <c r="G398" i="2"/>
  <c r="E727" i="2"/>
  <c r="G774" i="2"/>
  <c r="G798" i="2"/>
  <c r="G920" i="2"/>
  <c r="G996" i="2"/>
  <c r="E1031" i="2"/>
  <c r="E178" i="2"/>
  <c r="F898" i="2"/>
  <c r="G165" i="2"/>
  <c r="G290" i="2"/>
  <c r="G337" i="2"/>
  <c r="G380" i="2"/>
  <c r="F727" i="2"/>
  <c r="G827" i="2"/>
  <c r="G840" i="2"/>
  <c r="G1245" i="2"/>
  <c r="G1444" i="2"/>
  <c r="G1549" i="2"/>
  <c r="G1748" i="2"/>
  <c r="G1769" i="2"/>
  <c r="G1853" i="2"/>
  <c r="G1938" i="2"/>
  <c r="G1952" i="2"/>
  <c r="G2136" i="2"/>
  <c r="F178" i="2"/>
  <c r="G47" i="2"/>
  <c r="G87" i="2"/>
  <c r="G98" i="2"/>
  <c r="G120" i="2"/>
  <c r="G126" i="2"/>
  <c r="G138" i="2"/>
  <c r="G151" i="2"/>
  <c r="G177" i="2"/>
  <c r="G236" i="2"/>
  <c r="G434" i="2"/>
  <c r="G439" i="2"/>
  <c r="F492" i="2"/>
  <c r="G491" i="2"/>
  <c r="G570" i="2"/>
  <c r="G629" i="2"/>
  <c r="G638" i="2"/>
  <c r="G647" i="2"/>
  <c r="G779" i="2"/>
  <c r="G953" i="2"/>
  <c r="G1304" i="2"/>
  <c r="G1336" i="2"/>
  <c r="G1514" i="2"/>
  <c r="F1939" i="2"/>
  <c r="L1939" i="2" s="1"/>
  <c r="G1837" i="2"/>
  <c r="G2065" i="2"/>
  <c r="G2129" i="2"/>
  <c r="G272" i="2"/>
  <c r="F381" i="2"/>
  <c r="G351" i="2"/>
  <c r="G471" i="2"/>
  <c r="G538" i="2"/>
  <c r="G703" i="2"/>
  <c r="G852" i="2"/>
  <c r="G897" i="2"/>
  <c r="G1157" i="2"/>
  <c r="G1350" i="2"/>
  <c r="G1381" i="2"/>
  <c r="G1411" i="2"/>
  <c r="G1416" i="2"/>
  <c r="G1428" i="2"/>
  <c r="G1554" i="2"/>
  <c r="G1631" i="2"/>
  <c r="G1655" i="2"/>
  <c r="G1758" i="2"/>
  <c r="G157" i="2"/>
  <c r="G221" i="2"/>
  <c r="G310" i="2"/>
  <c r="G409" i="2"/>
  <c r="G451" i="2"/>
  <c r="G587" i="2"/>
  <c r="G604" i="2"/>
  <c r="G674" i="2"/>
  <c r="G743" i="2"/>
  <c r="G814" i="2"/>
  <c r="G1019" i="2"/>
  <c r="G1169" i="2"/>
  <c r="G1186" i="2"/>
  <c r="G1314" i="2"/>
  <c r="G1450" i="2"/>
  <c r="G1540" i="2"/>
  <c r="G1667" i="2"/>
  <c r="G1723" i="2"/>
  <c r="G1794" i="2"/>
  <c r="G1811" i="2"/>
  <c r="G2076" i="2"/>
  <c r="G2091" i="2"/>
  <c r="G620" i="2"/>
  <c r="G1030" i="2"/>
  <c r="E492" i="2"/>
  <c r="G869" i="2"/>
  <c r="G1094" i="2"/>
  <c r="G1113" i="2"/>
  <c r="G1861" i="2"/>
  <c r="F2137" i="2"/>
  <c r="G2026" i="2"/>
  <c r="G172" i="2"/>
  <c r="G190" i="2"/>
  <c r="G461" i="2"/>
  <c r="G25" i="2"/>
  <c r="G66" i="2"/>
  <c r="E381" i="2"/>
  <c r="G300" i="2"/>
  <c r="G323" i="2"/>
  <c r="G391" i="2"/>
  <c r="G760" i="2"/>
  <c r="E1731" i="2"/>
  <c r="G2107" i="2"/>
  <c r="G1577" i="2"/>
  <c r="G1924" i="2"/>
  <c r="G726" i="2"/>
  <c r="E898" i="2"/>
  <c r="G882" i="2"/>
  <c r="G915" i="2"/>
  <c r="F1031" i="2"/>
  <c r="G987" i="2"/>
  <c r="G1073" i="2"/>
  <c r="G1268" i="2"/>
  <c r="G1281" i="2"/>
  <c r="F1476" i="2"/>
  <c r="L1476" i="2" s="1"/>
  <c r="G1329" i="2"/>
  <c r="G1346" i="2"/>
  <c r="G1363" i="2"/>
  <c r="G1498" i="2"/>
  <c r="F1731" i="2"/>
  <c r="G1684" i="2"/>
  <c r="G1708" i="2"/>
  <c r="G1823" i="2"/>
  <c r="E2137" i="2"/>
  <c r="G1961" i="2"/>
  <c r="G1984" i="2"/>
  <c r="E1939" i="2"/>
  <c r="G478" i="2"/>
  <c r="G960" i="2"/>
  <c r="G1025" i="2"/>
  <c r="F1305" i="2"/>
  <c r="G1136" i="2"/>
  <c r="G1197" i="2"/>
  <c r="G1229" i="2"/>
  <c r="G1394" i="2"/>
  <c r="G1402" i="2"/>
  <c r="G1468" i="2"/>
  <c r="G1475" i="2"/>
  <c r="G1594" i="2"/>
  <c r="G1730" i="2"/>
  <c r="G2009" i="2"/>
  <c r="G2049" i="2"/>
  <c r="G3246" i="1"/>
  <c r="G3245" i="1"/>
  <c r="G3244" i="1"/>
  <c r="G3243" i="1"/>
  <c r="G3242" i="1"/>
  <c r="G3241" i="1"/>
  <c r="G3240" i="1"/>
  <c r="G3239" i="1"/>
  <c r="G3238" i="1"/>
  <c r="G3237" i="1"/>
  <c r="G1555" i="4" l="1"/>
  <c r="F2138" i="2"/>
  <c r="G727" i="2"/>
  <c r="G2137" i="2"/>
  <c r="E2138" i="2"/>
  <c r="G898" i="2"/>
  <c r="G1939" i="2"/>
  <c r="G1476" i="2"/>
  <c r="G1305" i="2"/>
  <c r="G1031" i="2"/>
  <c r="G1731" i="2"/>
  <c r="G492" i="2"/>
  <c r="G381" i="2"/>
  <c r="G178" i="2"/>
  <c r="G2811" i="1"/>
  <c r="G2810" i="1"/>
  <c r="G2809" i="1"/>
  <c r="G2808" i="1"/>
  <c r="G2807" i="1"/>
  <c r="G2806" i="1"/>
  <c r="G2805" i="1"/>
  <c r="G2804" i="1"/>
  <c r="G2803" i="1"/>
  <c r="F2824" i="1"/>
  <c r="G2138" i="2" l="1"/>
  <c r="G1486" i="1"/>
  <c r="G1485" i="1"/>
  <c r="G1484" i="1"/>
  <c r="G1483" i="1"/>
  <c r="G1482" i="1"/>
  <c r="G1481" i="1"/>
  <c r="G1480" i="1"/>
  <c r="G1479" i="1"/>
  <c r="G1478" i="1"/>
  <c r="G1477" i="1"/>
  <c r="G3377" i="1"/>
  <c r="G3376" i="1"/>
  <c r="G3375" i="1"/>
  <c r="G3374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E3320" i="1"/>
  <c r="F3320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45" i="1"/>
  <c r="G3044" i="1"/>
  <c r="G3043" i="1"/>
  <c r="G3042" i="1"/>
  <c r="G3041" i="1"/>
  <c r="G3040" i="1"/>
  <c r="G3039" i="1"/>
  <c r="G3038" i="1"/>
  <c r="G3037" i="1"/>
  <c r="G3025" i="1"/>
  <c r="G3024" i="1"/>
  <c r="G3023" i="1"/>
  <c r="G3022" i="1"/>
  <c r="G3021" i="1"/>
  <c r="G3020" i="1"/>
  <c r="G3019" i="1"/>
  <c r="G3018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2" i="1"/>
  <c r="G2921" i="1"/>
  <c r="G2920" i="1"/>
  <c r="G2919" i="1"/>
  <c r="G2918" i="1"/>
  <c r="G2917" i="1"/>
  <c r="G2916" i="1"/>
  <c r="G2915" i="1"/>
  <c r="G2914" i="1"/>
  <c r="G2913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E2874" i="1"/>
  <c r="F2874" i="1"/>
  <c r="G2854" i="1"/>
  <c r="G2853" i="1"/>
  <c r="G2852" i="1"/>
  <c r="G2851" i="1"/>
  <c r="G2850" i="1"/>
  <c r="G2849" i="1"/>
  <c r="G2848" i="1"/>
  <c r="G2847" i="1"/>
  <c r="G2846" i="1"/>
  <c r="G2845" i="1"/>
  <c r="G284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00" i="1"/>
  <c r="G2799" i="1"/>
  <c r="G2798" i="1"/>
  <c r="G2797" i="1"/>
  <c r="G2796" i="1"/>
  <c r="G2795" i="1"/>
  <c r="G2794" i="1"/>
  <c r="G2793" i="1"/>
  <c r="G2780" i="1"/>
  <c r="G2779" i="1"/>
  <c r="G2778" i="1"/>
  <c r="G2777" i="1"/>
  <c r="G2776" i="1"/>
  <c r="G2775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21" i="1"/>
  <c r="G2720" i="1"/>
  <c r="G2719" i="1"/>
  <c r="G2718" i="1"/>
  <c r="G2708" i="1"/>
  <c r="G2707" i="1"/>
  <c r="G2706" i="1"/>
  <c r="G2705" i="1"/>
  <c r="G2704" i="1"/>
  <c r="G2703" i="1"/>
  <c r="G2696" i="1"/>
  <c r="G2695" i="1"/>
  <c r="G2694" i="1"/>
  <c r="G2693" i="1"/>
  <c r="G2692" i="1"/>
  <c r="G2691" i="1"/>
  <c r="G2690" i="1"/>
  <c r="G2689" i="1"/>
  <c r="G2688" i="1"/>
  <c r="G2687" i="1"/>
  <c r="G2686" i="1"/>
  <c r="G2668" i="1"/>
  <c r="G2667" i="1"/>
  <c r="G2666" i="1"/>
  <c r="G2665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30" i="1"/>
  <c r="G2629" i="1"/>
  <c r="G2628" i="1"/>
  <c r="G2627" i="1"/>
  <c r="G2626" i="1"/>
  <c r="G2625" i="1"/>
  <c r="G2624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E2593" i="1"/>
  <c r="F2593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E2549" i="1"/>
  <c r="F2549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46" i="1"/>
  <c r="G2445" i="1"/>
  <c r="G2444" i="1"/>
  <c r="G2443" i="1"/>
  <c r="G2442" i="1"/>
  <c r="G2441" i="1"/>
  <c r="G2440" i="1"/>
  <c r="G2439" i="1"/>
  <c r="G2420" i="1"/>
  <c r="G2419" i="1"/>
  <c r="G2418" i="1"/>
  <c r="G2417" i="1"/>
  <c r="G2416" i="1"/>
  <c r="G2415" i="1"/>
  <c r="E2421" i="1"/>
  <c r="F2421" i="1"/>
  <c r="G2400" i="1"/>
  <c r="G2401" i="1"/>
  <c r="G2402" i="1"/>
  <c r="G2403" i="1"/>
  <c r="G2404" i="1"/>
  <c r="G2405" i="1"/>
  <c r="G2412" i="1"/>
  <c r="G2411" i="1"/>
  <c r="G2410" i="1"/>
  <c r="G2409" i="1"/>
  <c r="G2408" i="1"/>
  <c r="G2407" i="1"/>
  <c r="G2406" i="1"/>
  <c r="G2389" i="1"/>
  <c r="G2388" i="1"/>
  <c r="G2381" i="1"/>
  <c r="G2380" i="1"/>
  <c r="G2379" i="1"/>
  <c r="G2378" i="1"/>
  <c r="G2377" i="1"/>
  <c r="G2376" i="1"/>
  <c r="G2375" i="1"/>
  <c r="G2374" i="1"/>
  <c r="G2373" i="1"/>
  <c r="G2372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2" i="1"/>
  <c r="G2251" i="1"/>
  <c r="G2250" i="1"/>
  <c r="G2249" i="1"/>
  <c r="G2248" i="1"/>
  <c r="G2247" i="1"/>
  <c r="G2246" i="1"/>
  <c r="G2245" i="1"/>
  <c r="G2244" i="1"/>
  <c r="E2253" i="1"/>
  <c r="F2253" i="1"/>
  <c r="G2221" i="1"/>
  <c r="G2220" i="1"/>
  <c r="G2219" i="1"/>
  <c r="G2218" i="1"/>
  <c r="G2217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78" i="1"/>
  <c r="G2177" i="1"/>
  <c r="G2176" i="1"/>
  <c r="G2175" i="1"/>
  <c r="G2174" i="1"/>
  <c r="G2173" i="1"/>
  <c r="G2165" i="1"/>
  <c r="G2164" i="1"/>
  <c r="G2163" i="1"/>
  <c r="G2162" i="1"/>
  <c r="G2159" i="1"/>
  <c r="G2158" i="1"/>
  <c r="G2157" i="1"/>
  <c r="G2156" i="1"/>
  <c r="G2155" i="1"/>
  <c r="G2154" i="1"/>
  <c r="G2153" i="1"/>
  <c r="G2152" i="1"/>
  <c r="G2148" i="1"/>
  <c r="G2147" i="1"/>
  <c r="G2146" i="1"/>
  <c r="G2145" i="1"/>
  <c r="G2131" i="1"/>
  <c r="G2130" i="1"/>
  <c r="G2129" i="1"/>
  <c r="G2128" i="1"/>
  <c r="G2127" i="1"/>
  <c r="G2126" i="1"/>
  <c r="G2125" i="1"/>
  <c r="G2124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89" i="1"/>
  <c r="G2088" i="1"/>
  <c r="G2087" i="1"/>
  <c r="G2086" i="1"/>
  <c r="G2085" i="1"/>
  <c r="G2084" i="1"/>
  <c r="G2083" i="1"/>
  <c r="G2082" i="1"/>
  <c r="E2090" i="1"/>
  <c r="F2090" i="1"/>
  <c r="G2071" i="1"/>
  <c r="G2070" i="1"/>
  <c r="G2069" i="1"/>
  <c r="G2068" i="1"/>
  <c r="G2065" i="1"/>
  <c r="G2064" i="1"/>
  <c r="G2063" i="1"/>
  <c r="G2051" i="1"/>
  <c r="G2050" i="1"/>
  <c r="G2049" i="1"/>
  <c r="G2043" i="1"/>
  <c r="G2042" i="1"/>
  <c r="G2041" i="1"/>
  <c r="G2040" i="1"/>
  <c r="G2039" i="1"/>
  <c r="G2038" i="1"/>
  <c r="G2037" i="1"/>
  <c r="G2036" i="1"/>
  <c r="G2035" i="1"/>
  <c r="G2034" i="1"/>
  <c r="G2027" i="1"/>
  <c r="G2026" i="1"/>
  <c r="G2025" i="1"/>
  <c r="G2024" i="1"/>
  <c r="G2023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896" i="1"/>
  <c r="G1895" i="1"/>
  <c r="G1894" i="1"/>
  <c r="G1893" i="1"/>
  <c r="G1892" i="1"/>
  <c r="G1891" i="1"/>
  <c r="G1890" i="1"/>
  <c r="G1889" i="1"/>
  <c r="G1888" i="1"/>
  <c r="G1887" i="1"/>
  <c r="G1886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E1879" i="1"/>
  <c r="F1879" i="1"/>
  <c r="G1839" i="1"/>
  <c r="G1838" i="1"/>
  <c r="G1837" i="1"/>
  <c r="G1836" i="1"/>
  <c r="G1835" i="1"/>
  <c r="G1834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06" i="1"/>
  <c r="G1805" i="1"/>
  <c r="G1804" i="1"/>
  <c r="G1803" i="1"/>
  <c r="G1802" i="1"/>
  <c r="G1801" i="1"/>
  <c r="G1800" i="1"/>
  <c r="G1799" i="1"/>
  <c r="G1798" i="1"/>
  <c r="G1797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6" i="1"/>
  <c r="G1675" i="1"/>
  <c r="G1674" i="1"/>
  <c r="G1673" i="1"/>
  <c r="G1672" i="1"/>
  <c r="G1671" i="1"/>
  <c r="G1670" i="1"/>
  <c r="G1669" i="1"/>
  <c r="G1668" i="1"/>
  <c r="G1667" i="1"/>
  <c r="G1666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18" i="1"/>
  <c r="G1517" i="1"/>
  <c r="G1516" i="1"/>
  <c r="G1515" i="1"/>
  <c r="G1514" i="1"/>
  <c r="G1513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E1507" i="1"/>
  <c r="F1507" i="1"/>
  <c r="G1462" i="1"/>
  <c r="G1463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28" i="1"/>
  <c r="G1427" i="1"/>
  <c r="G1406" i="1"/>
  <c r="G1405" i="1"/>
  <c r="G1404" i="1"/>
  <c r="G1403" i="1"/>
  <c r="G1402" i="1"/>
  <c r="G1401" i="1"/>
  <c r="G1400" i="1"/>
  <c r="G1399" i="1"/>
  <c r="G1398" i="1"/>
  <c r="E1407" i="1"/>
  <c r="F140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37" i="1"/>
  <c r="G1336" i="1"/>
  <c r="G1335" i="1"/>
  <c r="G1334" i="1"/>
  <c r="G1333" i="1"/>
  <c r="G1332" i="1"/>
  <c r="E1338" i="1"/>
  <c r="F1338" i="1"/>
  <c r="G1313" i="1"/>
  <c r="G1312" i="1"/>
  <c r="G1311" i="1"/>
  <c r="G1310" i="1"/>
  <c r="G1309" i="1"/>
  <c r="G1308" i="1"/>
  <c r="G1307" i="1"/>
  <c r="G1306" i="1"/>
  <c r="G1305" i="1"/>
  <c r="G1304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62" i="1"/>
  <c r="G1261" i="1"/>
  <c r="G1260" i="1"/>
  <c r="G1259" i="1"/>
  <c r="G1258" i="1"/>
  <c r="G1257" i="1"/>
  <c r="G1246" i="1"/>
  <c r="G1245" i="1"/>
  <c r="G1244" i="1"/>
  <c r="G1243" i="1"/>
  <c r="G1235" i="1"/>
  <c r="G1234" i="1"/>
  <c r="G1233" i="1"/>
  <c r="G1232" i="1"/>
  <c r="G1231" i="1"/>
  <c r="G1230" i="1"/>
  <c r="G1229" i="1"/>
  <c r="G1222" i="1"/>
  <c r="G1221" i="1"/>
  <c r="G1220" i="1"/>
  <c r="G1214" i="1"/>
  <c r="G1213" i="1"/>
  <c r="G1212" i="1"/>
  <c r="G1211" i="1"/>
  <c r="G1210" i="1"/>
  <c r="E1215" i="1"/>
  <c r="F1215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78" i="1"/>
  <c r="G1177" i="1"/>
  <c r="G1176" i="1"/>
  <c r="G1175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67" i="1"/>
  <c r="G1066" i="1"/>
  <c r="G1065" i="1"/>
  <c r="G1064" i="1"/>
  <c r="G1063" i="1"/>
  <c r="G1055" i="1"/>
  <c r="G1054" i="1"/>
  <c r="G1053" i="1"/>
  <c r="G1052" i="1"/>
  <c r="G1051" i="1"/>
  <c r="G1050" i="1"/>
  <c r="G1049" i="1"/>
  <c r="G1048" i="1"/>
  <c r="G1047" i="1"/>
  <c r="G1046" i="1"/>
  <c r="G1038" i="1"/>
  <c r="G1037" i="1"/>
  <c r="G1036" i="1"/>
  <c r="G1035" i="1"/>
  <c r="G1034" i="1"/>
  <c r="G1033" i="1"/>
  <c r="G1032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52" i="1"/>
  <c r="G951" i="1"/>
  <c r="G950" i="1"/>
  <c r="G949" i="1"/>
  <c r="G948" i="1"/>
  <c r="G947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2874" i="1" l="1"/>
  <c r="G1879" i="1"/>
  <c r="G2253" i="1"/>
  <c r="G3320" i="1"/>
  <c r="G2421" i="1"/>
  <c r="G2593" i="1"/>
  <c r="G1507" i="1"/>
  <c r="G2549" i="1"/>
  <c r="G2090" i="1"/>
  <c r="G1407" i="1"/>
  <c r="G1215" i="1"/>
  <c r="G1338" i="1"/>
  <c r="G852" i="1" l="1"/>
  <c r="G851" i="1"/>
  <c r="G850" i="1"/>
  <c r="G849" i="1"/>
  <c r="G848" i="1"/>
  <c r="G847" i="1"/>
  <c r="G846" i="1"/>
  <c r="G845" i="1"/>
  <c r="G844" i="1"/>
  <c r="G843" i="1"/>
  <c r="G842" i="1"/>
  <c r="G841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F816" i="1"/>
  <c r="G815" i="1"/>
  <c r="G814" i="1"/>
  <c r="G813" i="1"/>
  <c r="G812" i="1"/>
  <c r="G811" i="1"/>
  <c r="G810" i="1"/>
  <c r="G796" i="1"/>
  <c r="G795" i="1"/>
  <c r="G794" i="1"/>
  <c r="G793" i="1"/>
  <c r="G792" i="1"/>
  <c r="G791" i="1"/>
  <c r="G790" i="1"/>
  <c r="G789" i="1"/>
  <c r="G779" i="1"/>
  <c r="G778" i="1"/>
  <c r="G777" i="1"/>
  <c r="G776" i="1"/>
  <c r="G775" i="1"/>
  <c r="G774" i="1"/>
  <c r="G773" i="1"/>
  <c r="G772" i="1"/>
  <c r="G771" i="1"/>
  <c r="G770" i="1"/>
  <c r="G758" i="1"/>
  <c r="G757" i="1"/>
  <c r="G756" i="1"/>
  <c r="G755" i="1"/>
  <c r="G754" i="1"/>
  <c r="G749" i="1"/>
  <c r="G748" i="1"/>
  <c r="G747" i="1"/>
  <c r="G746" i="1"/>
  <c r="G745" i="1"/>
  <c r="G744" i="1"/>
  <c r="G743" i="1"/>
  <c r="G742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E272" i="1" l="1"/>
  <c r="F272" i="1"/>
  <c r="G271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235" i="1" l="1"/>
  <c r="G234" i="1"/>
  <c r="G158" i="1"/>
  <c r="G139" i="1"/>
  <c r="F3378" i="1" l="1"/>
  <c r="E3378" i="1"/>
  <c r="F3366" i="1"/>
  <c r="E3366" i="1"/>
  <c r="F3288" i="1"/>
  <c r="E3288" i="1"/>
  <c r="F3260" i="1"/>
  <c r="E3260" i="1"/>
  <c r="F3235" i="1"/>
  <c r="E3235" i="1"/>
  <c r="F3207" i="1"/>
  <c r="E3207" i="1"/>
  <c r="F3171" i="1"/>
  <c r="E3171" i="1"/>
  <c r="F3139" i="1"/>
  <c r="E3139" i="1"/>
  <c r="F3082" i="1"/>
  <c r="E3082" i="1"/>
  <c r="F3046" i="1"/>
  <c r="E3046" i="1"/>
  <c r="F3026" i="1"/>
  <c r="E3026" i="1"/>
  <c r="F3007" i="1"/>
  <c r="E3007" i="1"/>
  <c r="F2977" i="1"/>
  <c r="E2977" i="1"/>
  <c r="F2955" i="1"/>
  <c r="E2955" i="1"/>
  <c r="F2923" i="1"/>
  <c r="E2923" i="1"/>
  <c r="F2855" i="1"/>
  <c r="E2855" i="1"/>
  <c r="E2824" i="1"/>
  <c r="F2801" i="1"/>
  <c r="E2801" i="1"/>
  <c r="F2781" i="1"/>
  <c r="E2781" i="1"/>
  <c r="F2760" i="1"/>
  <c r="E2760" i="1"/>
  <c r="F2722" i="1"/>
  <c r="E2722" i="1"/>
  <c r="F2709" i="1"/>
  <c r="E2709" i="1"/>
  <c r="F2697" i="1"/>
  <c r="E2697" i="1"/>
  <c r="F2669" i="1"/>
  <c r="E2669" i="1"/>
  <c r="F2658" i="1"/>
  <c r="E2658" i="1"/>
  <c r="F2631" i="1"/>
  <c r="E2631" i="1"/>
  <c r="F2617" i="1"/>
  <c r="E2617" i="1"/>
  <c r="F2567" i="1"/>
  <c r="E2567" i="1"/>
  <c r="F2520" i="1"/>
  <c r="E2520" i="1"/>
  <c r="F2447" i="1"/>
  <c r="E2447" i="1"/>
  <c r="F2430" i="1"/>
  <c r="E2430" i="1"/>
  <c r="F2413" i="1"/>
  <c r="E2413" i="1"/>
  <c r="F2390" i="1"/>
  <c r="E2390" i="1"/>
  <c r="F2382" i="1"/>
  <c r="E2382" i="1"/>
  <c r="F2368" i="1"/>
  <c r="E2368" i="1"/>
  <c r="F2332" i="1"/>
  <c r="E2332" i="1"/>
  <c r="F2310" i="1"/>
  <c r="E2310" i="1"/>
  <c r="F2276" i="1"/>
  <c r="E2276" i="1"/>
  <c r="F2222" i="1"/>
  <c r="E2222" i="1"/>
  <c r="F2211" i="1"/>
  <c r="E2211" i="1"/>
  <c r="F2179" i="1"/>
  <c r="E2179" i="1"/>
  <c r="E2166" i="1"/>
  <c r="F2160" i="1"/>
  <c r="E2160" i="1"/>
  <c r="F2149" i="1"/>
  <c r="E2149" i="1"/>
  <c r="F2132" i="1"/>
  <c r="E2132" i="1"/>
  <c r="F2113" i="1"/>
  <c r="E2113" i="1"/>
  <c r="F2072" i="1"/>
  <c r="E2072" i="1"/>
  <c r="F2066" i="1"/>
  <c r="E2066" i="1"/>
  <c r="F2052" i="1"/>
  <c r="E2052" i="1"/>
  <c r="F2044" i="1"/>
  <c r="E2044" i="1"/>
  <c r="F2028" i="1"/>
  <c r="E2028" i="1"/>
  <c r="F2014" i="1"/>
  <c r="E2014" i="1"/>
  <c r="F1957" i="1"/>
  <c r="E1957" i="1"/>
  <c r="F1940" i="1"/>
  <c r="E1940" i="1"/>
  <c r="F1920" i="1"/>
  <c r="E1920" i="1"/>
  <c r="F1897" i="1"/>
  <c r="E1897" i="1"/>
  <c r="F1840" i="1"/>
  <c r="E1840" i="1"/>
  <c r="F1828" i="1"/>
  <c r="E1828" i="1"/>
  <c r="F1807" i="1"/>
  <c r="E1807" i="1"/>
  <c r="F1791" i="1"/>
  <c r="E1791" i="1"/>
  <c r="F1762" i="1"/>
  <c r="E1762" i="1"/>
  <c r="F1736" i="1"/>
  <c r="E1736" i="1"/>
  <c r="F1702" i="1"/>
  <c r="E1702" i="1"/>
  <c r="F1677" i="1"/>
  <c r="E1677" i="1"/>
  <c r="F1649" i="1"/>
  <c r="E1649" i="1"/>
  <c r="F1616" i="1"/>
  <c r="E1616" i="1"/>
  <c r="F1611" i="1"/>
  <c r="E1611" i="1"/>
  <c r="F1603" i="1"/>
  <c r="E1603" i="1"/>
  <c r="F1566" i="1"/>
  <c r="E1566" i="1"/>
  <c r="F1550" i="1"/>
  <c r="E1550" i="1"/>
  <c r="F1519" i="1"/>
  <c r="E1519" i="1"/>
  <c r="F1475" i="1"/>
  <c r="E1475" i="1"/>
  <c r="F1464" i="1"/>
  <c r="E1464" i="1"/>
  <c r="F1451" i="1"/>
  <c r="E1451" i="1"/>
  <c r="F1429" i="1"/>
  <c r="E1429" i="1"/>
  <c r="F1387" i="1"/>
  <c r="E1387" i="1"/>
  <c r="F1362" i="1"/>
  <c r="E1362" i="1"/>
  <c r="F1314" i="1"/>
  <c r="E1314" i="1"/>
  <c r="F1293" i="1"/>
  <c r="E1293" i="1"/>
  <c r="F1263" i="1"/>
  <c r="E1263" i="1"/>
  <c r="F1247" i="1"/>
  <c r="E1247" i="1"/>
  <c r="F1236" i="1"/>
  <c r="E1236" i="1"/>
  <c r="F1223" i="1"/>
  <c r="E1223" i="1"/>
  <c r="F1204" i="1"/>
  <c r="E1204" i="1"/>
  <c r="F1179" i="1"/>
  <c r="E1179" i="1"/>
  <c r="F1161" i="1"/>
  <c r="E1161" i="1"/>
  <c r="F1135" i="1"/>
  <c r="E1135" i="1"/>
  <c r="F1099" i="1"/>
  <c r="E1099" i="1"/>
  <c r="F1068" i="1"/>
  <c r="E1068" i="1"/>
  <c r="F1056" i="1"/>
  <c r="E1056" i="1"/>
  <c r="F1039" i="1"/>
  <c r="E1039" i="1"/>
  <c r="F1023" i="1"/>
  <c r="E1023" i="1"/>
  <c r="F1004" i="1"/>
  <c r="E1004" i="1"/>
  <c r="F979" i="1"/>
  <c r="E979" i="1"/>
  <c r="F953" i="1"/>
  <c r="E953" i="1"/>
  <c r="F943" i="1"/>
  <c r="E943" i="1"/>
  <c r="F936" i="1"/>
  <c r="E936" i="1"/>
  <c r="F912" i="1"/>
  <c r="E912" i="1"/>
  <c r="F889" i="1"/>
  <c r="E889" i="1"/>
  <c r="F3379" i="1" l="1"/>
  <c r="F2015" i="1"/>
  <c r="F1162" i="1"/>
  <c r="E2670" i="1"/>
  <c r="E2277" i="1"/>
  <c r="F2978" i="1"/>
  <c r="L2978" i="1" s="1"/>
  <c r="F1430" i="1"/>
  <c r="F1617" i="1"/>
  <c r="F853" i="1" l="1"/>
  <c r="E853" i="1"/>
  <c r="F834" i="1"/>
  <c r="E834" i="1"/>
  <c r="E816" i="1"/>
  <c r="F797" i="1"/>
  <c r="E797" i="1"/>
  <c r="F780" i="1"/>
  <c r="E780" i="1"/>
  <c r="F759" i="1"/>
  <c r="E759" i="1"/>
  <c r="F750" i="1"/>
  <c r="E750" i="1"/>
  <c r="F731" i="1"/>
  <c r="E731" i="1"/>
  <c r="F672" i="1"/>
  <c r="E672" i="1"/>
  <c r="F642" i="1"/>
  <c r="E642" i="1"/>
  <c r="F631" i="1"/>
  <c r="E631" i="1"/>
  <c r="E297" i="1"/>
  <c r="E313" i="1"/>
  <c r="F358" i="1"/>
  <c r="E358" i="1"/>
  <c r="F364" i="1"/>
  <c r="E364" i="1"/>
  <c r="E376" i="1"/>
  <c r="F448" i="1"/>
  <c r="E448" i="1"/>
  <c r="F484" i="1"/>
  <c r="E484" i="1"/>
  <c r="F495" i="1"/>
  <c r="E495" i="1"/>
  <c r="F505" i="1"/>
  <c r="E505" i="1"/>
  <c r="F529" i="1"/>
  <c r="E529" i="1"/>
  <c r="F548" i="1"/>
  <c r="E548" i="1"/>
  <c r="F566" i="1"/>
  <c r="E566" i="1"/>
  <c r="F610" i="1"/>
  <c r="E610" i="1"/>
  <c r="F297" i="1"/>
  <c r="F288" i="1"/>
  <c r="E288" i="1"/>
  <c r="F260" i="1"/>
  <c r="E260" i="1"/>
  <c r="F237" i="1"/>
  <c r="E237" i="1"/>
  <c r="F190" i="1"/>
  <c r="E190" i="1"/>
  <c r="F172" i="1"/>
  <c r="E172" i="1"/>
  <c r="F163" i="1"/>
  <c r="E163" i="1"/>
  <c r="F141" i="1"/>
  <c r="E141" i="1"/>
  <c r="F121" i="1"/>
  <c r="E121" i="1"/>
  <c r="F91" i="1"/>
  <c r="E91" i="1"/>
  <c r="F63" i="1"/>
  <c r="E63" i="1"/>
  <c r="F45" i="1"/>
  <c r="E45" i="1"/>
  <c r="F33" i="1"/>
  <c r="E33" i="1"/>
  <c r="F298" i="1" l="1"/>
  <c r="G2429" i="1"/>
  <c r="G2430" i="1" s="1"/>
  <c r="F2670" i="1"/>
  <c r="G2413" i="1"/>
  <c r="G2390" i="1"/>
  <c r="G2382" i="1"/>
  <c r="G2179" i="1"/>
  <c r="F2166" i="1"/>
  <c r="F2277" i="1" s="1"/>
  <c r="L2277" i="1" s="1"/>
  <c r="G2447" i="1" l="1"/>
  <c r="G2520" i="1"/>
  <c r="G2631" i="1"/>
  <c r="G2760" i="1"/>
  <c r="G2801" i="1"/>
  <c r="G3007" i="1"/>
  <c r="G3026" i="1"/>
  <c r="G3046" i="1"/>
  <c r="G3207" i="1"/>
  <c r="G2276" i="1"/>
  <c r="G2923" i="1"/>
  <c r="G3288" i="1"/>
  <c r="G3366" i="1"/>
  <c r="G2722" i="1"/>
  <c r="G2132" i="1"/>
  <c r="G2149" i="1"/>
  <c r="G2160" i="1"/>
  <c r="G2310" i="1"/>
  <c r="G2368" i="1"/>
  <c r="G2658" i="1"/>
  <c r="G2669" i="1"/>
  <c r="G2697" i="1"/>
  <c r="G2955" i="1"/>
  <c r="G2977" i="1"/>
  <c r="G3260" i="1"/>
  <c r="G3378" i="1"/>
  <c r="G2211" i="1"/>
  <c r="G2222" i="1"/>
  <c r="G2332" i="1"/>
  <c r="G2709" i="1"/>
  <c r="G2781" i="1"/>
  <c r="G3171" i="1"/>
  <c r="G3235" i="1"/>
  <c r="G2567" i="1"/>
  <c r="G2113" i="1"/>
  <c r="G2617" i="1"/>
  <c r="G2824" i="1"/>
  <c r="G2855" i="1"/>
  <c r="G3082" i="1"/>
  <c r="G3139" i="1"/>
  <c r="G2166" i="1"/>
  <c r="G3379" i="1" l="1"/>
  <c r="G2052" i="1"/>
  <c r="G2066" i="1"/>
  <c r="G2670" i="1"/>
  <c r="G2978" i="1"/>
  <c r="G1897" i="1"/>
  <c r="G1940" i="1"/>
  <c r="G1957" i="1"/>
  <c r="G2014" i="1"/>
  <c r="G2072" i="1"/>
  <c r="G1840" i="1"/>
  <c r="G1920" i="1"/>
  <c r="G2044" i="1"/>
  <c r="G2028" i="1"/>
  <c r="G1615" i="1"/>
  <c r="G1614" i="1"/>
  <c r="G1610" i="1"/>
  <c r="G1609" i="1"/>
  <c r="G1608" i="1"/>
  <c r="G1549" i="1"/>
  <c r="G1548" i="1"/>
  <c r="G1547" i="1"/>
  <c r="G1474" i="1"/>
  <c r="G1473" i="1"/>
  <c r="G942" i="1"/>
  <c r="G943" i="1" s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41" i="1"/>
  <c r="G640" i="1"/>
  <c r="G639" i="1"/>
  <c r="G638" i="1"/>
  <c r="G637" i="1"/>
  <c r="G630" i="1"/>
  <c r="G629" i="1"/>
  <c r="G628" i="1"/>
  <c r="G627" i="1"/>
  <c r="G626" i="1"/>
  <c r="G625" i="1"/>
  <c r="G624" i="1"/>
  <c r="G623" i="1"/>
  <c r="G622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65" i="1"/>
  <c r="G564" i="1"/>
  <c r="G563" i="1"/>
  <c r="G562" i="1"/>
  <c r="G561" i="1"/>
  <c r="G560" i="1"/>
  <c r="G559" i="1"/>
  <c r="G55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28" i="1"/>
  <c r="G527" i="1"/>
  <c r="G526" i="1"/>
  <c r="G525" i="1"/>
  <c r="G524" i="1"/>
  <c r="G523" i="1"/>
  <c r="G522" i="1"/>
  <c r="G504" i="1"/>
  <c r="G503" i="1"/>
  <c r="G502" i="1"/>
  <c r="G494" i="1"/>
  <c r="G493" i="1"/>
  <c r="G492" i="1"/>
  <c r="G491" i="1"/>
  <c r="G490" i="1"/>
  <c r="G489" i="1"/>
  <c r="G488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F376" i="1"/>
  <c r="G375" i="1"/>
  <c r="G374" i="1"/>
  <c r="G373" i="1"/>
  <c r="G372" i="1"/>
  <c r="G371" i="1"/>
  <c r="G370" i="1"/>
  <c r="G369" i="1"/>
  <c r="G368" i="1"/>
  <c r="G367" i="1"/>
  <c r="G366" i="1"/>
  <c r="G363" i="1"/>
  <c r="G362" i="1"/>
  <c r="G361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F313" i="1"/>
  <c r="G312" i="1"/>
  <c r="G311" i="1"/>
  <c r="G310" i="1"/>
  <c r="G309" i="1"/>
  <c r="G308" i="1"/>
  <c r="G307" i="1"/>
  <c r="G306" i="1"/>
  <c r="G305" i="1"/>
  <c r="G304" i="1"/>
  <c r="G303" i="1"/>
  <c r="G296" i="1"/>
  <c r="G295" i="1"/>
  <c r="G294" i="1"/>
  <c r="G293" i="1"/>
  <c r="G292" i="1"/>
  <c r="G287" i="1"/>
  <c r="G286" i="1"/>
  <c r="G285" i="1"/>
  <c r="G284" i="1"/>
  <c r="G283" i="1"/>
  <c r="G282" i="1"/>
  <c r="G281" i="1"/>
  <c r="G280" i="1"/>
  <c r="G279" i="1"/>
  <c r="G270" i="1"/>
  <c r="G269" i="1"/>
  <c r="G268" i="1"/>
  <c r="G267" i="1"/>
  <c r="G266" i="1"/>
  <c r="G265" i="1"/>
  <c r="G264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36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189" i="1"/>
  <c r="G188" i="1"/>
  <c r="G187" i="1"/>
  <c r="G186" i="1"/>
  <c r="G185" i="1"/>
  <c r="G184" i="1"/>
  <c r="G183" i="1"/>
  <c r="G182" i="1"/>
  <c r="G181" i="1"/>
  <c r="G171" i="1"/>
  <c r="G170" i="1"/>
  <c r="G169" i="1"/>
  <c r="G162" i="1"/>
  <c r="G161" i="1"/>
  <c r="G160" i="1"/>
  <c r="G159" i="1"/>
  <c r="G140" i="1"/>
  <c r="G138" i="1"/>
  <c r="G137" i="1"/>
  <c r="G136" i="1"/>
  <c r="G135" i="1"/>
  <c r="G134" i="1"/>
  <c r="G133" i="1"/>
  <c r="G132" i="1"/>
  <c r="G131" i="1"/>
  <c r="G130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272" i="1" l="1"/>
  <c r="G2277" i="1"/>
  <c r="G1828" i="1"/>
  <c r="G1791" i="1"/>
  <c r="G1807" i="1"/>
  <c r="G172" i="1"/>
  <c r="G237" i="1"/>
  <c r="G529" i="1"/>
  <c r="G797" i="1"/>
  <c r="G816" i="1"/>
  <c r="G834" i="1"/>
  <c r="G1023" i="1"/>
  <c r="G1099" i="1"/>
  <c r="G1135" i="1"/>
  <c r="G1387" i="1"/>
  <c r="G1451" i="1"/>
  <c r="G1616" i="1"/>
  <c r="G1677" i="1"/>
  <c r="G1762" i="1"/>
  <c r="G91" i="1"/>
  <c r="G484" i="1"/>
  <c r="G642" i="1"/>
  <c r="G1223" i="1"/>
  <c r="G1293" i="1"/>
  <c r="G1362" i="1"/>
  <c r="G1429" i="1"/>
  <c r="G1550" i="1"/>
  <c r="G1603" i="1"/>
  <c r="G141" i="1"/>
  <c r="G288" i="1"/>
  <c r="G364" i="1"/>
  <c r="G495" i="1"/>
  <c r="G505" i="1"/>
  <c r="G631" i="1"/>
  <c r="G750" i="1"/>
  <c r="G759" i="1"/>
  <c r="G853" i="1"/>
  <c r="G889" i="1"/>
  <c r="G912" i="1"/>
  <c r="G936" i="1"/>
  <c r="G979" i="1"/>
  <c r="G1056" i="1"/>
  <c r="G1161" i="1"/>
  <c r="G1236" i="1"/>
  <c r="G1475" i="1"/>
  <c r="G1566" i="1"/>
  <c r="G1611" i="1"/>
  <c r="G1736" i="1"/>
  <c r="G1179" i="1"/>
  <c r="G1204" i="1"/>
  <c r="G1247" i="1"/>
  <c r="G1263" i="1"/>
  <c r="G1519" i="1"/>
  <c r="G121" i="1"/>
  <c r="G163" i="1"/>
  <c r="G190" i="1"/>
  <c r="G260" i="1"/>
  <c r="G297" i="1"/>
  <c r="G358" i="1"/>
  <c r="G448" i="1"/>
  <c r="G548" i="1"/>
  <c r="G566" i="1"/>
  <c r="G610" i="1"/>
  <c r="G672" i="1"/>
  <c r="G953" i="1"/>
  <c r="G1068" i="1"/>
  <c r="G1314" i="1"/>
  <c r="G1464" i="1"/>
  <c r="G1702" i="1"/>
  <c r="G731" i="1"/>
  <c r="G780" i="1"/>
  <c r="G1004" i="1"/>
  <c r="G1039" i="1"/>
  <c r="G1649" i="1"/>
  <c r="G313" i="1"/>
  <c r="G376" i="1"/>
  <c r="G2015" i="1" l="1"/>
  <c r="G1430" i="1"/>
  <c r="G1617" i="1"/>
  <c r="G1162" i="1"/>
  <c r="G854" i="1"/>
  <c r="G611" i="1"/>
  <c r="G62" i="1"/>
  <c r="G61" i="1"/>
  <c r="G60" i="1"/>
  <c r="F692" i="1"/>
  <c r="F854" i="1" s="1"/>
  <c r="F301" i="1"/>
  <c r="F611" i="1" s="1"/>
  <c r="G44" i="1"/>
  <c r="G45" i="1" s="1"/>
  <c r="G32" i="1"/>
  <c r="G31" i="1"/>
  <c r="G30" i="1"/>
  <c r="G29" i="1"/>
  <c r="G63" i="1" l="1"/>
  <c r="F3380" i="1"/>
  <c r="G33" i="1"/>
  <c r="E692" i="1"/>
  <c r="E301" i="1"/>
  <c r="E611" i="1" s="1"/>
  <c r="C3010" i="1"/>
  <c r="C3011" i="1" s="1"/>
  <c r="C3012" i="1" s="1"/>
  <c r="C3013" i="1" s="1"/>
  <c r="C3014" i="1" s="1"/>
  <c r="C3015" i="1" s="1"/>
  <c r="C3016" i="1" s="1"/>
  <c r="C3017" i="1" s="1"/>
  <c r="C634" i="1"/>
  <c r="C635" i="1" s="1"/>
  <c r="C636" i="1" s="1"/>
  <c r="C316" i="1"/>
  <c r="C317" i="1" s="1"/>
  <c r="C318" i="1" s="1"/>
  <c r="C319" i="1" s="1"/>
  <c r="C320" i="1" s="1"/>
  <c r="C321" i="1" s="1"/>
  <c r="C322" i="1" s="1"/>
  <c r="C323" i="1" s="1"/>
  <c r="G298" i="1" l="1"/>
  <c r="G3380" i="1" s="1"/>
  <c r="E854" i="1"/>
  <c r="E1162" i="1"/>
  <c r="E1430" i="1"/>
  <c r="E2978" i="1"/>
  <c r="E3379" i="1"/>
  <c r="E1617" i="1"/>
  <c r="E298" i="1" l="1"/>
  <c r="E2015" i="1"/>
  <c r="E3380" i="1" l="1"/>
  <c r="C1142" i="4" l="1"/>
  <c r="C26" i="4"/>
  <c r="C474" i="4"/>
  <c r="C467" i="4"/>
  <c r="C616" i="4"/>
  <c r="C285" i="4"/>
  <c r="C98" i="4"/>
  <c r="C1468" i="4"/>
  <c r="C143" i="4"/>
  <c r="C1105" i="4"/>
  <c r="C410" i="4"/>
  <c r="C1261" i="4"/>
  <c r="C211" i="4"/>
  <c r="C457" i="4"/>
  <c r="C326" i="4"/>
  <c r="C432" i="4"/>
  <c r="C139" i="4"/>
  <c r="C1390" i="4"/>
  <c r="C175" i="4"/>
  <c r="C1361" i="4"/>
  <c r="C919" i="4"/>
  <c r="C302" i="4"/>
  <c r="C815" i="4"/>
  <c r="C424" i="4"/>
  <c r="C372" i="4"/>
  <c r="C529" i="4"/>
  <c r="C605" i="4"/>
  <c r="C1343" i="4"/>
  <c r="C86" i="4"/>
  <c r="C536" i="4"/>
  <c r="C1199" i="4"/>
  <c r="C1154" i="4"/>
  <c r="C447" i="4"/>
  <c r="C973" i="4"/>
  <c r="C869" i="4"/>
  <c r="C1103" i="4"/>
  <c r="C69" i="4"/>
  <c r="C512" i="4"/>
  <c r="C36" i="4"/>
  <c r="C1119" i="4"/>
  <c r="C58" i="4"/>
  <c r="C299" i="4"/>
  <c r="C224" i="4"/>
  <c r="C418" i="4"/>
  <c r="C726" i="4"/>
  <c r="C510" i="4"/>
  <c r="C295" i="4"/>
  <c r="C458" i="4"/>
  <c r="C350" i="4"/>
  <c r="C1548" i="4"/>
  <c r="C1201" i="4"/>
  <c r="C91" i="4"/>
  <c r="C1296" i="4"/>
  <c r="C84" i="4"/>
  <c r="C425" i="4"/>
  <c r="C880" i="4"/>
  <c r="C397" i="4"/>
  <c r="C14" i="4"/>
  <c r="C450" i="4"/>
  <c r="C976" i="4"/>
  <c r="C621" i="4"/>
  <c r="C481" i="4"/>
  <c r="C95" i="4"/>
  <c r="C490" i="4"/>
  <c r="C436" i="4"/>
  <c r="C150" i="4"/>
  <c r="C1169" i="4"/>
  <c r="C365" i="4"/>
  <c r="C183" i="4"/>
  <c r="C513" i="4"/>
  <c r="C1221" i="4"/>
  <c r="C1408" i="4"/>
  <c r="C838" i="4"/>
  <c r="C104" i="4"/>
  <c r="C1193" i="4"/>
  <c r="C258" i="4"/>
  <c r="C454" i="4"/>
  <c r="C576" i="4"/>
  <c r="C534" i="4"/>
  <c r="C648" i="4"/>
  <c r="C687" i="4"/>
  <c r="C352" i="4"/>
  <c r="C482" i="4"/>
  <c r="C876" i="4"/>
  <c r="C900" i="4"/>
  <c r="C228" i="4"/>
  <c r="C57" i="4"/>
  <c r="C1104" i="4"/>
  <c r="C148" i="4"/>
  <c r="C212" i="4"/>
  <c r="C1178" i="4"/>
  <c r="C178" i="4"/>
  <c r="C1392" i="4"/>
  <c r="C65" i="4"/>
  <c r="C269" i="4"/>
  <c r="C515" i="4"/>
  <c r="C361" i="4"/>
  <c r="C85" i="4"/>
  <c r="C505" i="4"/>
  <c r="C287" i="4"/>
  <c r="C535" i="4"/>
  <c r="C864" i="4"/>
  <c r="C1445" i="4"/>
  <c r="C286" i="4"/>
  <c r="C1086" i="4"/>
  <c r="C121" i="4"/>
  <c r="C1389" i="4"/>
  <c r="C1153" i="4"/>
  <c r="C71" i="4"/>
  <c r="C188" i="4"/>
  <c r="C1014" i="4"/>
  <c r="C127" i="4"/>
  <c r="C772" i="4"/>
  <c r="C356" i="4"/>
  <c r="C428" i="4"/>
  <c r="C921" i="4"/>
  <c r="C805" i="4"/>
  <c r="C363" i="4"/>
  <c r="C1529" i="4"/>
  <c r="C13" i="4"/>
  <c r="C79" i="4"/>
  <c r="C34" i="4"/>
  <c r="C191" i="4"/>
  <c r="C1220" i="4"/>
  <c r="C382" i="4"/>
  <c r="C1380" i="4"/>
  <c r="C1272" i="4"/>
  <c r="C151" i="4"/>
  <c r="C46" i="4"/>
  <c r="C305" i="4"/>
  <c r="C1015" i="4"/>
  <c r="C460" i="4"/>
  <c r="C996" i="4"/>
  <c r="C619" i="4"/>
  <c r="C232" i="4"/>
  <c r="C434" i="4"/>
  <c r="C403" i="4"/>
  <c r="C734" i="4"/>
  <c r="C724" i="4"/>
  <c r="C59" i="4"/>
  <c r="C821" i="4"/>
  <c r="C970" i="4"/>
  <c r="C1511" i="4"/>
  <c r="C149" i="4"/>
  <c r="C209" i="4"/>
  <c r="C134" i="4"/>
  <c r="C592" i="4"/>
  <c r="C835" i="4"/>
  <c r="C203" i="4"/>
  <c r="C649" i="4"/>
  <c r="C190" i="4"/>
  <c r="C420" i="4"/>
  <c r="C446" i="4"/>
  <c r="C456" i="4"/>
  <c r="C1471" i="4"/>
  <c r="C1496" i="4"/>
  <c r="C1287" i="4"/>
  <c r="C40" i="4"/>
  <c r="C1447" i="4"/>
  <c r="C1257" i="4"/>
  <c r="C154" i="4"/>
  <c r="C16" i="4"/>
  <c r="C30" i="4"/>
  <c r="C1018" i="4"/>
  <c r="C920" i="4"/>
  <c r="C675" i="4"/>
  <c r="C898" i="4"/>
  <c r="C785" i="4"/>
  <c r="C52" i="4"/>
  <c r="C281" i="4"/>
  <c r="C1293" i="4"/>
  <c r="C163" i="4"/>
  <c r="C1159" i="4"/>
  <c r="C475" i="4"/>
  <c r="C357" i="4"/>
  <c r="C1358" i="4"/>
  <c r="C1231" i="4"/>
  <c r="C22" i="4"/>
  <c r="C1405" i="4"/>
  <c r="C1150" i="4"/>
  <c r="C12" i="4"/>
  <c r="C1289" i="4"/>
  <c r="C1282" i="4"/>
  <c r="C62" i="4"/>
  <c r="C162" i="4"/>
  <c r="C1245" i="4"/>
  <c r="C473" i="4"/>
  <c r="C130" i="4"/>
  <c r="C1020" i="4"/>
  <c r="C749" i="4"/>
  <c r="C236" i="4"/>
  <c r="C1388" i="4"/>
  <c r="C1222" i="4"/>
  <c r="C266" i="4"/>
  <c r="C863" i="4"/>
  <c r="C1016" i="4"/>
  <c r="C245" i="4"/>
  <c r="C1527" i="4"/>
  <c r="C169" i="4"/>
  <c r="C901" i="4"/>
  <c r="C1155" i="4"/>
  <c r="C249" i="4"/>
  <c r="C588" i="4"/>
  <c r="C735" i="4"/>
  <c r="C664" i="4"/>
  <c r="C514" i="4"/>
  <c r="C1223" i="4"/>
  <c r="C391" i="4"/>
  <c r="C1191" i="4"/>
  <c r="C1531" i="4"/>
  <c r="C327" i="4"/>
  <c r="C155" i="4"/>
  <c r="C404" i="4"/>
  <c r="C1215" i="4"/>
  <c r="C1549" i="4"/>
  <c r="C802" i="4"/>
  <c r="C147" i="4"/>
  <c r="C74" i="4"/>
  <c r="C650" i="4"/>
  <c r="C284" i="4"/>
  <c r="C370" i="4"/>
  <c r="C532" i="4"/>
  <c r="C435" i="4"/>
  <c r="C1217" i="4"/>
  <c r="C736" i="4"/>
  <c r="C1202" i="4"/>
  <c r="C47" i="4"/>
  <c r="C35" i="4"/>
  <c r="C445" i="4"/>
  <c r="C137" i="4"/>
  <c r="C701" i="4"/>
  <c r="C837" i="4"/>
  <c r="C219" i="4"/>
  <c r="C1052" i="4"/>
  <c r="C1143" i="4"/>
  <c r="C140" i="4"/>
  <c r="C771" i="4"/>
  <c r="C303" i="4"/>
  <c r="C872" i="4"/>
  <c r="C1180" i="4"/>
  <c r="C293" i="4"/>
  <c r="C666" i="4"/>
  <c r="C804" i="4"/>
  <c r="C1177" i="4"/>
  <c r="C1298" i="4"/>
  <c r="C1130" i="4"/>
  <c r="C1404" i="4"/>
  <c r="C306" i="4"/>
  <c r="C1019" i="4"/>
  <c r="C836" i="4"/>
  <c r="C1200" i="4"/>
  <c r="C304" i="4"/>
  <c r="C704" i="4"/>
  <c r="C759" i="4"/>
  <c r="C1216" i="4"/>
  <c r="C198" i="4"/>
  <c r="C518" i="4"/>
  <c r="C1295" i="4"/>
  <c r="C1260" i="4"/>
  <c r="C17" i="4"/>
  <c r="C1530" i="4"/>
  <c r="C1317" i="4"/>
  <c r="C379" i="4"/>
  <c r="C233" i="4"/>
  <c r="C651" i="4"/>
  <c r="C276" i="4"/>
  <c r="C180" i="4"/>
  <c r="C343" i="4"/>
  <c r="C218" i="4"/>
  <c r="C70" i="4"/>
  <c r="C135" i="4"/>
  <c r="C1318" i="4"/>
  <c r="C1446" i="4"/>
  <c r="C390" i="4"/>
  <c r="C1294" i="4"/>
  <c r="C80" i="4"/>
  <c r="C270" i="4"/>
  <c r="C277" i="4"/>
  <c r="C1196" i="4"/>
  <c r="C1132" i="4"/>
  <c r="C395" i="4"/>
  <c r="C484" i="4"/>
  <c r="C462" i="4"/>
  <c r="C463" i="4"/>
  <c r="C758" i="4"/>
  <c r="C750" i="4"/>
  <c r="C316" i="4"/>
  <c r="C368" i="4"/>
  <c r="C184" i="4"/>
  <c r="C917" i="4"/>
  <c r="C817" i="4"/>
  <c r="C441" i="4"/>
  <c r="C322" i="4"/>
  <c r="C784" i="4"/>
  <c r="C506" i="4"/>
  <c r="C975" i="4"/>
  <c r="C253" i="4"/>
  <c r="C339" i="4"/>
  <c r="C371" i="4"/>
  <c r="C887" i="4"/>
  <c r="C1194" i="4"/>
  <c r="C54" i="4"/>
  <c r="C1053" i="4"/>
  <c r="C433" i="4"/>
  <c r="C171" i="4"/>
  <c r="C179" i="4"/>
  <c r="C259" i="4"/>
  <c r="C381" i="4"/>
  <c r="C334" i="4"/>
  <c r="C400" i="4"/>
  <c r="C702" i="4"/>
  <c r="C394" i="4"/>
  <c r="C1472" i="4"/>
  <c r="C478" i="4"/>
  <c r="C267" i="4"/>
  <c r="C181" i="4"/>
  <c r="C373" i="4"/>
  <c r="C1156" i="4"/>
  <c r="C311" i="4"/>
  <c r="C1167" i="4"/>
  <c r="C1495" i="4"/>
  <c r="C487" i="4"/>
  <c r="C158" i="4"/>
  <c r="C1157" i="4"/>
  <c r="C1403" i="4"/>
  <c r="C813" i="4"/>
  <c r="C1129" i="4"/>
  <c r="C301" i="4"/>
  <c r="C254" i="4"/>
  <c r="C1181" i="4"/>
  <c r="C1431" i="4"/>
  <c r="C459" i="4"/>
  <c r="C144" i="4"/>
  <c r="C470" i="4"/>
  <c r="C1291" i="4"/>
  <c r="C438" i="4"/>
  <c r="C172" i="4"/>
  <c r="C1246" i="4"/>
  <c r="C405" i="4"/>
  <c r="C1300" i="4"/>
  <c r="C108" i="4"/>
  <c r="C215" i="4"/>
  <c r="C469" i="4"/>
  <c r="C21" i="4"/>
  <c r="C387" i="4"/>
  <c r="C18" i="4"/>
  <c r="C700" i="4"/>
  <c r="C895" i="4"/>
  <c r="C1263" i="4"/>
  <c r="C300" i="4"/>
  <c r="C274" i="4"/>
  <c r="C25" i="4"/>
  <c r="C688" i="4"/>
  <c r="C376" i="4"/>
  <c r="C870" i="4"/>
  <c r="C369" i="4"/>
  <c r="C168" i="4"/>
  <c r="C999" i="4"/>
  <c r="C770" i="4"/>
  <c r="C239" i="4"/>
  <c r="C378" i="4"/>
  <c r="C560" i="4"/>
  <c r="C167" i="4"/>
  <c r="C1133" i="4"/>
  <c r="C41" i="4"/>
  <c r="C76" i="4"/>
  <c r="C1299" i="4"/>
  <c r="C617" i="4"/>
  <c r="C1218" i="4"/>
  <c r="C1359" i="4"/>
  <c r="C417" i="4"/>
  <c r="C68" i="4"/>
  <c r="C64" i="4"/>
  <c r="C133" i="4"/>
  <c r="C223" i="4"/>
  <c r="C1189" i="4"/>
  <c r="C315" i="4"/>
  <c r="C325" i="4"/>
  <c r="C27" i="4"/>
  <c r="C1242" i="4"/>
  <c r="C782" i="4"/>
  <c r="C39" i="4"/>
  <c r="C472" i="4"/>
  <c r="C414" i="4"/>
  <c r="C1013" i="4"/>
  <c r="C73" i="4"/>
  <c r="C677" i="4"/>
  <c r="C380" i="4"/>
  <c r="C290" i="4"/>
  <c r="C555" i="4"/>
  <c r="C294" i="4"/>
  <c r="C1190" i="4"/>
  <c r="C1306" i="4"/>
  <c r="C871" i="4"/>
  <c r="C1407" i="4"/>
  <c r="C340" i="4"/>
  <c r="C451" i="4"/>
  <c r="C526" i="4"/>
  <c r="C1290" i="4"/>
  <c r="C1532" i="4"/>
  <c r="C1432" i="4"/>
  <c r="C415" i="4"/>
  <c r="C897" i="4"/>
  <c r="C806" i="4"/>
  <c r="C1088" i="4"/>
  <c r="C177" i="4"/>
  <c r="C1288" i="4"/>
  <c r="C1450" i="4"/>
  <c r="C488" i="4"/>
  <c r="C416" i="4"/>
  <c r="C63" i="4"/>
  <c r="C280" i="4"/>
  <c r="C81" i="4"/>
  <c r="C388" i="4"/>
  <c r="C877" i="4"/>
  <c r="C689" i="4"/>
  <c r="C1054" i="4"/>
  <c r="C874" i="4"/>
  <c r="C502" i="4"/>
  <c r="C1198" i="4"/>
  <c r="C240" i="4"/>
  <c r="C330" i="4"/>
  <c r="C1017" i="4"/>
  <c r="C1051" i="4"/>
  <c r="C557" i="4"/>
  <c r="C310" i="4"/>
  <c r="C1151" i="4"/>
  <c r="C225" i="4"/>
  <c r="C491" i="4"/>
  <c r="C521" i="4"/>
  <c r="C1406" i="4"/>
  <c r="C1286" i="4"/>
  <c r="C801" i="4"/>
  <c r="C1197" i="4"/>
  <c r="C489" i="4"/>
  <c r="C517" i="4"/>
  <c r="C429" i="4"/>
  <c r="C75" i="4"/>
  <c r="C865" i="4"/>
  <c r="C351" i="4"/>
  <c r="C383" i="4"/>
  <c r="C814" i="4"/>
  <c r="C1448" i="4"/>
  <c r="C338" i="4"/>
  <c r="C307" i="4"/>
  <c r="C323" i="4"/>
  <c r="C189" i="4"/>
  <c r="C705" i="4"/>
  <c r="C504" i="4"/>
  <c r="C727" i="4"/>
  <c r="C873" i="4"/>
  <c r="C1451" i="4"/>
  <c r="C298" i="4"/>
  <c r="C607" i="4"/>
  <c r="C803" i="4"/>
  <c r="C220" i="4"/>
  <c r="C1192" i="4"/>
  <c r="C492" i="4"/>
  <c r="C329" i="4"/>
  <c r="C1301" i="4"/>
  <c r="C396" i="4"/>
  <c r="C136" i="4"/>
  <c r="C977" i="4"/>
  <c r="C1533" i="4"/>
  <c r="C748" i="4"/>
  <c r="C1195" i="4"/>
  <c r="C556" i="4"/>
  <c r="C902" i="4"/>
  <c r="C591" i="4"/>
  <c r="C503" i="4"/>
  <c r="C1304" i="4"/>
  <c r="C516" i="4"/>
  <c r="C899" i="4"/>
  <c r="C226" i="4"/>
  <c r="C44" i="4"/>
  <c r="C466" i="4"/>
  <c r="C1449" i="4"/>
  <c r="C1232" i="4"/>
  <c r="C45" i="4"/>
  <c r="C558" i="4"/>
  <c r="C1262" i="4"/>
  <c r="C1393" i="4"/>
  <c r="C1528" i="4"/>
  <c r="C1303" i="4"/>
  <c r="C676" i="4"/>
  <c r="C443" i="4"/>
  <c r="C875" i="4"/>
  <c r="C227" i="4"/>
  <c r="C1120" i="4"/>
  <c r="C1188" i="4"/>
  <c r="C997" i="4"/>
  <c r="C525" i="4"/>
  <c r="C1283" i="4"/>
  <c r="C1526" i="4"/>
  <c r="C20" i="4"/>
  <c r="C328" i="4"/>
  <c r="C507" i="4"/>
  <c r="C527" i="4"/>
  <c r="C1470" i="4"/>
  <c r="C19" i="4"/>
  <c r="C161" i="4"/>
  <c r="C468" i="4"/>
  <c r="C725" i="4"/>
  <c r="C1131" i="4"/>
  <c r="C231" i="4"/>
  <c r="C48" i="4"/>
  <c r="C1004" i="4"/>
  <c r="C1074" i="4"/>
  <c r="C275" i="4"/>
  <c r="C1469" i="4"/>
  <c r="C337" i="4"/>
  <c r="C268" i="4"/>
  <c r="C411" i="4"/>
  <c r="C38" i="4"/>
  <c r="C444" i="4"/>
  <c r="C1381" i="4"/>
  <c r="C483" i="4"/>
  <c r="C606" i="4"/>
  <c r="C922" i="4"/>
  <c r="C15" i="4"/>
  <c r="C896" i="4"/>
  <c r="C1305" i="4"/>
  <c r="C1297" i="4"/>
  <c r="C464" i="4"/>
  <c r="C1391" i="4"/>
  <c r="C263" i="4"/>
  <c r="C495" i="4"/>
  <c r="C1121" i="4"/>
  <c r="C816" i="4"/>
  <c r="C87" i="4"/>
  <c r="C1280" i="4"/>
  <c r="C1127" i="4"/>
  <c r="C182" i="4"/>
  <c r="C1214" i="4"/>
  <c r="C918" i="4"/>
  <c r="C974" i="4"/>
  <c r="C346" i="4"/>
  <c r="C358" i="4"/>
  <c r="C170" i="4"/>
  <c r="C246" i="4"/>
  <c r="C1429" i="4"/>
  <c r="C1118" i="4"/>
  <c r="C88" i="4"/>
  <c r="C1281" i="4"/>
  <c r="C1128" i="4"/>
  <c r="C498" i="4"/>
  <c r="C1050" i="4"/>
  <c r="C1292" i="4"/>
  <c r="C1302" i="4"/>
  <c r="C353" i="4"/>
  <c r="C1360" i="4"/>
  <c r="C1259" i="4"/>
  <c r="C199" i="4"/>
  <c r="C818" i="4"/>
  <c r="C589" i="4"/>
  <c r="C156" i="4"/>
  <c r="C442" i="4"/>
  <c r="C757" i="4"/>
  <c r="C262" i="4"/>
  <c r="C419" i="4"/>
  <c r="C94" i="4"/>
  <c r="C257" i="4"/>
  <c r="C1000" i="4"/>
  <c r="C618" i="4"/>
  <c r="C1230" i="4"/>
  <c r="C533" i="4"/>
  <c r="C1430" i="4"/>
  <c r="C317" i="4"/>
  <c r="C1510" i="4"/>
  <c r="C321" i="4"/>
  <c r="C362" i="4"/>
  <c r="C210" i="4"/>
  <c r="C1087" i="4"/>
  <c r="C126" i="4"/>
  <c r="C31" i="4"/>
  <c r="C1005" i="4"/>
  <c r="C66" i="4"/>
  <c r="C1213" i="4"/>
  <c r="C72" i="4"/>
  <c r="C461" i="4"/>
  <c r="C53" i="4"/>
  <c r="C511" i="4"/>
  <c r="C471" i="4"/>
  <c r="C528" i="4"/>
  <c r="C241" i="4"/>
  <c r="C1244" i="4"/>
  <c r="C1076" i="4"/>
  <c r="C652" i="4"/>
  <c r="C312" i="4"/>
  <c r="C1256" i="4"/>
  <c r="C250" i="4"/>
  <c r="C128" i="4"/>
  <c r="C324" i="4"/>
  <c r="C1168" i="4"/>
  <c r="C755" i="4"/>
  <c r="C465" i="4"/>
  <c r="C1075" i="4"/>
  <c r="C157" i="4"/>
  <c r="C703" i="4"/>
  <c r="C398" i="4"/>
  <c r="C486" i="4"/>
  <c r="C208" i="4"/>
  <c r="C783" i="4"/>
  <c r="C455" i="4"/>
  <c r="C407" i="4"/>
  <c r="C399" i="4"/>
  <c r="C878" i="4"/>
  <c r="C1264" i="4"/>
  <c r="C1219" i="4"/>
  <c r="C377" i="4"/>
  <c r="C176" i="4"/>
  <c r="C101" i="4"/>
  <c r="C384" i="4"/>
  <c r="C349" i="4"/>
  <c r="C760" i="4"/>
  <c r="C138" i="4"/>
  <c r="C1152" i="4"/>
  <c r="C413" i="4"/>
  <c r="C1233" i="4"/>
  <c r="C733" i="4"/>
  <c r="C800" i="4"/>
  <c r="C998" i="4"/>
  <c r="C166" i="4"/>
  <c r="C1428" i="4"/>
  <c r="C1258" i="4"/>
  <c r="C202" i="4"/>
  <c r="C608" i="4"/>
  <c r="C968" i="4"/>
  <c r="C485" i="4"/>
  <c r="C273" i="4"/>
  <c r="C437" i="4"/>
  <c r="C389" i="4"/>
  <c r="C67" i="4"/>
  <c r="C28" i="4"/>
  <c r="C879" i="4"/>
  <c r="C839" i="4"/>
  <c r="C29" i="4"/>
  <c r="C49" i="4"/>
  <c r="C1158" i="4"/>
  <c r="C1284" i="4"/>
  <c r="C769" i="4"/>
  <c r="C1285" i="4"/>
  <c r="C590" i="4"/>
  <c r="C620" i="4"/>
  <c r="C756" i="4"/>
  <c r="C1179" i="4"/>
  <c r="C129" i="4"/>
  <c r="C406" i="4"/>
  <c r="C1307" i="4"/>
  <c r="C524" i="4"/>
  <c r="C665" i="4"/>
  <c r="C969" i="4"/>
  <c r="C1550" i="4"/>
  <c r="C333" i="4"/>
  <c r="C412" i="4"/>
  <c r="C959" i="4"/>
  <c r="C37" i="4"/>
  <c r="C1243" i="4"/>
  <c r="C1394" i="4"/>
  <c r="C11" i="4"/>
  <c r="C559" i="4"/>
  <c r="C1944" i="2"/>
  <c r="C1480" i="2"/>
  <c r="C51" i="2"/>
  <c r="C1138" i="2"/>
  <c r="C1733" i="2"/>
  <c r="C441" i="2"/>
  <c r="C1141" i="2"/>
  <c r="C800" i="2"/>
  <c r="C1422" i="2"/>
  <c r="C1271" i="2"/>
  <c r="C342" i="2"/>
  <c r="C793" i="2"/>
  <c r="C746" i="2"/>
  <c r="C652" i="2"/>
  <c r="C1845" i="2"/>
  <c r="C956" i="2"/>
  <c r="C1771" i="2"/>
  <c r="C1670" i="2"/>
  <c r="C1991" i="2"/>
  <c r="C464" i="2"/>
  <c r="C1671" i="2"/>
  <c r="C678" i="2"/>
  <c r="C1987" i="2"/>
  <c r="C886" i="2"/>
  <c r="C1741" i="2"/>
  <c r="C105" i="2"/>
  <c r="C976" i="2"/>
  <c r="C1715" i="2"/>
  <c r="C1270" i="2"/>
  <c r="C154" i="2"/>
  <c r="C1579" i="2"/>
  <c r="C1003" i="2"/>
  <c r="C1117" i="2"/>
  <c r="C174" i="2"/>
  <c r="C816" i="2"/>
  <c r="C359" i="2"/>
  <c r="C1310" i="2"/>
  <c r="C975" i="2"/>
  <c r="C832" i="2"/>
  <c r="C453" i="2"/>
  <c r="C1235" i="2"/>
  <c r="C1776" i="2"/>
  <c r="C27" i="2"/>
  <c r="C385" i="2"/>
  <c r="C102" i="2"/>
  <c r="C52" i="2"/>
  <c r="C1865" i="2"/>
  <c r="C1581" i="2"/>
  <c r="C982" i="2"/>
  <c r="C1353" i="2"/>
  <c r="C123" i="2"/>
  <c r="C1004" i="2"/>
  <c r="C624" i="2"/>
  <c r="C1844" i="2"/>
  <c r="C593" i="2"/>
  <c r="C436" i="2"/>
  <c r="C955" i="2"/>
  <c r="C456" i="2"/>
  <c r="C426" i="2"/>
  <c r="C2030" i="2"/>
  <c r="C937" i="2"/>
  <c r="C540" i="2"/>
  <c r="C651" i="2"/>
  <c r="C302" i="2"/>
  <c r="C1900" i="2"/>
  <c r="C855" i="2"/>
  <c r="C313" i="2"/>
  <c r="C1874" i="2"/>
  <c r="C1873" i="2"/>
  <c r="C1596" i="2"/>
  <c r="C1482" i="2"/>
  <c r="C21" i="2"/>
  <c r="C480" i="2"/>
  <c r="C1173" i="2"/>
  <c r="C1038" i="2"/>
  <c r="C1814" i="2"/>
  <c r="C128" i="2"/>
  <c r="C32" i="2"/>
  <c r="C1801" i="2"/>
  <c r="C589" i="2"/>
  <c r="C238" i="2"/>
  <c r="C1633" i="2"/>
  <c r="C1483" i="2"/>
  <c r="C1887" i="2"/>
  <c r="C1458" i="2"/>
  <c r="C1779" i="2"/>
  <c r="C2112" i="2"/>
  <c r="C983" i="2"/>
  <c r="C782" i="2"/>
  <c r="C1339" i="2"/>
  <c r="C1701" i="2"/>
  <c r="C989" i="2"/>
  <c r="C1634" i="2"/>
  <c r="C830" i="2"/>
  <c r="C2032" i="2"/>
  <c r="C1202" i="2"/>
  <c r="C1816" i="2"/>
  <c r="C276" i="2"/>
  <c r="C2052" i="2"/>
  <c r="C1288" i="2"/>
  <c r="C2054" i="2"/>
  <c r="C1101" i="2"/>
  <c r="C733" i="2"/>
  <c r="C17" i="2"/>
  <c r="C305" i="2"/>
  <c r="C1872" i="2"/>
  <c r="C1286" i="2"/>
  <c r="C90" i="2"/>
  <c r="C482" i="2"/>
  <c r="C49" i="2"/>
  <c r="C1687" i="2"/>
  <c r="C1397" i="2"/>
  <c r="C1726" i="2"/>
  <c r="C1871" i="2"/>
  <c r="C924" i="2"/>
  <c r="C731" i="2"/>
  <c r="C781" i="2"/>
  <c r="C1785" i="2"/>
  <c r="C1883" i="2"/>
  <c r="C650" i="2"/>
  <c r="C43" i="2"/>
  <c r="C1782" i="2"/>
  <c r="C1975" i="2"/>
  <c r="C1635" i="2"/>
  <c r="C653" i="2"/>
  <c r="C784" i="2"/>
  <c r="C845" i="2"/>
  <c r="C1868" i="2"/>
  <c r="C1258" i="2"/>
  <c r="C1063" i="2"/>
  <c r="C42" i="2"/>
  <c r="C1879" i="2"/>
  <c r="C104" i="2"/>
  <c r="C640" i="2"/>
  <c r="C2094" i="2"/>
  <c r="C1116" i="2"/>
  <c r="C278" i="2"/>
  <c r="C981" i="2"/>
  <c r="C833" i="2"/>
  <c r="C2110" i="2"/>
  <c r="C891" i="2"/>
  <c r="C1551" i="2"/>
  <c r="C556" i="2"/>
  <c r="C819" i="2"/>
  <c r="C1734" i="2"/>
  <c r="C274" i="2"/>
  <c r="C606" i="2"/>
  <c r="C103" i="2"/>
  <c r="C922" i="2"/>
  <c r="C655" i="2"/>
  <c r="C1118" i="2"/>
  <c r="C888" i="2"/>
  <c r="C1285" i="2"/>
  <c r="C980" i="2"/>
  <c r="C1448" i="2"/>
  <c r="C999" i="2"/>
  <c r="C1204" i="2"/>
  <c r="C971" i="2"/>
  <c r="C33" i="2"/>
  <c r="C1806" i="2"/>
  <c r="C1368" i="2"/>
  <c r="C1115" i="2"/>
  <c r="C1875" i="2"/>
  <c r="C383" i="2"/>
  <c r="C1200" i="2"/>
  <c r="C843" i="2"/>
  <c r="C526" i="2"/>
  <c r="C1876" i="2"/>
  <c r="C935" i="2"/>
  <c r="C887" i="2"/>
  <c r="C312" i="2"/>
  <c r="C873" i="2"/>
  <c r="C1926" i="2"/>
  <c r="C1059" i="2"/>
  <c r="C2114" i="2"/>
  <c r="C1502" i="2"/>
  <c r="C1942" i="2"/>
  <c r="C1501" i="2"/>
  <c r="C1035" i="2"/>
  <c r="C738" i="2"/>
  <c r="C1401" i="2"/>
  <c r="C1943" i="2"/>
  <c r="C925" i="2"/>
  <c r="C558" i="2"/>
  <c r="C1560" i="2"/>
  <c r="C277" i="2"/>
  <c r="C1259" i="2"/>
  <c r="C358" i="2"/>
  <c r="C18" i="2"/>
  <c r="C875" i="2"/>
  <c r="C1479" i="2"/>
  <c r="C1343" i="2"/>
  <c r="C240" i="2"/>
  <c r="C1742" i="2"/>
  <c r="C858" i="2"/>
  <c r="C821" i="2"/>
  <c r="C591" i="2"/>
  <c r="C1142" i="2"/>
  <c r="C1500" i="2"/>
  <c r="C1057" i="2"/>
  <c r="C427" i="2"/>
  <c r="C1588" i="2"/>
  <c r="C1542" i="2"/>
  <c r="C884" i="2"/>
  <c r="C106" i="2"/>
  <c r="C2028" i="2"/>
  <c r="C572" i="2"/>
  <c r="C1941" i="2"/>
  <c r="C1990" i="2"/>
  <c r="C656" i="2"/>
  <c r="C936" i="2"/>
  <c r="C1886" i="2"/>
  <c r="C1307" i="2"/>
  <c r="C1505" i="2"/>
  <c r="C167" i="2"/>
  <c r="C649" i="2"/>
  <c r="C339" i="2"/>
  <c r="C401" i="2"/>
  <c r="C831" i="2"/>
  <c r="C153" i="2"/>
  <c r="C1800" i="2"/>
  <c r="C1484" i="2"/>
  <c r="C356" i="2"/>
  <c r="C495" i="2"/>
  <c r="C1781" i="2"/>
  <c r="C1341" i="2"/>
  <c r="C1199" i="2"/>
  <c r="C360" i="2"/>
  <c r="C1316" i="2"/>
  <c r="C1478" i="2"/>
  <c r="C1840" i="2"/>
  <c r="C1784" i="2"/>
  <c r="C140" i="2"/>
  <c r="C1388" i="2"/>
  <c r="C1333" i="2"/>
  <c r="C1033" i="2"/>
  <c r="C109" i="2"/>
  <c r="C1760" i="2"/>
  <c r="C2079" i="2"/>
  <c r="C1725" i="2"/>
  <c r="C354" i="2"/>
  <c r="C1009" i="2"/>
  <c r="C933" i="2"/>
  <c r="C801" i="2"/>
  <c r="C763" i="2"/>
  <c r="C1100" i="2"/>
  <c r="C1396" i="2"/>
  <c r="C762" i="2"/>
  <c r="C1061" i="2"/>
  <c r="C1099" i="2"/>
  <c r="C37" i="2"/>
  <c r="C463" i="2"/>
  <c r="C856" i="2"/>
  <c r="C1461" i="2"/>
  <c r="C1366" i="2"/>
  <c r="C607" i="2"/>
  <c r="C1583" i="2"/>
  <c r="C972" i="2"/>
  <c r="C1710" i="2"/>
  <c r="C1740" i="2"/>
  <c r="C41" i="2"/>
  <c r="C1331" i="2"/>
  <c r="C745" i="2"/>
  <c r="C1901" i="2"/>
  <c r="C1459" i="2"/>
  <c r="C1485" i="2"/>
  <c r="C1190" i="2"/>
  <c r="C325" i="2"/>
  <c r="C1058" i="2"/>
  <c r="C1021" i="2"/>
  <c r="C15" i="2"/>
  <c r="C1839" i="2"/>
  <c r="C1866" i="2"/>
  <c r="C622" i="2"/>
  <c r="C2113" i="2"/>
  <c r="C817" i="2"/>
  <c r="C557" i="2"/>
  <c r="C1037" i="2"/>
  <c r="C1404" i="2"/>
  <c r="C29" i="2"/>
  <c r="C1481" i="2"/>
  <c r="C1738" i="2"/>
  <c r="C19" i="2"/>
  <c r="C834" i="2"/>
  <c r="C1332" i="2"/>
  <c r="C113" i="2"/>
  <c r="C676" i="2"/>
  <c r="C1456" i="2"/>
  <c r="C836" i="2"/>
  <c r="C293" i="2"/>
  <c r="C1188" i="2"/>
  <c r="C1119" i="2"/>
  <c r="C115" i="2"/>
  <c r="C1777" i="2"/>
  <c r="C934" i="2"/>
  <c r="C1890" i="2"/>
  <c r="C1338" i="2"/>
  <c r="C1712" i="2"/>
  <c r="C1637" i="2"/>
  <c r="C1463" i="2"/>
  <c r="C1342" i="2"/>
  <c r="C292" i="2"/>
  <c r="C1447" i="2"/>
  <c r="C1737" i="2"/>
  <c r="C1096" i="2"/>
  <c r="C31" i="2"/>
  <c r="C837" i="2"/>
  <c r="C241" i="2"/>
  <c r="C1828" i="2"/>
  <c r="C1420" i="2"/>
  <c r="C1799" i="2"/>
  <c r="C2132" i="2"/>
  <c r="C2116" i="2"/>
  <c r="C1172" i="2"/>
  <c r="C2111" i="2"/>
  <c r="C131" i="2"/>
  <c r="C938" i="2"/>
  <c r="C854" i="2"/>
  <c r="C641" i="2"/>
  <c r="C1005" i="2"/>
  <c r="C730" i="2"/>
  <c r="C966" i="2"/>
  <c r="C341" i="2"/>
  <c r="C1582" i="2"/>
  <c r="C1703" i="2"/>
  <c r="C39" i="2"/>
  <c r="C706" i="2"/>
  <c r="C1972" i="2"/>
  <c r="C1272" i="2"/>
  <c r="C1598" i="2"/>
  <c r="C2055" i="2"/>
  <c r="C940" i="2"/>
  <c r="C1062" i="2"/>
  <c r="C970" i="2"/>
  <c r="C859" i="2"/>
  <c r="C978" i="2"/>
  <c r="C1704" i="2"/>
  <c r="C968" i="2"/>
  <c r="C101" i="2"/>
  <c r="C707" i="2"/>
  <c r="C1036" i="2"/>
  <c r="C1557" i="2"/>
  <c r="C1308" i="2"/>
  <c r="C242" i="2"/>
  <c r="C279" i="2"/>
  <c r="C53" i="2"/>
  <c r="C1762" i="2"/>
  <c r="C1234" i="2"/>
  <c r="C1778" i="2"/>
  <c r="C114" i="2"/>
  <c r="C1796" i="2"/>
  <c r="C1097" i="2"/>
  <c r="C917" i="2"/>
  <c r="C804" i="2"/>
  <c r="C361" i="2"/>
  <c r="C1803" i="2"/>
  <c r="C900" i="2"/>
  <c r="C1773" i="2"/>
  <c r="C159" i="2"/>
  <c r="C1798" i="2"/>
  <c r="C2033" i="2"/>
  <c r="C928" i="2"/>
  <c r="C705" i="2"/>
  <c r="C1636" i="2"/>
  <c r="C977" i="2"/>
  <c r="C303" i="2"/>
  <c r="C525" i="2"/>
  <c r="C1864" i="2"/>
  <c r="C835" i="2"/>
  <c r="C729" i="2"/>
  <c r="C791" i="2"/>
  <c r="C735" i="2"/>
  <c r="C30" i="2"/>
  <c r="C973" i="2"/>
  <c r="C1889" i="2"/>
  <c r="C901" i="2"/>
  <c r="C429" i="2"/>
  <c r="C12" i="2"/>
  <c r="C642" i="2"/>
  <c r="C1813" i="2"/>
  <c r="C1847" i="2"/>
  <c r="C1976" i="2"/>
  <c r="C465" i="2"/>
  <c r="C1825" i="2"/>
  <c r="C1171" i="2"/>
  <c r="C357" i="2"/>
  <c r="C315" i="2"/>
  <c r="C1139" i="2"/>
  <c r="C892" i="2"/>
  <c r="C802" i="2"/>
  <c r="C1855" i="2"/>
  <c r="C923" i="2"/>
  <c r="C473" i="2"/>
  <c r="C1231" i="2"/>
  <c r="C412" i="2"/>
  <c r="C654" i="2"/>
  <c r="C1804" i="2"/>
  <c r="C1007" i="2"/>
  <c r="C1846" i="2"/>
  <c r="C1827" i="2"/>
  <c r="C1460" i="2"/>
  <c r="C2051" i="2"/>
  <c r="C829" i="2"/>
  <c r="C1232" i="2"/>
  <c r="C563" i="2"/>
  <c r="C124" i="2"/>
  <c r="C130" i="2"/>
  <c r="C1056" i="2"/>
  <c r="C281" i="2"/>
  <c r="C871" i="2"/>
  <c r="C890" i="2"/>
  <c r="C1201" i="2"/>
  <c r="C1600" i="2"/>
  <c r="C872" i="2"/>
  <c r="C1974" i="2"/>
  <c r="C893" i="2"/>
  <c r="C939" i="2"/>
  <c r="C14" i="2"/>
  <c r="C38" i="2"/>
  <c r="C1287" i="2"/>
  <c r="C1389" i="2"/>
  <c r="C1386" i="2"/>
  <c r="C1383" i="2"/>
  <c r="C100" i="2"/>
  <c r="C1599" i="2"/>
  <c r="C2053" i="2"/>
  <c r="C20" i="2"/>
  <c r="C122" i="2"/>
  <c r="C1842" i="2"/>
  <c r="C575" i="2"/>
  <c r="C1750" i="2"/>
  <c r="C428" i="2"/>
  <c r="C1752" i="2"/>
  <c r="C1702" i="2"/>
  <c r="C860" i="2"/>
  <c r="C1739" i="2"/>
  <c r="C1354" i="2"/>
  <c r="C1283" i="2"/>
  <c r="C885" i="2"/>
  <c r="C1843" i="2"/>
  <c r="C1309" i="2"/>
  <c r="C1455" i="2"/>
  <c r="C574" i="2"/>
  <c r="C1805" i="2"/>
  <c r="C1783" i="2"/>
  <c r="C1751" i="2"/>
  <c r="C573" i="2"/>
  <c r="C1863" i="2"/>
  <c r="C1452" i="2"/>
  <c r="C963" i="2"/>
  <c r="C1552" i="2"/>
  <c r="C1559" i="2"/>
  <c r="C304" i="2"/>
  <c r="C677" i="2"/>
  <c r="C1884" i="2"/>
  <c r="C180" i="2"/>
  <c r="C1008" i="2"/>
  <c r="C68" i="2"/>
  <c r="C1419" i="2"/>
  <c r="C340" i="2"/>
  <c r="C964" i="2"/>
  <c r="C1355" i="2"/>
  <c r="C1686" i="2"/>
  <c r="C1387" i="2"/>
  <c r="C1159" i="2"/>
  <c r="C223" i="2"/>
  <c r="C732" i="2"/>
  <c r="C562" i="2"/>
  <c r="C1556" i="2"/>
  <c r="C1764" i="2"/>
  <c r="C2131" i="2"/>
  <c r="C1189" i="2"/>
  <c r="C962" i="2"/>
  <c r="C112" i="2"/>
  <c r="C926" i="2"/>
  <c r="C874" i="2"/>
  <c r="C1558" i="2"/>
  <c r="C2133" i="2"/>
  <c r="C2013" i="2"/>
  <c r="C1319" i="2"/>
  <c r="C974" i="2"/>
  <c r="C1462" i="2"/>
  <c r="C455" i="2"/>
  <c r="C765" i="2"/>
  <c r="C1882" i="2"/>
  <c r="C413" i="2"/>
  <c r="C1400" i="2"/>
  <c r="C129" i="2"/>
  <c r="C44" i="2"/>
  <c r="C1602" i="2"/>
  <c r="C2012" i="2"/>
  <c r="C1736" i="2"/>
  <c r="C1711" i="2"/>
  <c r="C1318" i="2"/>
  <c r="C384" i="2"/>
  <c r="C1398" i="2"/>
  <c r="C1191" i="2"/>
  <c r="C458" i="2"/>
  <c r="C1658" i="2"/>
  <c r="C1885" i="2"/>
  <c r="C108" i="2"/>
  <c r="C967" i="2"/>
  <c r="C1735" i="2"/>
  <c r="C327" i="2"/>
  <c r="C443" i="2"/>
  <c r="C2115" i="2"/>
  <c r="C1365" i="2"/>
  <c r="C2015" i="2"/>
  <c r="C442" i="2"/>
  <c r="C353" i="2"/>
  <c r="C132" i="2"/>
  <c r="C1418" i="2"/>
  <c r="C1829" i="2"/>
  <c r="C1233" i="2"/>
  <c r="C625" i="2"/>
  <c r="C1034" i="2"/>
  <c r="C70" i="2"/>
  <c r="C1340" i="2"/>
  <c r="C454" i="2"/>
  <c r="C1797" i="2"/>
  <c r="C785" i="2"/>
  <c r="C965" i="2"/>
  <c r="C1964" i="2"/>
  <c r="C1247" i="2"/>
  <c r="C889" i="2"/>
  <c r="C239" i="2"/>
  <c r="C792" i="2"/>
  <c r="C1815" i="2"/>
  <c r="C1587" i="2"/>
  <c r="C1457" i="2"/>
  <c r="C1446" i="2"/>
  <c r="C918" i="2"/>
  <c r="C844" i="2"/>
  <c r="C54" i="2"/>
  <c r="C1140" i="2"/>
  <c r="C783" i="2"/>
  <c r="C2093" i="2"/>
  <c r="C1470" i="2"/>
  <c r="C1877" i="2"/>
  <c r="C1775" i="2"/>
  <c r="C1553" i="2"/>
  <c r="C1399" i="2"/>
  <c r="C343" i="2"/>
  <c r="C764" i="2"/>
  <c r="C1802" i="2"/>
  <c r="C818" i="2"/>
  <c r="C631" i="2"/>
  <c r="C2078" i="2"/>
  <c r="C590" i="2"/>
  <c r="C425" i="2"/>
  <c r="C275" i="2"/>
  <c r="C411" i="2"/>
  <c r="C1716" i="2"/>
  <c r="C1826" i="2"/>
  <c r="C1878" i="2"/>
  <c r="C1454" i="2"/>
  <c r="C1367" i="2"/>
  <c r="C1597" i="2"/>
  <c r="C111" i="2"/>
  <c r="C771" i="2"/>
  <c r="C1688" i="2"/>
  <c r="C846" i="2"/>
  <c r="C969" i="2"/>
  <c r="C316" i="2"/>
  <c r="C979" i="2"/>
  <c r="C857" i="2"/>
  <c r="C110" i="2"/>
  <c r="C1780" i="2"/>
  <c r="C1060" i="2"/>
  <c r="C1713" i="2"/>
  <c r="C1971" i="2"/>
  <c r="C362" i="2"/>
  <c r="C657" i="2"/>
  <c r="C658" i="2"/>
  <c r="C2109" i="2"/>
  <c r="C1867" i="2"/>
  <c r="C1657" i="2"/>
  <c r="C1175" i="2"/>
  <c r="C1284" i="2"/>
  <c r="C1870" i="2"/>
  <c r="C1669" i="2"/>
  <c r="C1774" i="2"/>
  <c r="C2011" i="2"/>
  <c r="C345" i="2"/>
  <c r="C1006" i="2"/>
  <c r="C1027" i="2"/>
  <c r="C107" i="2"/>
  <c r="C28" i="2"/>
  <c r="C623" i="2"/>
  <c r="C2029" i="2"/>
  <c r="C2031" i="2"/>
  <c r="C576" i="2"/>
  <c r="C1174" i="2"/>
  <c r="C40" i="2"/>
  <c r="C1601" i="2"/>
  <c r="C1249" i="2"/>
  <c r="C1761" i="2"/>
  <c r="C894" i="2"/>
  <c r="C1143" i="2"/>
  <c r="C736" i="2"/>
  <c r="C69" i="2"/>
  <c r="C1503" i="2"/>
  <c r="C1989" i="2"/>
  <c r="C1772" i="2"/>
  <c r="C776" i="2"/>
  <c r="C998" i="2"/>
  <c r="C927" i="2"/>
  <c r="C50" i="2"/>
  <c r="C1453" i="2"/>
  <c r="C1352" i="2"/>
  <c r="C344" i="2"/>
  <c r="C13" i="2"/>
  <c r="C2014" i="2"/>
  <c r="C541" i="2"/>
  <c r="C1384" i="2"/>
  <c r="C481" i="2"/>
  <c r="C1880" i="2"/>
  <c r="C91" i="2"/>
  <c r="C737" i="2"/>
  <c r="C22" i="2"/>
  <c r="C355" i="2"/>
  <c r="C1075" i="2"/>
  <c r="C1421" i="2"/>
  <c r="C306" i="2"/>
  <c r="C734" i="2"/>
  <c r="C820" i="2"/>
  <c r="C386" i="2"/>
  <c r="C1248" i="2"/>
  <c r="C1841" i="2"/>
  <c r="C89" i="2"/>
  <c r="C2034" i="2"/>
  <c r="C326" i="2"/>
  <c r="C1963" i="2"/>
  <c r="C1260" i="2"/>
  <c r="C1000" i="2"/>
  <c r="C1973" i="2"/>
  <c r="C1001" i="2"/>
  <c r="C280" i="2"/>
  <c r="C1763" i="2"/>
  <c r="C494" i="2"/>
  <c r="C1064" i="2"/>
  <c r="C1986" i="2"/>
  <c r="C1385" i="2"/>
  <c r="C1977" i="2"/>
  <c r="C1002" i="2"/>
  <c r="C1504" i="2"/>
  <c r="C314" i="2"/>
  <c r="C1888" i="2"/>
  <c r="C1988" i="2"/>
  <c r="C16" i="2"/>
  <c r="C1869" i="2"/>
  <c r="C592" i="2"/>
  <c r="C842" i="2"/>
  <c r="C1881" i="2"/>
  <c r="C1317" i="2"/>
  <c r="C1659" i="2"/>
  <c r="C1714" i="2"/>
  <c r="C1580" i="2"/>
  <c r="C1098" i="2"/>
  <c r="C1603" i="2"/>
  <c r="C1203" i="2"/>
  <c r="C457" i="2"/>
  <c r="C11" i="2"/>
  <c r="C400" i="2"/>
  <c r="C515" i="1"/>
  <c r="C244" i="1"/>
  <c r="C41" i="1"/>
  <c r="C2677" i="1"/>
  <c r="C2904" i="1"/>
  <c r="C2438" i="1"/>
  <c r="C3178" i="1"/>
  <c r="C1842" i="1"/>
  <c r="C2774" i="1"/>
  <c r="C194" i="1"/>
  <c r="C2663" i="1"/>
  <c r="C752" i="1"/>
  <c r="C1846" i="1"/>
  <c r="C684" i="1"/>
  <c r="C892" i="1"/>
  <c r="C983" i="1"/>
  <c r="C1030" i="1"/>
  <c r="C2313" i="1"/>
  <c r="C2394" i="1"/>
  <c r="C18" i="1"/>
  <c r="C683" i="1"/>
  <c r="C2837" i="1"/>
  <c r="C1319" i="1"/>
  <c r="C3084" i="1"/>
  <c r="C1813" i="1"/>
  <c r="C1764" i="1"/>
  <c r="C982" i="1"/>
  <c r="C57" i="1"/>
  <c r="C614" i="1"/>
  <c r="C1607" i="1"/>
  <c r="C1580" i="1"/>
  <c r="C2883" i="1"/>
  <c r="C378" i="1"/>
  <c r="C1078" i="1"/>
  <c r="C450" i="1"/>
  <c r="C1182" i="1"/>
  <c r="C1325" i="1"/>
  <c r="C735" i="1"/>
  <c r="C508" i="1"/>
  <c r="C2315" i="1"/>
  <c r="C1522" i="1"/>
  <c r="C1741" i="1"/>
  <c r="C788" i="1"/>
  <c r="C3298" i="1"/>
  <c r="C3217" i="1"/>
  <c r="C1433" i="1"/>
  <c r="C3324" i="1"/>
  <c r="C2316" i="1"/>
  <c r="C2526" i="1"/>
  <c r="C241" i="1"/>
  <c r="C2805" i="1"/>
  <c r="C1031" i="1"/>
  <c r="C1455" i="1"/>
  <c r="C551" i="1"/>
  <c r="C1739" i="1"/>
  <c r="C1456" i="1"/>
  <c r="C1623" i="1"/>
  <c r="C3295" i="1"/>
  <c r="C1971" i="1"/>
  <c r="C462" i="1"/>
  <c r="C39" i="1"/>
  <c r="C452" i="1"/>
  <c r="C1738" i="1"/>
  <c r="C509" i="1"/>
  <c r="C150" i="1"/>
  <c r="C1978" i="1"/>
  <c r="C2880" i="1"/>
  <c r="C3107" i="1"/>
  <c r="C487" i="1"/>
  <c r="C802" i="1"/>
  <c r="C3048" i="1"/>
  <c r="C2280" i="1"/>
  <c r="C3372" i="1"/>
  <c r="C2899" i="1"/>
  <c r="C203" i="1"/>
  <c r="C1583" i="1"/>
  <c r="C1587" i="1"/>
  <c r="C1267" i="1"/>
  <c r="C2811" i="1"/>
  <c r="C2741" i="1"/>
  <c r="C1765" i="1"/>
  <c r="C803" i="1"/>
  <c r="C697" i="1"/>
  <c r="C3331" i="1"/>
  <c r="C516" i="1"/>
  <c r="C1421" i="1"/>
  <c r="C2743" i="1"/>
  <c r="C782" i="1"/>
  <c r="C175" i="1"/>
  <c r="C2912" i="1"/>
  <c r="C1164" i="1"/>
  <c r="C1242" i="1"/>
  <c r="C1251" i="1"/>
  <c r="C1080" i="1"/>
  <c r="C3030" i="1"/>
  <c r="C1454" i="1"/>
  <c r="C1532" i="1"/>
  <c r="C652" i="1"/>
  <c r="C3267" i="1"/>
  <c r="C2595" i="1"/>
  <c r="C2807" i="1"/>
  <c r="C1269" i="1"/>
  <c r="C571" i="1"/>
  <c r="C2427" i="1"/>
  <c r="C3146" i="1"/>
  <c r="C2599" i="1"/>
  <c r="C2458" i="1"/>
  <c r="C2459" i="1"/>
  <c r="C3173" i="1"/>
  <c r="C1811" i="1"/>
  <c r="C3103" i="1"/>
  <c r="C2424" i="1"/>
  <c r="C550" i="1"/>
  <c r="C518" i="1"/>
  <c r="C1027" i="1"/>
  <c r="C1303" i="1"/>
  <c r="C2384" i="1"/>
  <c r="C2472" i="1"/>
  <c r="C695" i="1"/>
  <c r="C1172" i="1"/>
  <c r="C2121" i="1"/>
  <c r="C2724" i="1"/>
  <c r="C2717" i="1"/>
  <c r="C2596" i="1"/>
  <c r="C1536" i="1"/>
  <c r="C3064" i="1"/>
  <c r="C3036" i="1"/>
  <c r="C2662" i="1"/>
  <c r="C2600" i="1"/>
  <c r="C1345" i="1"/>
  <c r="C1976" i="1"/>
  <c r="C820" i="1"/>
  <c r="C2522" i="1"/>
  <c r="C784" i="1"/>
  <c r="C198" i="1"/>
  <c r="C1075" i="1"/>
  <c r="C555" i="1"/>
  <c r="C2620" i="1"/>
  <c r="C2214" i="1"/>
  <c r="C96" i="1"/>
  <c r="C158" i="1"/>
  <c r="C2959" i="1"/>
  <c r="C1970" i="1"/>
  <c r="C1661" i="1"/>
  <c r="C196" i="1"/>
  <c r="C147" i="1"/>
  <c r="C1316" i="1"/>
  <c r="C2989" i="1"/>
  <c r="C1658" i="1"/>
  <c r="C498" i="1"/>
  <c r="C2143" i="1"/>
  <c r="C13" i="1"/>
  <c r="C127" i="1"/>
  <c r="C1584" i="1"/>
  <c r="C1029" i="1"/>
  <c r="C1665" i="1"/>
  <c r="C2057" i="1"/>
  <c r="C2712" i="1"/>
  <c r="C648" i="1"/>
  <c r="C1043" i="1"/>
  <c r="C497" i="1"/>
  <c r="C1272" i="1"/>
  <c r="C2897" i="1"/>
  <c r="C71" i="1"/>
  <c r="C1812" i="1"/>
  <c r="C955" i="1"/>
  <c r="C986" i="1"/>
  <c r="C166" i="1"/>
  <c r="C98" i="1"/>
  <c r="C17" i="1"/>
  <c r="C3335" i="1"/>
  <c r="C1045" i="1"/>
  <c r="C1371" i="1"/>
  <c r="C2833" i="1"/>
  <c r="C573" i="1"/>
  <c r="C1393" i="1"/>
  <c r="C383" i="1"/>
  <c r="C535" i="1"/>
  <c r="C613" i="1"/>
  <c r="C1653" i="1"/>
  <c r="C984" i="1"/>
  <c r="C53" i="1"/>
  <c r="C2763" i="1"/>
  <c r="C1844" i="1"/>
  <c r="C54" i="1"/>
  <c r="C1301" i="1"/>
  <c r="C1340" i="1"/>
  <c r="C145" i="1"/>
  <c r="C2282" i="1"/>
  <c r="C2387" i="1"/>
  <c r="C1657" i="1"/>
  <c r="C836" i="1"/>
  <c r="C2236" i="1"/>
  <c r="C2119" i="1"/>
  <c r="C2235" i="1"/>
  <c r="C3102" i="1"/>
  <c r="C2619" i="1"/>
  <c r="C2895" i="1"/>
  <c r="C2664" i="1"/>
  <c r="C3105" i="1"/>
  <c r="C200" i="1"/>
  <c r="C453" i="1"/>
  <c r="C38" i="1"/>
  <c r="C3210" i="1"/>
  <c r="C2243" i="1"/>
  <c r="C1225" i="1"/>
  <c r="C1296" i="1"/>
  <c r="C1060" i="1"/>
  <c r="C151" i="1"/>
  <c r="C2982" i="1"/>
  <c r="C2437" i="1"/>
  <c r="C1139" i="1"/>
  <c r="C3058" i="1"/>
  <c r="C2896" i="1"/>
  <c r="C2529" i="1"/>
  <c r="C679" i="1"/>
  <c r="C2168" i="1"/>
  <c r="C2713" i="1"/>
  <c r="C1535" i="1"/>
  <c r="C2471" i="1"/>
  <c r="C276" i="1"/>
  <c r="C2744" i="1"/>
  <c r="C2639" i="1"/>
  <c r="C66" i="1"/>
  <c r="C2678" i="1"/>
  <c r="C2841" i="1"/>
  <c r="C1832" i="1"/>
  <c r="C2283" i="1"/>
  <c r="C3268" i="1"/>
  <c r="C959" i="1"/>
  <c r="C2019" i="1"/>
  <c r="C837" i="1"/>
  <c r="C2735" i="1"/>
  <c r="C1343" i="1"/>
  <c r="C2786" i="1"/>
  <c r="C360" i="1"/>
  <c r="C2465" i="1"/>
  <c r="C1468" i="1"/>
  <c r="C382" i="1"/>
  <c r="C1074" i="1"/>
  <c r="C1959" i="1"/>
  <c r="C557" i="1"/>
  <c r="C500" i="1"/>
  <c r="C2096" i="1"/>
  <c r="C1295" i="1"/>
  <c r="C1082" i="1"/>
  <c r="C3293" i="1"/>
  <c r="C1924" i="1"/>
  <c r="C2674" i="1"/>
  <c r="C1552" i="1"/>
  <c r="C1571" i="1"/>
  <c r="C2881" i="1"/>
  <c r="C1709" i="1"/>
  <c r="C1390" i="1"/>
  <c r="C1705" i="1"/>
  <c r="C957" i="1"/>
  <c r="C3346" i="1"/>
  <c r="C1619" i="1"/>
  <c r="C3342" i="1"/>
  <c r="C2636" i="1"/>
  <c r="C3056" i="1"/>
  <c r="C740" i="1"/>
  <c r="C1626" i="1"/>
  <c r="C1459" i="1"/>
  <c r="C2773" i="1"/>
  <c r="C1326" i="1"/>
  <c r="C621" i="1"/>
  <c r="C2764" i="1"/>
  <c r="C2739" i="1"/>
  <c r="C36" i="1"/>
  <c r="C1922" i="1"/>
  <c r="C2736" i="1"/>
  <c r="C2386" i="1"/>
  <c r="C1184" i="1"/>
  <c r="C3092" i="1"/>
  <c r="C1181" i="1"/>
  <c r="C25" i="1"/>
  <c r="C3292" i="1"/>
  <c r="C762" i="1"/>
  <c r="C2469" i="1"/>
  <c r="C3148" i="1"/>
  <c r="C1833" i="1"/>
  <c r="C2255" i="1"/>
  <c r="C2120" i="1"/>
  <c r="C3264" i="1"/>
  <c r="C569" i="1"/>
  <c r="C3029" i="1"/>
  <c r="C2140" i="1"/>
  <c r="C207" i="1"/>
  <c r="C1621" i="1"/>
  <c r="C568" i="1"/>
  <c r="C511" i="1"/>
  <c r="C1341" i="1"/>
  <c r="C1578" i="1"/>
  <c r="C2882" i="1"/>
  <c r="C2911" i="1"/>
  <c r="C1961" i="1"/>
  <c r="C176" i="1"/>
  <c r="C1662" i="1"/>
  <c r="C2074" i="1"/>
  <c r="C2762" i="1"/>
  <c r="C1076" i="1"/>
  <c r="C764" i="1"/>
  <c r="C699" i="1"/>
  <c r="C1460" i="1"/>
  <c r="C1302" i="1"/>
  <c r="C3109" i="1"/>
  <c r="C2772" i="1"/>
  <c r="C165" i="1"/>
  <c r="C1249" i="1"/>
  <c r="C1411" i="1"/>
  <c r="C1831" i="1"/>
  <c r="C2573" i="1"/>
  <c r="C946" i="1"/>
  <c r="C1206" i="1"/>
  <c r="C1173" i="1"/>
  <c r="C1365" i="1"/>
  <c r="C1793" i="1"/>
  <c r="C59" i="1"/>
  <c r="C2232" i="1"/>
  <c r="C2428" i="1"/>
  <c r="C1250" i="1"/>
  <c r="C15" i="1"/>
  <c r="C1042" i="1"/>
  <c r="C37" i="1"/>
  <c r="C800" i="1"/>
  <c r="C985" i="1"/>
  <c r="C1102" i="1"/>
  <c r="C3214" i="1"/>
  <c r="C3034" i="1"/>
  <c r="C1966" i="1"/>
  <c r="C893" i="1"/>
  <c r="C1081" i="1"/>
  <c r="C1706" i="1"/>
  <c r="C3345" i="1"/>
  <c r="C2831" i="1"/>
  <c r="C1622" i="1"/>
  <c r="C381" i="1"/>
  <c r="C2742" i="1"/>
  <c r="C650" i="1"/>
  <c r="C2701" i="1"/>
  <c r="C1483" i="1"/>
  <c r="C3328" i="1"/>
  <c r="C808" i="1"/>
  <c r="C2227" i="1"/>
  <c r="C178" i="1"/>
  <c r="C192" i="1"/>
  <c r="C2289" i="1"/>
  <c r="C1072" i="1"/>
  <c r="C2240" i="1"/>
  <c r="C2791" i="1"/>
  <c r="C1331" i="1"/>
  <c r="C1392" i="1"/>
  <c r="C1899" i="1"/>
  <c r="C2788" i="1"/>
  <c r="C3060" i="1"/>
  <c r="C1960" i="1"/>
  <c r="C156" i="1"/>
  <c r="C2676" i="1"/>
  <c r="C149" i="1"/>
  <c r="C2640" i="1"/>
  <c r="C1270" i="1"/>
  <c r="C891" i="1"/>
  <c r="C2886" i="1"/>
  <c r="C1253" i="1"/>
  <c r="C2288" i="1"/>
  <c r="C3051" i="1"/>
  <c r="C2830" i="1"/>
  <c r="C2230" i="1"/>
  <c r="C2435" i="1"/>
  <c r="C1008" i="1"/>
  <c r="C2077" i="1"/>
  <c r="C2552" i="1"/>
  <c r="C1321" i="1"/>
  <c r="C2524" i="1"/>
  <c r="C917" i="1"/>
  <c r="C211" i="1"/>
  <c r="C1481" i="1"/>
  <c r="C1655" i="1"/>
  <c r="C457" i="1"/>
  <c r="C2172" i="1"/>
  <c r="C3089" i="1"/>
  <c r="C278" i="1"/>
  <c r="C1525" i="1"/>
  <c r="C2570" i="1"/>
  <c r="C3096" i="1"/>
  <c r="C1538" i="1"/>
  <c r="C838" i="1"/>
  <c r="C168" i="1"/>
  <c r="C208" i="1"/>
  <c r="C2988" i="1"/>
  <c r="C737" i="1"/>
  <c r="C2879" i="1"/>
  <c r="C1073" i="1"/>
  <c r="C2769" i="1"/>
  <c r="C384" i="1"/>
  <c r="C2396" i="1"/>
  <c r="C1707" i="1"/>
  <c r="C2621" i="1"/>
  <c r="C2092" i="1"/>
  <c r="C1847" i="1"/>
  <c r="C3028" i="1"/>
  <c r="C1704" i="1"/>
  <c r="C2835" i="1"/>
  <c r="C3101" i="1"/>
  <c r="C3149" i="1"/>
  <c r="C556" i="1"/>
  <c r="C2890" i="1"/>
  <c r="C180" i="1"/>
  <c r="C275" i="1"/>
  <c r="C2767" i="1"/>
  <c r="C1849" i="1"/>
  <c r="C3035" i="1"/>
  <c r="C2768" i="1"/>
  <c r="C1318" i="1"/>
  <c r="C520" i="1"/>
  <c r="C2470" i="1"/>
  <c r="C3093" i="1"/>
  <c r="C2892" i="1"/>
  <c r="C1394" i="1"/>
  <c r="C1007" i="1"/>
  <c r="C3294" i="1"/>
  <c r="C703" i="1"/>
  <c r="C2745" i="1"/>
  <c r="C1625" i="1"/>
  <c r="C2457" i="1"/>
  <c r="C1071" i="1"/>
  <c r="C736" i="1"/>
  <c r="C696" i="1"/>
  <c r="C804" i="1"/>
  <c r="C1967" i="1"/>
  <c r="C48" i="1"/>
  <c r="C3181" i="1"/>
  <c r="C753" i="1"/>
  <c r="C1901" i="1"/>
  <c r="C1461" i="1"/>
  <c r="C1268" i="1"/>
  <c r="C2715" i="1"/>
  <c r="C21" i="1"/>
  <c r="C2078" i="1"/>
  <c r="C205" i="1"/>
  <c r="C2423" i="1"/>
  <c r="C767" i="1"/>
  <c r="C2171" i="1"/>
  <c r="C860" i="1"/>
  <c r="C3062" i="1"/>
  <c r="C1882" i="1"/>
  <c r="C1965" i="1"/>
  <c r="C3065" i="1"/>
  <c r="C143" i="1"/>
  <c r="C3300" i="1"/>
  <c r="C3094" i="1"/>
  <c r="C2432" i="1"/>
  <c r="C1485" i="1"/>
  <c r="C579" i="1"/>
  <c r="C1537" i="1"/>
  <c r="C2115" i="1"/>
  <c r="C2075" i="1"/>
  <c r="C3373" i="1"/>
  <c r="C960" i="1"/>
  <c r="C2789" i="1"/>
  <c r="C1773" i="1"/>
  <c r="C2123" i="1"/>
  <c r="C1472" i="1"/>
  <c r="C2118" i="1"/>
  <c r="C572" i="1"/>
  <c r="C1943" i="1"/>
  <c r="C2985" i="1"/>
  <c r="C688" i="1"/>
  <c r="C2094" i="1"/>
  <c r="C1185" i="1"/>
  <c r="C2256" i="1"/>
  <c r="C2839" i="1"/>
  <c r="C12" i="1"/>
  <c r="C1252" i="1"/>
  <c r="C2523" i="1"/>
  <c r="C2234" i="1"/>
  <c r="C3340" i="1"/>
  <c r="C2679" i="1"/>
  <c r="C124" i="1"/>
  <c r="C988" i="1"/>
  <c r="C2237" i="1"/>
  <c r="C2702" i="1"/>
  <c r="C765" i="1"/>
  <c r="C3343" i="1"/>
  <c r="C1529" i="1"/>
  <c r="C1575" i="1"/>
  <c r="C1170" i="1"/>
  <c r="C3059" i="1"/>
  <c r="C2020" i="1"/>
  <c r="C2116" i="1"/>
  <c r="C2436" i="1"/>
  <c r="C209" i="1"/>
  <c r="C2061" i="1"/>
  <c r="C694" i="1"/>
  <c r="C1389" i="1"/>
  <c r="C56" i="1"/>
  <c r="C3150" i="1"/>
  <c r="C3262" i="1"/>
  <c r="C1624" i="1"/>
  <c r="C1458" i="1"/>
  <c r="C2574" i="1"/>
  <c r="C2525" i="1"/>
  <c r="C3090" i="1"/>
  <c r="C1070" i="1"/>
  <c r="C461" i="1"/>
  <c r="C1568" i="1"/>
  <c r="C1620" i="1"/>
  <c r="C2827" i="1"/>
  <c r="C1275" i="1"/>
  <c r="C2062" i="1"/>
  <c r="C1585" i="1"/>
  <c r="C1366" i="1"/>
  <c r="C2884" i="1"/>
  <c r="C1486" i="1"/>
  <c r="C739" i="1"/>
  <c r="C2699" i="1"/>
  <c r="C2716" i="1"/>
  <c r="C2790" i="1"/>
  <c r="C206" i="1"/>
  <c r="C1171" i="1"/>
  <c r="C129" i="1"/>
  <c r="C1396" i="1"/>
  <c r="C1369" i="1"/>
  <c r="C3290" i="1"/>
  <c r="C644" i="1"/>
  <c r="C702" i="1"/>
  <c r="C1138" i="1"/>
  <c r="C2672" i="1"/>
  <c r="C1412" i="1"/>
  <c r="C2054" i="1"/>
  <c r="C1254" i="1"/>
  <c r="C2144" i="1"/>
  <c r="C554" i="1"/>
  <c r="C3296" i="1"/>
  <c r="C733" i="1"/>
  <c r="C2371" i="1"/>
  <c r="C2117" i="1"/>
  <c r="C763" i="1"/>
  <c r="C819" i="1"/>
  <c r="C69" i="1"/>
  <c r="C3145" i="1"/>
  <c r="C1902" i="1"/>
  <c r="C1546" i="1"/>
  <c r="C2076" i="1"/>
  <c r="C1467" i="1"/>
  <c r="C2727" i="1"/>
  <c r="C1809" i="1"/>
  <c r="C2450" i="1"/>
  <c r="C2451" i="1"/>
  <c r="C1766" i="1"/>
  <c r="C2433" i="1"/>
  <c r="C1944" i="1"/>
  <c r="C2551" i="1"/>
  <c r="C2876" i="1"/>
  <c r="C1606" i="1"/>
  <c r="C262" i="1"/>
  <c r="C1238" i="1"/>
  <c r="C77" i="1"/>
  <c r="C2836" i="1"/>
  <c r="C2392" i="1"/>
  <c r="C3053" i="1"/>
  <c r="C3297" i="1"/>
  <c r="C2858" i="1"/>
  <c r="C97" i="1"/>
  <c r="C2826" i="1"/>
  <c r="C1533" i="1"/>
  <c r="C689" i="1"/>
  <c r="C941" i="1"/>
  <c r="C2634" i="1"/>
  <c r="C2079" i="1"/>
  <c r="C167" i="1"/>
  <c r="C510" i="1"/>
  <c r="C2030" i="1"/>
  <c r="C1470" i="1"/>
  <c r="C3091" i="1"/>
  <c r="C1770" i="1"/>
  <c r="C1025" i="1"/>
  <c r="C1679" i="1"/>
  <c r="C3087" i="1"/>
  <c r="C3085" i="1"/>
  <c r="C1885" i="1"/>
  <c r="C2284" i="1"/>
  <c r="C3334" i="1"/>
  <c r="C2635" i="1"/>
  <c r="C73" i="1"/>
  <c r="C945" i="1"/>
  <c r="C2454" i="1"/>
  <c r="C1426" i="1"/>
  <c r="C1367" i="1"/>
  <c r="C534" i="1"/>
  <c r="C2804" i="1"/>
  <c r="C65" i="1"/>
  <c r="C2808" i="1"/>
  <c r="C1103" i="1"/>
  <c r="C2213" i="1"/>
  <c r="C698" i="1"/>
  <c r="C521" i="1"/>
  <c r="C3098" i="1"/>
  <c r="C52" i="1"/>
  <c r="C1964" i="1"/>
  <c r="C1320" i="1"/>
  <c r="C615" i="1"/>
  <c r="C3175" i="1"/>
  <c r="C2141" i="1"/>
  <c r="C1006" i="1"/>
  <c r="C807" i="1"/>
  <c r="C3369" i="1"/>
  <c r="C2806" i="1"/>
  <c r="C2216" i="1"/>
  <c r="C1422" i="1"/>
  <c r="C1256" i="1"/>
  <c r="C2842" i="1"/>
  <c r="C647" i="1"/>
  <c r="C146" i="1"/>
  <c r="C1576" i="1"/>
  <c r="C2711" i="1"/>
  <c r="C646" i="1"/>
  <c r="C1581" i="1"/>
  <c r="C1708" i="1"/>
  <c r="C1926" i="1"/>
  <c r="C2528" i="1"/>
  <c r="C2908" i="1"/>
  <c r="C1077" i="1"/>
  <c r="C3326" i="1"/>
  <c r="C1768" i="1"/>
  <c r="C3061" i="1"/>
  <c r="C2138" i="1"/>
  <c r="C507" i="1"/>
  <c r="C3177" i="1"/>
  <c r="C1652" i="1"/>
  <c r="C210" i="1"/>
  <c r="C1391" i="1"/>
  <c r="C3057" i="1"/>
  <c r="C1742" i="1"/>
  <c r="C1573" i="1"/>
  <c r="C619" i="1"/>
  <c r="C3291" i="1"/>
  <c r="C783" i="1"/>
  <c r="C2055" i="1"/>
  <c r="C75" i="1"/>
  <c r="C1104" i="1"/>
  <c r="C2312" i="1"/>
  <c r="C2080" i="1"/>
  <c r="C2151" i="1"/>
  <c r="C2983" i="1"/>
  <c r="C1927" i="1"/>
  <c r="C1531" i="1"/>
  <c r="C916" i="1"/>
  <c r="C2803" i="1"/>
  <c r="C2385" i="1"/>
  <c r="C35" i="1"/>
  <c r="C616" i="1"/>
  <c r="C787" i="1"/>
  <c r="C2684" i="1"/>
  <c r="C3184" i="1"/>
  <c r="C1530" i="1"/>
  <c r="C1794" i="1"/>
  <c r="C2033" i="1"/>
  <c r="C895" i="1"/>
  <c r="C1477" i="1"/>
  <c r="C1328" i="1"/>
  <c r="C2142" i="1"/>
  <c r="C2425" i="1"/>
  <c r="C894" i="1"/>
  <c r="C690" i="1"/>
  <c r="C3338" i="1"/>
  <c r="C2239" i="1"/>
  <c r="C2926" i="1"/>
  <c r="C379" i="1"/>
  <c r="C989" i="1"/>
  <c r="C574" i="1"/>
  <c r="C1471" i="1"/>
  <c r="C840" i="1"/>
  <c r="C1219" i="1"/>
  <c r="C1712" i="1"/>
  <c r="C3086" i="1"/>
  <c r="C3341" i="1"/>
  <c r="C3063" i="1"/>
  <c r="C2048" i="1"/>
  <c r="C3106" i="1"/>
  <c r="C1347" i="1"/>
  <c r="C2018" i="1"/>
  <c r="C1327" i="1"/>
  <c r="C2058" i="1"/>
  <c r="C1510" i="1"/>
  <c r="C3371" i="1"/>
  <c r="C2681" i="1"/>
  <c r="C2170" i="1"/>
  <c r="C2241" i="1"/>
  <c r="C2397" i="1"/>
  <c r="C1266" i="1"/>
  <c r="C2785" i="1"/>
  <c r="C43" i="1"/>
  <c r="C2466" i="1"/>
  <c r="C2714" i="1"/>
  <c r="C1174" i="1"/>
  <c r="C685" i="1"/>
  <c r="C1169" i="1"/>
  <c r="C2281" i="1"/>
  <c r="C1059" i="1"/>
  <c r="C3323" i="1"/>
  <c r="C1973" i="1"/>
  <c r="C501" i="1"/>
  <c r="C2286" i="1"/>
  <c r="C1881" i="1"/>
  <c r="C3152" i="1"/>
  <c r="C2903" i="1"/>
  <c r="C1544" i="1"/>
  <c r="C2734" i="1"/>
  <c r="C2224" i="1"/>
  <c r="C1425" i="1"/>
  <c r="C3325" i="1"/>
  <c r="C958" i="1"/>
  <c r="C2898" i="1"/>
  <c r="C1769" i="1"/>
  <c r="C3330" i="1"/>
  <c r="C676" i="1"/>
  <c r="C2460" i="1"/>
  <c r="C2981" i="1"/>
  <c r="C153" i="1"/>
  <c r="C987" i="1"/>
  <c r="C1528" i="1"/>
  <c r="C2888" i="1"/>
  <c r="C1659" i="1"/>
  <c r="C3329" i="1"/>
  <c r="C463" i="1"/>
  <c r="C1415" i="1"/>
  <c r="C3141" i="1"/>
  <c r="C2449" i="1"/>
  <c r="C1329" i="1"/>
  <c r="C553" i="1"/>
  <c r="C1845" i="1"/>
  <c r="C1255" i="1"/>
  <c r="C55" i="1"/>
  <c r="C154" i="1"/>
  <c r="C1419" i="1"/>
  <c r="C2318" i="1"/>
  <c r="C3182" i="1"/>
  <c r="C2766" i="1"/>
  <c r="C3344" i="1"/>
  <c r="C769" i="1"/>
  <c r="C95" i="1"/>
  <c r="C2784" i="1"/>
  <c r="C3031" i="1"/>
  <c r="C3144" i="1"/>
  <c r="C1740" i="1"/>
  <c r="C2730" i="1"/>
  <c r="C1079" i="1"/>
  <c r="C3213" i="1"/>
  <c r="C2461" i="1"/>
  <c r="C1298" i="1"/>
  <c r="C1767" i="1"/>
  <c r="C1165" i="1"/>
  <c r="C1453" i="1"/>
  <c r="C1105" i="1"/>
  <c r="C1101" i="1"/>
  <c r="C1028" i="1"/>
  <c r="C1570" i="1"/>
  <c r="C2598" i="1"/>
  <c r="C1364" i="1"/>
  <c r="C576" i="1"/>
  <c r="C1478" i="1"/>
  <c r="C1218" i="1"/>
  <c r="C1297" i="1"/>
  <c r="C2902" i="1"/>
  <c r="C1512" i="1"/>
  <c r="C2453" i="1"/>
  <c r="C2638" i="1"/>
  <c r="C2840" i="1"/>
  <c r="C517" i="1"/>
  <c r="C3263" i="1"/>
  <c r="C3180" i="1"/>
  <c r="C1774" i="1"/>
  <c r="C768" i="1"/>
  <c r="C3212" i="1"/>
  <c r="C1141" i="1"/>
  <c r="C3215" i="1"/>
  <c r="C2907" i="1"/>
  <c r="C1217" i="1"/>
  <c r="C195" i="1"/>
  <c r="C3055" i="1"/>
  <c r="C1227" i="1"/>
  <c r="C1265" i="1"/>
  <c r="C961" i="1"/>
  <c r="C2317" i="1"/>
  <c r="C1542" i="1"/>
  <c r="C1651" i="1"/>
  <c r="C1417" i="1"/>
  <c r="C738" i="1"/>
  <c r="C940" i="1"/>
  <c r="C1273" i="1"/>
  <c r="C2843" i="1"/>
  <c r="C691" i="1"/>
  <c r="C1323" i="1"/>
  <c r="C766" i="1"/>
  <c r="C3142" i="1"/>
  <c r="C618" i="1"/>
  <c r="C1843" i="1"/>
  <c r="C2957" i="1"/>
  <c r="C1168" i="1"/>
  <c r="C3301" i="1"/>
  <c r="C2134" i="1"/>
  <c r="C3368" i="1"/>
  <c r="C1796" i="1"/>
  <c r="C859" i="1"/>
  <c r="C23" i="1"/>
  <c r="C2771" i="1"/>
  <c r="C2731" i="1"/>
  <c r="C1457" i="1"/>
  <c r="C1413" i="1"/>
  <c r="C3183" i="1"/>
  <c r="C578" i="1"/>
  <c r="C2017" i="1"/>
  <c r="C1241" i="1"/>
  <c r="C741" i="1"/>
  <c r="C1509" i="1"/>
  <c r="C3265" i="1"/>
  <c r="C2891" i="1"/>
  <c r="C19" i="1"/>
  <c r="C1140" i="1"/>
  <c r="C3176" i="1"/>
  <c r="C512" i="1"/>
  <c r="C1613" i="1"/>
  <c r="C2047" i="1"/>
  <c r="C1167" i="1"/>
  <c r="C2455" i="1"/>
  <c r="C2285" i="1"/>
  <c r="C1884" i="1"/>
  <c r="C1534" i="1"/>
  <c r="C617" i="1"/>
  <c r="C2022" i="1"/>
  <c r="C2732" i="1"/>
  <c r="C51" i="1"/>
  <c r="C1423" i="1"/>
  <c r="C914" i="1"/>
  <c r="C1848" i="1"/>
  <c r="C22" i="1"/>
  <c r="C1523" i="1"/>
  <c r="C1322" i="1"/>
  <c r="C3032" i="1"/>
  <c r="C201" i="1"/>
  <c r="C1062" i="1"/>
  <c r="C125" i="1"/>
  <c r="C2370" i="1"/>
  <c r="C1511" i="1"/>
  <c r="C1480" i="1"/>
  <c r="C2637" i="1"/>
  <c r="C197" i="1"/>
  <c r="C459" i="1"/>
  <c r="C1979" i="1"/>
  <c r="C1324" i="1"/>
  <c r="C47" i="1"/>
  <c r="C1228" i="1"/>
  <c r="C575" i="1"/>
  <c r="C1545" i="1"/>
  <c r="C1395" i="1"/>
  <c r="C2097" i="1"/>
  <c r="C801" i="1"/>
  <c r="C380" i="1"/>
  <c r="C687" i="1"/>
  <c r="C1923" i="1"/>
  <c r="C58" i="1"/>
  <c r="C3054" i="1"/>
  <c r="C1524" i="1"/>
  <c r="C144" i="1"/>
  <c r="C243" i="1"/>
  <c r="C2887" i="1"/>
  <c r="C2290" i="1"/>
  <c r="C1344" i="1"/>
  <c r="C2987" i="1"/>
  <c r="C939" i="1"/>
  <c r="C2901" i="1"/>
  <c r="C2834" i="1"/>
  <c r="C2399" i="1"/>
  <c r="C2980" i="1"/>
  <c r="C2462" i="1"/>
  <c r="C99" i="1"/>
  <c r="C193" i="1"/>
  <c r="C202" i="1"/>
  <c r="C3266" i="1"/>
  <c r="C2021" i="1"/>
  <c r="C74" i="1"/>
  <c r="C1239" i="1"/>
  <c r="C2031" i="1"/>
  <c r="C2452" i="1"/>
  <c r="C1771" i="1"/>
  <c r="C499" i="1"/>
  <c r="C1586" i="1"/>
  <c r="C533" i="1"/>
  <c r="C857" i="1"/>
  <c r="C1271" i="1"/>
  <c r="C40" i="1"/>
  <c r="C1569" i="1"/>
  <c r="C76" i="1"/>
  <c r="C1434" i="1"/>
  <c r="C2569" i="1"/>
  <c r="C3033" i="1"/>
  <c r="C2770" i="1"/>
  <c r="C451" i="1"/>
  <c r="C239" i="1"/>
  <c r="C674" i="1"/>
  <c r="C3179" i="1"/>
  <c r="C2098" i="1"/>
  <c r="C981" i="1"/>
  <c r="C157" i="1"/>
  <c r="C700" i="1"/>
  <c r="C1317" i="1"/>
  <c r="C123" i="1"/>
  <c r="C148" i="1"/>
  <c r="C2623" i="1"/>
  <c r="C2456" i="1"/>
  <c r="C649" i="1"/>
  <c r="C2463" i="1"/>
  <c r="C2122" i="1"/>
  <c r="C3049" i="1"/>
  <c r="C16" i="1"/>
  <c r="C300" i="1"/>
  <c r="C42" i="1"/>
  <c r="C1026" i="1"/>
  <c r="C761" i="1"/>
  <c r="C577" i="1"/>
  <c r="C240" i="1"/>
  <c r="C1137" i="1"/>
  <c r="C1541" i="1"/>
  <c r="C177" i="1"/>
  <c r="C204" i="1"/>
  <c r="C701" i="1"/>
  <c r="C2060" i="1"/>
  <c r="C454" i="1"/>
  <c r="C3151" i="1"/>
  <c r="C1526" i="1"/>
  <c r="C2682" i="1"/>
  <c r="C2527" i="1"/>
  <c r="C2633" i="1"/>
  <c r="C1482" i="1"/>
  <c r="C839" i="1"/>
  <c r="C2464" i="1"/>
  <c r="C678" i="1"/>
  <c r="C1579" i="1"/>
  <c r="C2622" i="1"/>
  <c r="C2885" i="1"/>
  <c r="C93" i="1"/>
  <c r="C1368" i="1"/>
  <c r="C2728" i="1"/>
  <c r="C1416" i="1"/>
  <c r="C1883" i="1"/>
  <c r="C682" i="1"/>
  <c r="C2553" i="1"/>
  <c r="C2056" i="1"/>
  <c r="C3299" i="1"/>
  <c r="C2572" i="1"/>
  <c r="C2314" i="1"/>
  <c r="C3143" i="1"/>
  <c r="C2434" i="1"/>
  <c r="C2395" i="1"/>
  <c r="C3088" i="1"/>
  <c r="C94" i="1"/>
  <c r="C1974" i="1"/>
  <c r="C2242" i="1"/>
  <c r="C2680" i="1"/>
  <c r="C2683" i="1"/>
  <c r="C2398" i="1"/>
  <c r="C1208" i="1"/>
  <c r="C2059" i="1"/>
  <c r="C809" i="1"/>
  <c r="C1814" i="1"/>
  <c r="C3333" i="1"/>
  <c r="C2792" i="1"/>
  <c r="C651" i="1"/>
  <c r="C3336" i="1"/>
  <c r="C126" i="1"/>
  <c r="C1424" i="1"/>
  <c r="C1772" i="1"/>
  <c r="C2081" i="1"/>
  <c r="C68" i="1"/>
  <c r="C49" i="1"/>
  <c r="C2740" i="1"/>
  <c r="C1209" i="1"/>
  <c r="C1330" i="1"/>
  <c r="C3322" i="1"/>
  <c r="C1226" i="1"/>
  <c r="C3370" i="1"/>
  <c r="C1207" i="1"/>
  <c r="C199" i="1"/>
  <c r="C464" i="1"/>
  <c r="C1925" i="1"/>
  <c r="C2685" i="1"/>
  <c r="C620" i="1"/>
  <c r="C1418" i="1"/>
  <c r="C3209" i="1"/>
  <c r="C2226" i="1"/>
  <c r="C1061" i="1"/>
  <c r="C2597" i="1"/>
  <c r="C677" i="1"/>
  <c r="C1605" i="1"/>
  <c r="C552" i="1"/>
  <c r="C1660" i="1"/>
  <c r="C1469" i="1"/>
  <c r="C2238" i="1"/>
  <c r="C2829" i="1"/>
  <c r="C28" i="1"/>
  <c r="C3052" i="1"/>
  <c r="C2700" i="1"/>
  <c r="C1397" i="1"/>
  <c r="C513" i="1"/>
  <c r="C2832" i="1"/>
  <c r="C3174" i="1"/>
  <c r="C1582" i="1"/>
  <c r="C818" i="1"/>
  <c r="C2135" i="1"/>
  <c r="C1654" i="1"/>
  <c r="C2783" i="1"/>
  <c r="C1527" i="1"/>
  <c r="C1711" i="1"/>
  <c r="C291" i="1"/>
  <c r="C2032" i="1"/>
  <c r="C2095" i="1"/>
  <c r="C455" i="1"/>
  <c r="C2905" i="1"/>
  <c r="C1942" i="1"/>
  <c r="C2958" i="1"/>
  <c r="C918" i="1"/>
  <c r="C50" i="1"/>
  <c r="C27" i="1"/>
  <c r="C1972" i="1"/>
  <c r="C1540" i="1"/>
  <c r="C680" i="1"/>
  <c r="C2809" i="1"/>
  <c r="C1710" i="1"/>
  <c r="C1409" i="1"/>
  <c r="C3100" i="1"/>
  <c r="C2093" i="1"/>
  <c r="C1058" i="1"/>
  <c r="C2900" i="1"/>
  <c r="C1656" i="1"/>
  <c r="C2046" i="1"/>
  <c r="C1370" i="1"/>
  <c r="C1420" i="1"/>
  <c r="C70" i="1"/>
  <c r="C460" i="1"/>
  <c r="C2910" i="1"/>
  <c r="C2228" i="1"/>
  <c r="C645" i="1"/>
  <c r="C456" i="1"/>
  <c r="C1900" i="1"/>
  <c r="C1577" i="1"/>
  <c r="C2279" i="1"/>
  <c r="C734" i="1"/>
  <c r="C155" i="1"/>
  <c r="C3050" i="1"/>
  <c r="C1830" i="1"/>
  <c r="C1300" i="1"/>
  <c r="C1975" i="1"/>
  <c r="C1432" i="1"/>
  <c r="C152" i="1"/>
  <c r="C2601" i="1"/>
  <c r="C806" i="1"/>
  <c r="C2229" i="1"/>
  <c r="C3099" i="1"/>
  <c r="C3147" i="1"/>
  <c r="C2675" i="1"/>
  <c r="C531" i="1"/>
  <c r="C2661" i="1"/>
  <c r="C1466" i="1"/>
  <c r="C2287" i="1"/>
  <c r="C1166" i="1"/>
  <c r="C1041" i="1"/>
  <c r="C1414" i="1"/>
  <c r="C1539" i="1"/>
  <c r="C2725" i="1"/>
  <c r="C242" i="1"/>
  <c r="C1410" i="1"/>
  <c r="C1968" i="1"/>
  <c r="C2139" i="1"/>
  <c r="C2136" i="1"/>
  <c r="C277" i="1"/>
  <c r="C570" i="1"/>
  <c r="C20" i="1"/>
  <c r="C2733" i="1"/>
  <c r="C2810" i="1"/>
  <c r="C1299" i="1"/>
  <c r="C3339" i="1"/>
  <c r="C2878" i="1"/>
  <c r="C681" i="1"/>
  <c r="C3108" i="1"/>
  <c r="C1342" i="1"/>
  <c r="C786" i="1"/>
  <c r="C3104" i="1"/>
  <c r="C2906" i="1"/>
  <c r="C1663" i="1"/>
  <c r="C2828" i="1"/>
  <c r="C3337" i="1"/>
  <c r="C2225" i="1"/>
  <c r="C179" i="1"/>
  <c r="C956" i="1"/>
  <c r="C2467" i="1"/>
  <c r="C915" i="1"/>
  <c r="C799" i="1"/>
  <c r="C2765" i="1"/>
  <c r="C2233" i="1"/>
  <c r="C3216" i="1"/>
  <c r="C486" i="1"/>
  <c r="C1346" i="1"/>
  <c r="C2571" i="1"/>
  <c r="C686" i="1"/>
  <c r="C1574" i="1"/>
  <c r="C2215" i="1"/>
  <c r="C290" i="1"/>
  <c r="C2984" i="1"/>
  <c r="C14" i="1"/>
  <c r="C2729" i="1"/>
  <c r="C2857" i="1"/>
  <c r="C1810" i="1"/>
  <c r="C1484" i="1"/>
  <c r="C263" i="1"/>
  <c r="C458" i="1"/>
  <c r="C1479" i="1"/>
  <c r="C785" i="1"/>
  <c r="C675" i="1"/>
  <c r="C3332" i="1"/>
  <c r="C2473" i="1"/>
  <c r="C24" i="1"/>
  <c r="C2986" i="1"/>
  <c r="C1521" i="1"/>
  <c r="C1543" i="1"/>
  <c r="C2673" i="1"/>
  <c r="C274" i="1"/>
  <c r="C2738" i="1"/>
  <c r="C3211" i="1"/>
  <c r="C1963" i="1"/>
  <c r="C67" i="1"/>
  <c r="C3327" i="1"/>
  <c r="C2889" i="1"/>
  <c r="C938" i="1"/>
  <c r="C1240" i="1"/>
  <c r="C72" i="1"/>
  <c r="C1977" i="1"/>
  <c r="C519" i="1"/>
  <c r="C128" i="1"/>
  <c r="C1435" i="1"/>
  <c r="C1969" i="1"/>
  <c r="C1183" i="1"/>
  <c r="C26" i="1"/>
  <c r="C1572" i="1"/>
  <c r="C856" i="1"/>
  <c r="C174" i="1"/>
  <c r="C2231" i="1"/>
  <c r="C1044" i="1"/>
  <c r="C3097" i="1"/>
  <c r="C1664" i="1"/>
  <c r="C2426" i="1"/>
  <c r="C1962" i="1"/>
  <c r="C2894" i="1"/>
  <c r="C2468" i="1"/>
  <c r="C1815" i="1"/>
  <c r="C858" i="1"/>
  <c r="C2169" i="1"/>
  <c r="C2925" i="1"/>
  <c r="C2877" i="1"/>
  <c r="C2660" i="1"/>
  <c r="C2787" i="1"/>
  <c r="C1795" i="1"/>
  <c r="C2838" i="1"/>
  <c r="C805" i="1"/>
  <c r="C2137" i="1"/>
  <c r="C3095" i="1"/>
  <c r="C2990" i="1"/>
  <c r="C532" i="1"/>
  <c r="C2909" i="1"/>
  <c r="C2393" i="1"/>
  <c r="C2737" i="1"/>
  <c r="C514" i="1"/>
  <c r="C2726" i="1"/>
  <c r="C11" i="1"/>
  <c r="C2893" i="1"/>
</calcChain>
</file>

<file path=xl/sharedStrings.xml><?xml version="1.0" encoding="utf-8"?>
<sst xmlns="http://schemas.openxmlformats.org/spreadsheetml/2006/main" count="14690" uniqueCount="3401">
  <si>
    <t>Gudang Bolopecah rt 01/01 Dk. Baturan Ds. Baki pandeyan, kec. Baki</t>
  </si>
  <si>
    <t>Inventaris penerangan jalan Rt 02 rw 01 Dk. Baturan Ds, bakipandeyan kec. Baki</t>
  </si>
  <si>
    <t>Pengecoran Bahu Jalan dk Tebon rt 03 rw 05 Desa Bakipandeyan</t>
  </si>
  <si>
    <t>Permohonan Bantuan Keuangan Gudang Bolo Pecah Dk. Baki Pandeyan Rt 02/02, Bakipandeyan, Baki, Sukoharjo</t>
  </si>
  <si>
    <t>Permohonan Bantuan Keuangan Gudang Bolo Pecah Dk. Tebon Rt 01/05, Bakipandeyan, Baki, Sukoharjo</t>
  </si>
  <si>
    <t>Rehab pos kamling Rt 03/04 Dk. Demangan Ds. Bakipandeyan Kec. Baki</t>
  </si>
  <si>
    <t>Inventaris bolo pecah PKK rw 02 Dk. Sanggrahan Ds. Bakipandeyan Kec. Baki</t>
  </si>
  <si>
    <t>Inventaris meja kursi Rt 03/06 dk. Gondang Ds. Baki pandeyan kec. Baki</t>
  </si>
  <si>
    <t>Inventaris perlengakapan sepak bola Rt 02/01 k. baturan Ds. Bakipandeyan kec. Baki</t>
  </si>
  <si>
    <t>Inventaris Perlengakapan Voli Rt 03 rw 01 Dk. Pendekan Ds. Bakipandeyan Kec. Baki</t>
  </si>
  <si>
    <t>Inventaris Rt 03/05 Dk. Tebon Ds. Bakipandeyan Kec. Baki</t>
  </si>
  <si>
    <t>Inventaris sarana dan prasarana ibu PKK rw 05 Dk. Tebon Ds. Bakipandeyan Kec. Baki</t>
  </si>
  <si>
    <t>Inventaris Sarana Prasana ibu KWT bakti pertiwi Rt 01 Rw 04 Dk. Demangan, Ds. Baki pandeyan kec. Baki</t>
  </si>
  <si>
    <t>Inventaris sarana prasana olahraga dan kesenian Dk. Tebon Rt 01 rw 05 Ds. Bakipandeyan Kec. Baki</t>
  </si>
  <si>
    <t>Inventaris Sound System PKK Rt 02 rw 03 Dk. Tegalsari Ds. Baki pandeyan Kec. Baki</t>
  </si>
  <si>
    <t>Pengadaan Inventaris Karang Taruna BHAKTI, Dk.Tegalsari RW. 03 Ds. Baki Pandeyan Kec. Baki</t>
  </si>
  <si>
    <t>Permohonan Bantuan Keuangan Inventaris Pkk Dk. Tebon Rt 02/05, Baki Pandeyan, Baki, Sukoharjo</t>
  </si>
  <si>
    <t>Permohonan Bantuan Keuangan Lampu Jalan Dan Kursi Dk. Demangan Rt 01 /04, Bakipandeyan, Baki, Sukoharjo</t>
  </si>
  <si>
    <t>Permohonan Bantuan Keuangan Gudang Bolo Pecah Dk. Gedongan Rw 05, Bentakan, Baki, Sukoharjo</t>
  </si>
  <si>
    <t>Rehab Gudang bolo pecah Rt 02/06 dk. ngunut Ds. bentakan Kec. Baki</t>
  </si>
  <si>
    <t>Pengadaan Inventaris RT Dk. Ngunut RT 01 RW 06, Ds. Bentakan</t>
  </si>
  <si>
    <t>Pengadaan Inventaris RT. Dk. Tinggen RT. 01 RW. 04, Desa Bentakan, Kec. Baki</t>
  </si>
  <si>
    <t>Permohonan Bantuan Keuangan Bolo Pecah Pkk Dk. Kepuh Rt 02/02, Bentakan, Baki, Sukoharjo</t>
  </si>
  <si>
    <t>Permohonan Bantuan Keuangan Inventaris Bolo Pecah Dk. Bentakan Rt 01/01, Bentakan, Baki, Sukoharjo</t>
  </si>
  <si>
    <t>Permohonan Bantuan Keuangan Inventaris Bolo Pecah Dk. Bentakan Rt 02/01, Bentakan, Baki, Sukoharjo</t>
  </si>
  <si>
    <t>Permohonan Bantuan Keuangan Meja Kursi Dan Bolo Pecah Dk. Gedongan Rw 05, Bentakan, Baki, Sukoharjo</t>
  </si>
  <si>
    <t>Permohonan Bantuan Keuangan Sound System Dk. Gedongan RT 02/05, Bentakan, Baki, Sukoharjo</t>
  </si>
  <si>
    <t>Pembangunan gudang inventaris Rt 03 Rw 02 Ds. Duwet kec. Baki</t>
  </si>
  <si>
    <t>Pembangunan Poskamling Rt 02 rw 06 Ds. Duwet Kec. Baki</t>
  </si>
  <si>
    <t>Pembangunan Poskamling Rt 02 rw 07 Ds. Duwet kec. Baki</t>
  </si>
  <si>
    <t>Permohonan Bantuan Keuangan Pengadaan Inventaris Gudang Bolo Pecah Dk. Slemben Rt 01/05, Duwet, Baki, Sukoharjo</t>
  </si>
  <si>
    <t>Permohonan Bantuan Keuangan Untuk Pembuatan Pos Kamling Dk. Kembang Rw 03, Duwet, Baki, Sukoharjo</t>
  </si>
  <si>
    <t>Inventaris kursi Dk. Jombor rt 1/2 Ds. Duwet kec. Baki</t>
  </si>
  <si>
    <t>Inventaris kursi Dk. Jombor rt 2/2 Ds. Duwet kec. Baki</t>
  </si>
  <si>
    <t>Inventaris kursi Dk. Nolobayan Rt 03 rw 01 ds. Duwet kec. Baki</t>
  </si>
  <si>
    <t>Permohonan Bantuan Keuangan Inventaris Dk. Bulan Rt 01/04, Duwet, Baki,</t>
  </si>
  <si>
    <t>Permohonan Bantuan Keuangan Inventaris Meja Kursi Dk. Bulan Rt 03/04, Duwet, Baki, Sukoharjo</t>
  </si>
  <si>
    <t>Permohonan Bantuan Keuangan Pengadaan Inventaris Bolo Pecah Dk. Duwet Rt 01/06, Duwet, Baki, Sukoharjo</t>
  </si>
  <si>
    <t>Permohonan Bantuan Keuangan Perlengkapan Panggung Dk. Bulan Rt 02/04, Duwet, Baki, Sukoharjo</t>
  </si>
  <si>
    <t>Permohonan Bantuan Keuangan Untuk Sarana dan Prasarana Dk. Duwet Rt 01 Rw 08 Desa Duwet, Kec. Baki</t>
  </si>
  <si>
    <t>Pembangunan talud jalan dk. bakalan rell ds. Gedongan kec. Baki</t>
  </si>
  <si>
    <t>pengaspalan jalan lingkungan dk. Gedongan rw 04 ds. Gedongan kec. Baki</t>
  </si>
  <si>
    <t>Permohonan Bantuan Keuangan Pengajuan Bantuan Renovasi Pos Ronda Dan Tiang Lampu Listrik Dk. Butuh Rt. 01/02, Gedongan, Baki, Sukoharjo</t>
  </si>
  <si>
    <t>Permohonan Bantuan Keuangan Renovasi Pos Kamling Dk. Butuh Rt 01/01, Gedongan, Baki, Sukoharjo</t>
  </si>
  <si>
    <t>Permohonan Bantuan Keuangan untuk Pembangunan Talud Jalan Kalangan Desa Gedongan Kecamatan Baki Kab. Sukoharjo.</t>
  </si>
  <si>
    <t>Permohonan Bantuan untuk Pembangunan Joglo Kantor Desa, Desa Gedongan Kecamatan Baki Kab. Sukoharjo.</t>
  </si>
  <si>
    <t>Permohonan Bantuan untuk Pembangunan Talud Jalan Soto Sawah ke Timur Desa Gedongan Kecamatan Baki Kab. Sukoharjo.</t>
  </si>
  <si>
    <t>Permohonan Bantuan Keuangan Bolo Pecah Dk. Gedongan Rt 02/05, Gedongan, Baki, Sukoharjo</t>
  </si>
  <si>
    <t>Permohonan Bantuan Keuangan Ibu-Ibu Pkk Dk. Butuh Rt 01/03, Gedongan, Baki, Sukoharjo</t>
  </si>
  <si>
    <t>Permohonan Bantuan Keuangan Inventaris Dan Alat Dekor Dk. Gedongan Rt 01/04, Gedongan, Baki, Sukoharjo</t>
  </si>
  <si>
    <t>Permohonan Bantuan Keuangan Inventaris Pkk Dk. Butuh Rt 02/03, Gedongan, Baki, Sukoharjo</t>
  </si>
  <si>
    <t>Permohonan Bantuan Keuangan Inventaris Pkk Rw 02 Dk. Butuh, Gedongan, Baki, Sukoharjo</t>
  </si>
  <si>
    <t>Permohonan Bantuan Keuangan Pengajuan Inventaris Kursi Dan Kajang Dk. Butuh Rt 02/02, Gedongan, Baki, Sukoharjo</t>
  </si>
  <si>
    <t>Pembangunan Gapura RW 11 Dk Ngebrak Desa Gentan Baki Sukoharjo</t>
  </si>
  <si>
    <t>Pembangunan Pagar Makam Astonoloyo Gentan Rt 04 Rw 03 Desa Gentan Kec. Baki Kab. Sukoharjo</t>
  </si>
  <si>
    <t>Permohonan Bantuan untuk Pembangunan TPS 3 R Proyek 'GEMATARA' Desa Gentan Kecamatan Baki Kab. Sukoharjo.</t>
  </si>
  <si>
    <t>Permohonan pembangunan jogging trek komplek Lapangan Desa Gentan, Kec. Baki</t>
  </si>
  <si>
    <t>Inventaris Kursi Plastik Rt 02 / Rw 07 Desa Gentan Kec. Baki Kab. Sukoharjo</t>
  </si>
  <si>
    <t>Pengadaan Inventaris PKK Dk Ngebrak RT 01 Rw 11 Gentan Baki Sukoharjo</t>
  </si>
  <si>
    <t>Pengadaan Inventaris PKK Rt 01 Rw 04 Gentan Baki Sukoharjo</t>
  </si>
  <si>
    <t>Pembangunan aspal sheet Dukuh Daleman RT 01 RW 03 Desa Jetis Kec. Baki</t>
  </si>
  <si>
    <t>Pengaspalan Jalan Dk. Krangganan RT 2 RW 4  Ds. Jetis Kec. Baki</t>
  </si>
  <si>
    <t>Permohonan Bantuan Keuangan Talud Dk. Kemasan Rt 01/09, Jetis, Baki, Sukoharjo</t>
  </si>
  <si>
    <t>Rehab paving Rw 02 Dk. Daleman ds. Jetis kec. Baki</t>
  </si>
  <si>
    <t>Pengadaan Inventaris RT Dk. Kemasan RT 02 RW 09, Ds. Jetis</t>
  </si>
  <si>
    <t>Permohonan Bantuan Keuangan Kajang Dk. Sonayan Rt 01/05, Jetis, Baki, Sukoharjo</t>
  </si>
  <si>
    <t>Permohonan Bantuan Keuangan Meja Kursi Pkk Dk. Sonayan Rt 01/05, Jetis, Baki, Sukoharjo</t>
  </si>
  <si>
    <t>Inventaris PKK Trisari Ds. Kadilangu kec. Baki</t>
  </si>
  <si>
    <t>Pengadaan Inventaris muda-mudi karya kadus 1 Ds. Kadilangu, Kec. Baki</t>
  </si>
  <si>
    <t>Pengadaan Inventaris muda-mudi Karya manunggal kadus 2 Ds. Kadilangu, Kec. Baki</t>
  </si>
  <si>
    <t>Pengadaan Inventaris muda-mudi Kharisma kadus 1 Ds. Kadilangu, Kec. Baki</t>
  </si>
  <si>
    <t>Pengadaan inventaris RT 01/ 01 Ds. Kadilangu kec Baki</t>
  </si>
  <si>
    <t>Pengadaan inventaris RT 01/ 02 Ds. Kadilangu kec Baki</t>
  </si>
  <si>
    <t>Pengadaan inventaris RT 01/ 03 Ds. Kadilangu kec Baki</t>
  </si>
  <si>
    <t>Pengadaan inventaris RT 01/ 04 Ds. Kadilangu kec Baki</t>
  </si>
  <si>
    <t>Pengadaan inventaris RT 02/ 01 Ds. Kadilangu kec Baki</t>
  </si>
  <si>
    <t>Pengadaan inventaris RT 02/ 02 Ds. Kadilangu kec Baki</t>
  </si>
  <si>
    <t>Pengadaan inventaris RT 02/ 03 Ds. Kadilangu kec Baki</t>
  </si>
  <si>
    <t>Pengadaan inventaris RT 02/ 04 Ds. Kadilangu kec Baki</t>
  </si>
  <si>
    <t>Pengadaan inventaris RT 03/ 03 Ds. Kadilangu kec Baki</t>
  </si>
  <si>
    <t>Pengadaan inventaris RT 03/ 04 Ds. Kadilangu kec Baki</t>
  </si>
  <si>
    <t>Pengadaan inventaris RT 04/ 03 Ds. Kadilangu kec Baki</t>
  </si>
  <si>
    <t>Permohonan Bantuan Keuangan Jalan Berem Rw 04 Kauman Sawahan Kel. Kudu, Kec. Baki, Kab. Sukoharjo</t>
  </si>
  <si>
    <t>Inventaris RT 02 rw 06 Dk. Demalang Ds. Kudu Kec. Baki</t>
  </si>
  <si>
    <t>Inventaris RT 03 rw 03 Dk. Demalang Ds. Kudu Kec. Baki</t>
  </si>
  <si>
    <t>Pengadaan Inventaris sound system Demalang Rt.03 / 03 Ds. Kudu Kec. Baki</t>
  </si>
  <si>
    <t>Permohonan Bantuan Keuangan Pembangunan Gapura Dk. Pakis Rt 02/10, Mancasan, Baki, Sukoharjo</t>
  </si>
  <si>
    <t>Permohonan Bantuan Keuangan untuk Pembangunan Talud Saluran RT.03 RW.08 Desa Mancasan Kecamatan Baki Kab. Sukoharjo.</t>
  </si>
  <si>
    <t>Ermohonan Bantuan Keuangan Inventaris Ibu-Ibu Pkk Rw 10 Dk. Pakis, Mancasan, Baki, Sukoharjo</t>
  </si>
  <si>
    <t>Permohonan Bantuan Keuangan Inventaris Dukuh Wetan Rt 02/11, Mancasan, Baki, Sukoharjo</t>
  </si>
  <si>
    <t>Permohonan Bantuan Keuangan Inventaris Pkk Dk. Kembangan Rt 03/12, Mancasan, Baki, Sukoharjo</t>
  </si>
  <si>
    <t>Permohonan Bantuan Keuangan Inventaris Posyandu Rw 10 Dk. Pakis, Mancasan, Baki, Sukoharjo</t>
  </si>
  <si>
    <t>Permohonan Bantuan Keuangan Meja Kursi Dk. Klampisan Rt 03/01, Mancasan, Baki, Sukoharjo</t>
  </si>
  <si>
    <t>Inventaris Kajang Rt 03 Rw 03 Ds. Menuran Kec. Baki</t>
  </si>
  <si>
    <t>Pembangunan Bangsal makam rt 04 rw 09 Ds. Menuran Kec. Baki</t>
  </si>
  <si>
    <t>Pembangunan Barem Jalan Rt 01 Rw 09 Ds. Menuran Kec. Baki</t>
  </si>
  <si>
    <t>Pembangunan Gudang Inventaris RT 03 rw 09 Ds. Menuran Kec. Baki</t>
  </si>
  <si>
    <t>Pembangunan Gudang Inventaris RT, RT 02 RW 08 Ds. Menuran Kec, baki</t>
  </si>
  <si>
    <t>Pembangunan joglo dan taman masdulkabi ds. Menuran kec. Baki</t>
  </si>
  <si>
    <t>Pembangunan MCK umum Rt 02 Rw 09 Ds. Menuran Kec. Baki</t>
  </si>
  <si>
    <t>Rehab Balai pertemuan Rt Rt 02 Rw 06, Ds. Menuran Kec. Baki</t>
  </si>
  <si>
    <t>Rehab Balai Rt 01 Rw 06, Ds. Menuran Kec. Baki</t>
  </si>
  <si>
    <t>Rehab Gudang dan pembangunan poskamling Rt 01 Rw 04, Ds. Menuran Kec. Baki</t>
  </si>
  <si>
    <t>Rehab Gudang Inventaris Rt 01 Rw 08, Ds. Menuran Kec. Baki</t>
  </si>
  <si>
    <t>Rehab Gudang Inventaris Rt 04 Rw 04, Ds. Menuran Kec. Baki</t>
  </si>
  <si>
    <t>Rehab Gudang Inventaris Rt 04 Rw 05, Ds. Menuran Kec. Baki</t>
  </si>
  <si>
    <t>Rehab Jalan Dk. Kebon RW 09 Ds. Menuran Kec. Baki</t>
  </si>
  <si>
    <t>Rehab jalan dukuh tinggen rw 04 ds. Menuran kec. Baki</t>
  </si>
  <si>
    <t>Rehab Saluran Dan Rabat Beton rt 03 Rw 01 Ds. Menuran Kec. Baki</t>
  </si>
  <si>
    <t>Rehab Saluran Dan tiang bendera rt 02 Rw 01 Ds. Menuran Kec. Baki</t>
  </si>
  <si>
    <t>Rehab Saluran rt 01 Rw 01 Ds. Menuran Kec. Baki</t>
  </si>
  <si>
    <t>Rehab Saluran rt 01 Rw 05 Ds. Menuran Kec. Baki</t>
  </si>
  <si>
    <t>Pengadaan Inventaris RT Dk. Karang RT 02 RW 05 Ds. Menuran</t>
  </si>
  <si>
    <t>Aspal lingkar RW 01, Desa Ngrombo, Kec. Baki</t>
  </si>
  <si>
    <t>Betonisasi Dk. Pundung Lor Rt 01/ Rw 02, Desa Ngrombo, Kec Baki</t>
  </si>
  <si>
    <t>Pembangunan gedung olahraga Desa Ngrombo, Kec. Baki</t>
  </si>
  <si>
    <t>Permohonan Bantuan Keuangan untuk Pembangunan Pagar Makam Dk.Jantran RT.01 RW.04 Desa Ngombo Kecamatan Baki</t>
  </si>
  <si>
    <t>Inventaris Kesenian Reog Turonggo Mudo RT 04/RW 01 Ds. Ngrombo, Kec. Baki</t>
  </si>
  <si>
    <t>Pengadaan inventaris desatana Desa Ngrombo, Kec. Baki</t>
  </si>
  <si>
    <t>Permohonan bantuan gudang bekakas RT 01/04 Ds. Purbayan, Kec. Baki</t>
  </si>
  <si>
    <t>Inventaris PKK Dk Ngawen rt 05 Rw 01 Ds. Purbayan Kec. Baki</t>
  </si>
  <si>
    <t>Permohonan Bantuan Dana Pembuatan Gudang Perkakas dk Plumbon rt 06 rw 02 Ds. siwal Kec. baki Kab. Sukoharjo</t>
  </si>
  <si>
    <t>Permohonan Bantuan Keuangan Untuk Pengaspalan Jalan Perumahan Citra Santika 2 Siwal Kecamatan Baki</t>
  </si>
  <si>
    <t>Rehab Balai Kelompok Tani Karya 2 dk Siwal Rt 04 Rw 03 Desa Siwal Kec Baki Kab. Sukoharjo</t>
  </si>
  <si>
    <t>Renovasi Gedung Bekakas Inventaris Warga Blotan rt 01 rw 02 Desa Siwal</t>
  </si>
  <si>
    <t>Permohonan Bantuan Keuangan Meja Kursi Dan Bolo Pecah Dk. Siwal Rt 04/02, Siwal, Baki, Sukoharjo</t>
  </si>
  <si>
    <t>Pembangunan rabat beton dk. Prampelan ds. Waru kec. Baki</t>
  </si>
  <si>
    <t>Pengadaan brak dan kursi Rt 02 rw 05 ds. Waru kec. Baki</t>
  </si>
  <si>
    <t>Permohonan Bantuan Keuangan Pengadaan Alat Musik dan SOUND SYSTEM Karang Taruna " CITRA KARYA REMAJA " Dk. Krangkeng RW 01, 02 RW 04 Ds. Bendosari Sukoharjo</t>
  </si>
  <si>
    <t>Permohonan bantuan Keuangan untuk Pembangunan Gapura Dk. Peren 02 Rw XII Ds. Gentan Kec. Bendosari Sukoharjo</t>
  </si>
  <si>
    <t>Permohonan bantuan keuangan untuk pembangunan pagar dan gapura makam Dk. Bembem RT.02 RW.II Ds. Gentan kec. Bendosari, Sukoharjo</t>
  </si>
  <si>
    <t>Permohonan Bantuan Keuangan untuk Pembangunan Rehab Gedung Inventaris Dk. Bembem RT 01 RW II Ds. Gentan Kec. Bendosari Sukoharjo</t>
  </si>
  <si>
    <t>Permohonan bantuan keuangan Karang Taruna " HASTA MANUNGGAL " Dk. Peren 02 Rw XII Ds. Gentan Kec. Bendosari Sukoharjo</t>
  </si>
  <si>
    <t>Permohonan Bantuan keuangan untuk Bapak-bapak RW.08 Dk. Jogopaten Ds. Gentan Kec. Bendosari</t>
  </si>
  <si>
    <t>Permohonan Bantuan keuangan untuk Ibu-ibu RW.08 Dk. Jogopaten Ds. Gentan Kec. Bendosari</t>
  </si>
  <si>
    <t>permohonan bantuan keuangan untuk inventaris muda mudi permatasba dk. Bembem rt 02/2 ds. Gentan kec. Bendosari</t>
  </si>
  <si>
    <t>Permohonan bantuan keuangan untuk Pembelian Inventaris Ibu-Ibu Dk. Bembem RW II Ds. Gentan Kec. Bendosari Sukoharjo</t>
  </si>
  <si>
    <t>Permohonan bantuan Keuangan untuk Pengadaan Investaris Paguyuban RW XII Ds. Gentan Kec. Bendosari Sukoharjo</t>
  </si>
  <si>
    <t>Permohonan Bantuan Dana untuk Pengadaan Inventaris RT Berupa Meja dan Kursi Dukuh Jagan RT 01 rw 01 Desa Jagan, Kecamatan Bendosari, Kabupaten Sukoharjo</t>
  </si>
  <si>
    <t>Permohonan bantuan keuangan untuk Renovasi dan Pembelian Perlengkapan Pos Keamanan Warga Dk. Sawur RT 01 RW 11 Ds. Mertan Kec. Bendosari Sukoharjo</t>
  </si>
  <si>
    <t>Permohonan Bantuan untuk Pembangunan Pagar dan Pintu Gerbang Kantor Desa Mertan Kecamatan Bendosari Kab. Sukoharjo.</t>
  </si>
  <si>
    <t>Permohonan Bantuan Keuangan Inventaris RT Dk. Sawur RT 01 RW 11 Ds. Mertan Kec. Bendosari Sukoharjo</t>
  </si>
  <si>
    <t>Permohonan bantuan Keuangan untuk Investaris Dk. Sambiloro RT 04 RW 05 Ds. Mertan Kec. Bendosari Sukoharjo</t>
  </si>
  <si>
    <t>Permohonan bantuan Keuangan untuk Investaris RT Dk. Sawur RT 02 RW XI Ds. Mertan Kec. Bendosari Sukoharjo</t>
  </si>
  <si>
    <t>Permohonan bantuan Keuangan untuk pengadaan Inventaris Karang Taruna Dk. Bakalan RT 02 RW 03 Ds. Mertan Kec. Bendosari Sukoharjo</t>
  </si>
  <si>
    <t>Permohonan Inventaris Dukuh Karanglo RT.01 RW.10 Desa Mertan Kec. Bendosari</t>
  </si>
  <si>
    <t>Permohonan bantuan Keuanagan untuk Pembangunan Gapura Dk. Masan RT 03 RW 02 Ds. Mojorejo Kec. Bendosari Sukoharjo</t>
  </si>
  <si>
    <t>Permohonan Bantuan Keuangan untuk Pembangunan Gedung PAUD Desa Mojorejo Kecamatan Bendosari Kab. Sukoharjo.</t>
  </si>
  <si>
    <t>Permohonan bantuan keuangan untuk Pembangunan Rabat Beton Jalan Dk. Masan RT 01 RW 02 Ds. Mojorejo Kec. Bendosari Sukoharjo</t>
  </si>
  <si>
    <t>Permohonan bantuan keuangan untuk Pembangunan Rabat Beton Jalan Dk. Masan RT 02 RW 02 Ds. Mojorejo Kec. Bendosari Sukoharjo</t>
  </si>
  <si>
    <t>Permohonan bantuan Keuangan untuk Pembangunan Talud Jalan Dk. Masan RT 03 RW 02 Ds. Mojorejo Kec. Bendosari Sukoharjo</t>
  </si>
  <si>
    <t>Permohonan bantuan keuangan untuk Renovasi LUMBUNG Dk. Tangkil RT 01 RW 05 Ds. Mojorejo Kec. Bendosari Sukoharjo</t>
  </si>
  <si>
    <t>Permohonan bantuan keuangan untuk Renovasi LUMBUNG Dk. Tangkil RT 02 RW 05 Ds. Mojorejo Kec. Bendosari Sukoharjo</t>
  </si>
  <si>
    <t>Pengadaan Inventaris Ibu-Ibu PKK Dk. Mojorejo RT. 01, RT. 02 RW. 1 Desa Mojorejo, Kecamatan Bendosari, Kabupaten Sukoharjo</t>
  </si>
  <si>
    <t>Pengadaan Sarana Olahraga Bulutangkis Karang Taruna "MITRA WISESA" Dk. Mojorejo RT. 01 RW. 01, Desa Mojorejo, Kecamatan Bendosari, Kabupaten Sukoharjo</t>
  </si>
  <si>
    <t>Permohonan bantuan Keuanagan untuk Investaris Ibu-ibu PKK Dk. Masan RT 01, 02, 03 RW 02 Ds. Mojorejo Kec. Bendosari Sukoharjo</t>
  </si>
  <si>
    <t>Permohonan bantuan Keuanagan untuk Investaris RT Dk. Masan RT 02 RW 02 Ds. Mojorejo Kec. Bendosari Sukoharjo</t>
  </si>
  <si>
    <t>Permohonan bantuan Keuanagan untuk Investaris Rw Dk. Masan RT 01, 02, 03 RW 02 Ds. Mojorejo Kec. Bendosari Sukoharjo</t>
  </si>
  <si>
    <t>Permohonan bantuan Keuangan untuk Investaris Dk. Tangkil RW 05 Ds. Mojorejo Kec. Bendosari Sukoharjo</t>
  </si>
  <si>
    <t>Permohonan bantuan keuangan untuk Pembelian Peralatan Prasmanan Perkumpulan Ibu-Ibu PKK Dk. Tangkil RT 01 dan 02 RW V Ds. Mojorejo Kec. Bendosari Sukoharjo</t>
  </si>
  <si>
    <t>Permohonan bantuan Keuangan untuk pengadaan Inventaris TRATAG BESI Karang Taruna " PERMATA " Dk. Tangkil Ds. Mojorejo Kec. Bendosari Sukoharjo</t>
  </si>
  <si>
    <t>Permohonan Bantuan Untuk Inventaris Muda-Mudi "MUDA PRATAMA" Dk. Jatirejo Rt 01 Rw 07 Desa Mulur, Kec. Bendosari</t>
  </si>
  <si>
    <t>Permohonan Bantuan Untuk Pengadaan Inventaris RT Dk. Kramat Rt 04 Rw 04 Desa Mulur, Kec. Bendosari</t>
  </si>
  <si>
    <t>Inventaris Dk. Tugusari RT 01 RW 01 , Desa Paluhombo Kec. Bendosari</t>
  </si>
  <si>
    <t>Inventaris Dk. Tugusari RT 02 RW 01 , Desa Paluhombo Kec. Bendosari</t>
  </si>
  <si>
    <t>Pengadaan Inventaris Meja Kursi Dk. Ketro RT. 04 RW. 02 Ds. Paluhombo Kec. Bendosari</t>
  </si>
  <si>
    <t>Pengadaan Inventaris Meja Kursi Dk. Paluhombo RT. 03 RW. 03 Ds. Paluhombo Kec. Bendosari</t>
  </si>
  <si>
    <t>Pengadaan perlengakapan inventaris karang taruna desa paluhombo kec. Bendosari</t>
  </si>
  <si>
    <t>Permohonan bantuan Keuanagan untuk Pembangunan Gapura Dk. Ngesong RW 02 Ds. Puhgogor Kec. Bendosari Sukoharjo</t>
  </si>
  <si>
    <t>Permohonan bantuan keuangan untuk Pembangunan Rabat Beton Dk. Ngesong RT 01 RW 02 Ds. Puhgogor Kec. Bendosari Sukoharjo</t>
  </si>
  <si>
    <t>Permohonan bantuan keuangan untuk Pembangunan Rabat Beton Dk. Ngesong RT 02 RW 02 Ds. Puhgogor Kec. Bendosari Sukoharjo</t>
  </si>
  <si>
    <t>Permohonan bantuan keuangan untuk Pembangunan Rabat Beton Dk. Tegalmiri RT 01 RW 05 Ds. Puhgogor Kec. Bendosari Sukoharjo</t>
  </si>
  <si>
    <t>Permohonan bantuan keuangan untuk Pembangunan Rabat Beton Dk. Tegalmiri RT 02 RW 05 Ds. Puhgogor Kec. Bendosari Sukoharjo</t>
  </si>
  <si>
    <t>Permohonan bantuan keuangan untuk Pembangunan Rabat Beton Dk. Temon RT 01 RW 01 Ds. Puhgogor Kec. Bendosari Sukoharjo</t>
  </si>
  <si>
    <t>Permohonan bantuan keuangan untuk Pembangunan Rabat Beton Dk. Temon RT 02 RW 01 Ds. Puhgogor Kec. Bendosari Sukoharjo</t>
  </si>
  <si>
    <t>Permohonan bantuan Keuangan untuk Pembangunan Talud Jalan Dk. Tegalmiri RT 01 RW 05 Ds. Puhgogor Kec. Bendosari Sukoharjo</t>
  </si>
  <si>
    <t>Permohonan Bantuan Keuangan untuk Renovasi Gedung Pertemuan Dk. Temon RW 01 Ds. Puhgogor Kec. Bendosari Sukoharjo</t>
  </si>
  <si>
    <t>Permohonan Bantuan untuk Pembangunan Balai Pertemuan RT. Dk. Cangkring RT.03/04 Desa Puhgogor Kecamatan Bendosari Kab. Sukoharjo.</t>
  </si>
  <si>
    <t>Permohonan bantuan Keuanagan untuk Pembelian Perlengkapan SOUND SYSTEM Karang Taruna "Karya Rini" Dk. Tegalmiri Ds. Puhgogor Kec. Bendosari Sukoharjo</t>
  </si>
  <si>
    <t>Permohonan Bantuan Keuangan Pengadaan Inventaris SOUND SYSTEM Karang Taruna " MUDA KARYA " Dk. Ngesong RW 02 Ds. Puhgogor Kec. Bendosari Sukoharjo</t>
  </si>
  <si>
    <t>Permohonan bantuan Keuangan untuk pengadaan Inventaris Karang Taruna " Kridha Bhakti " Dk. Temon RW 01 Ds. Puhgogor Kec. Bendosari Sukoharjo</t>
  </si>
  <si>
    <t>Permohonan bantuan Keuangan untuk pengadaan Investaris PKK Dk. Temon RW 01 Ds. Puhgogor Kec. Bendosari Sukoharjo</t>
  </si>
  <si>
    <t>Permohonan bantuan Keuangan untuk pengadaan Investaris PKK Karya Rini Dk. Tegalmiri RW 05 Ds. Puhgogor Kec. Bendosari Sukoharjo</t>
  </si>
  <si>
    <t>Permohonan bantuan Keuangan untuk Pembangunan Talud Dk. Tanjungsari RT 02 Rw 05 Ds. Sidorejo Kec. Bendosari Sukoharjo</t>
  </si>
  <si>
    <t>Permohonan Bantuan untuk Pembangunan Gedung Inventaris Ngaglik RW.VII Desa Sidorejo Kecamatan Bendosari Kab. Sukoharjo.</t>
  </si>
  <si>
    <t>Permohonan bantuan Keuangan untuk pengadaan Inventaris Dk. Brongsongan RT 01 RW III Ds. Sidorejo Kec. Bendosari Sukoharjo</t>
  </si>
  <si>
    <t>Permohonan bantuan Keuangan untuk pengadaan Inventaris Dk. Ngemul RT 03 RW II Ds. Sidorejo Kec. Bendosari Sukoharjo</t>
  </si>
  <si>
    <t>Permohonan Bantuan Pengadaan Inventaris Kursi Dk. Ngaglik RT 03 RW VII Desa Sidorejo, Kecamatan Bendosari, Kabupaten Sukoharjo</t>
  </si>
  <si>
    <t>Permohonan Bantuan Keuangan untuk Rehab Gedung Inventaris Dk. Ngowan RT 02 RW 02 Ds. Sugihan Kec. Bendosari Sukoharjo</t>
  </si>
  <si>
    <t>Inventaris Karang taruna Dk. Daplangu RT 03 RW 03, Desa Sugihan Kec. Bendosari</t>
  </si>
  <si>
    <t>Pengadaan Perlengkapan inventaris karang taruna desa sugihan kec. Bendosari</t>
  </si>
  <si>
    <t>Permohonan bantuan Keuangan untuk Inventaris Karang Taruna " DOETA REMAJA " Dk. Ngowan RT 02 RW 02 Ds. Sugihan Kec. Bendosari Sukoharjo</t>
  </si>
  <si>
    <t>Permohonan bantuan keuangan untuk Kelompok PKK RT Dk. Daplangu RT 03 RW 03 Ds. Sugihan Kec. Bendosari</t>
  </si>
  <si>
    <t>Permohonan bantuan keuangan untuk Kelompok PKK RT Dk. Ngowan RT 01 RW 02 Ds. Sugihan Kec. Bendosari Sukoharjo</t>
  </si>
  <si>
    <t>Permohonan bantuan keuangan untuk Kelompok PKK RT Dk. Ngowan RT 02 RW 02 Ds. Sugihan Kec. Bendosari Sukoharjo</t>
  </si>
  <si>
    <t>Permohonan Bantuan Keuangan untuk Pembelian Sound System Dk. Siring RT. 02 RW. 04, Desa Sugihan, Kec. Bendosari.</t>
  </si>
  <si>
    <t>Pembuatan Lapangan Volly Dk. Janten RT. 01 RW. 02 Ds. Toriyo Kec. Bendosari</t>
  </si>
  <si>
    <t>Permohonan Bantuan Keuangan Pembangunan Rehab Lapangan Desa Toriyo Kecamatan Bendosari Kab. Sukoharjo.</t>
  </si>
  <si>
    <t>Inventaris Dk. Banjaran RT 04 RW 07, Desa Toriyo Kec. Bendosari</t>
  </si>
  <si>
    <t>Inventaris Dk. Canden RT 01 RW 08 , Desa Toriyo Kec. Bendosari</t>
  </si>
  <si>
    <t>Inventaris Dk. Trangsan RT 02 RW 01, Desa Toriyo Kec. Bendosari</t>
  </si>
  <si>
    <t>Inventaris Ibu-Ibu PKK Dk. Kernen RT 02 RW 07, Desa Toriyo Kec. Bendosari</t>
  </si>
  <si>
    <t>Inventaris RT Dk. Jejeran RT 02 RW 09, Desa Toriyo Kec. Bendosari</t>
  </si>
  <si>
    <t>Inventaris RT Dk. Turisari RT 03 RW 08, Desa Toriyo Kec. Bendosari</t>
  </si>
  <si>
    <t>Pengadaan Inventaris Dk. Tempel RT.01 RW. 05 Toriyo Bendosari</t>
  </si>
  <si>
    <t>Pengadaan Rumah Tenda Wiji Rejeki Dk. Tempel RT. 01 RW. V Ds. Toriyo Kec. Bendosari</t>
  </si>
  <si>
    <t>Permohonan Bantuan Keuangan untuk Pengadaan Inventaris Sound System Dukuh Puntuk RW.10 Desa Toriyo Kecamatan Bendosari Kab. Sukoharjo.</t>
  </si>
  <si>
    <t>Persatuan Olahraga Bola Volly PERSPUN MAJAPAHIT Dk. Puntuk RT. 03 RW. 10 Ds. Toriyo Kec. Bendosari</t>
  </si>
  <si>
    <t>Finishing Talud Gempeng Rt 03 Rw 01 Desa Bulu Kec. Bulu</t>
  </si>
  <si>
    <t>Permohonan Bantuan untuk Pembangunan Rumah Bolopecah Dk. Gempeng RT.03 RW.01 Desa Bulu Kecamatan Bulu Kab. Sukoharjo.</t>
  </si>
  <si>
    <t>Rehab jembatan gempeng RT 01/01 Desa Bulu, Kec. Bulu</t>
  </si>
  <si>
    <t>Talud sungai gempeng RT 01/02 Desa Bulu, Kec. Bulu</t>
  </si>
  <si>
    <t>Talud sungai gempeng RT 03/01 Desa Bulu, Kec. Bulu</t>
  </si>
  <si>
    <t>Inventaris Sound sistem Dk. Sepat RT 02 RW 03 Desa Bulu Kec Bulu</t>
  </si>
  <si>
    <t>Inventaris sub karang Taruna KARTITAMA Dk.Jarakan Rt 02/ 06 Ds. Bulu Kec. Bulu</t>
  </si>
  <si>
    <t>Pengadaan Sound System Kelompok Muda Mudi "PERSEMATA" Sepat Rt 01 Rw 03, Desa Bulu, Kecamatan Bulu, Kabupaten Sukoharjo</t>
  </si>
  <si>
    <t>pengadaan TARUB RT Dukuh Gempeng Rt 02 Rw 01 Desa Bulu Kecamatan Bulu</t>
  </si>
  <si>
    <t>Pengadaan Inventaris Penerangan Jalan Dukuh Tanjung Rt 03 Rw 08 Desa Gentan Kecamatan Bulu</t>
  </si>
  <si>
    <t>Pengajuan bantuan dana pengadaan tiang lampu jalan Dukuh Baseng Rt 02 Rw 05 Desa Gentan Kec. Bulu</t>
  </si>
  <si>
    <t>Permohonan bantuan dana pengadaan tiang lampu jalan dan kipas angin Dukuh Sungsang Rt 01 Rw 09 Desa Gentan Kec. Bulu</t>
  </si>
  <si>
    <t>Permohonan Bantuan Untuk Pengadaan Molen Dk. Gentan Rt 01 Rw 01 Desa Gentan, Kec. Bulu</t>
  </si>
  <si>
    <t>Permohonan Bantuan untuk Pembangunan Gapura Dk. Kamal RT.02 RW.04 Desa Kamal Kecamatan Bulu Kab. Sukoharjo.</t>
  </si>
  <si>
    <t>Permohonan Bantuan untuk Pembangunan Rabat Beton Jalan Dk. Gemuk RT.01 RW.03 Desa Kamal Kecamatan Bulu Kab. Sukoharjo.</t>
  </si>
  <si>
    <t>Permohonan Bantuan untuk Pembangunan Rahab Balai Desa, Desa Kamal Kecamatan Bulu Kab. Sukoharjo.</t>
  </si>
  <si>
    <t>Permohonan Bantuan untuk Pengadaan Gazebo Dk. Gebang RT.02 RW.02 Desa Kamal Kecamatan Bulu Kab. Sukoharjo.</t>
  </si>
  <si>
    <t>Permohonan Bantuan untuk Pengadaan Gazebo Dk. Jatirejo RT.03 RW.07 Desa Kamal Kecamatan Bulu Kab. Sukoharjo.</t>
  </si>
  <si>
    <t>Permohonan Bantuan untuk Pengadaan Gazebo Dk. Mulworejo RT.02 RW.06 Desa Kamal Kecamatan Bulu Kab. Sukoharjo.</t>
  </si>
  <si>
    <t>Permohonan Bantuan untuk Pengadaan Gazebo Dk. Sidodadi RT.04 RW.05 Desa Kamal Kecamatan Bulu Kab. Sukoharjo.</t>
  </si>
  <si>
    <t>Pengadaan Alat Musik Karang Taruna Tunas Muda, Dk. Ngesong Desa kamal Kec. Bulu</t>
  </si>
  <si>
    <t>Pengadaan Alat Musik Karang Taruna Tunas Muda, Dk. Tugusari RT.02 RW.07 Desa kamal Kec. Bulu</t>
  </si>
  <si>
    <t>Permohonan Bantuan Keuangan untuk Pembangunan Betonisasi Jalan Dukuh Jajar RT.02 RW.06 Desa Karangasem Kecamatan Bulu Kab. Sukoharjo.</t>
  </si>
  <si>
    <t>Permohonan Bantuan Keuangan untuk Rehab Saluran Pembuangan Air Dukuh Klile RT.02 RW.01 - RT.02 RW.02 Desa Karangasem Kecamatan Bulu Kab. Sukoharjo.</t>
  </si>
  <si>
    <t>Permohonan Bantuan untuk Pembangunan Saluran Air Dk. Terok RT.01 RW.07 Desa Karangasem Kecamatan Bulu Kab. Sukoharjo</t>
  </si>
  <si>
    <t>Permohonan Bantuan untuk Pembangunan saluran pembuangan air Dk. Bendan RT.03 RW.06 Desa Karangasem Kecamatan Bulu Kab. Sukoharjo.</t>
  </si>
  <si>
    <t>Permohonan Bantuan untuk Pembangunan saluran pembuangan air Dk.Klile RT.02 RW.02 Desa Karangasem Kecamatan Bulu Kab. Sukoharjo.</t>
  </si>
  <si>
    <t>Permohonan Bantuan untuk Pembangunan Talud Jalan Dk. Bendan RT.03 RW.06 Desa Karangasem Kecamatan Bulu Kab. Sukoharjo</t>
  </si>
  <si>
    <t>Permohonan Bantuan untuk Pembangunan Talud Jalan Dk. Karangasem RT.03 RW.05 Desa Karangasem Kecamatan Bulu Kab. Sukoharjo</t>
  </si>
  <si>
    <t>Permohonan Bantuan untuk Pembangunan Talud Jalan Dk. Mojorejo RT.02 RW.08 Desa Karangasem Kecamatan Bulu Kab. Sukoharjo.</t>
  </si>
  <si>
    <t>Permohonan Bantuan untuk Pembangunan Talud Jalan Pertanian Dk. Bendan RT.03 RW.06 Desa Karangasem Kecamatan Bulu Kab. Sukoharjo.</t>
  </si>
  <si>
    <t>Permohonan Bantuan untuk Pembangunan Talud Saluran Air Dk. Klile RW.01  RW.02 Desa Karangasem Kecamatan Bulu Kab. Sukoharjo</t>
  </si>
  <si>
    <t>Permohonan Bantuan untuk Pembangunan Talud Wisata Gunung Pegat Dk. Klile RT.02 RW.02 Desa Karangasem Kecamatan Bulu Kab. Sukoharjo.</t>
  </si>
  <si>
    <t>Permohonan Bantuan untuk Pembangunan Taman Rekreasi Wisata Gunung Pegat Desa Karangasem Kecamatan Bulu Kab. Sukoharjo.</t>
  </si>
  <si>
    <t>Permohonan Bantuan untuk Pengaspalan Jalan Lingkungan Dukuh Terok Ds. Karangasem kec. Bulu</t>
  </si>
  <si>
    <t>Permohonan Bantuan untuk Rehab Gorong-gorong Dk. Klile RT.02 RW.02 Desa Karangasem Kecamatan Bulu Kab. Sukoharjo</t>
  </si>
  <si>
    <t>Permohonan Bantuan untuk Sarana dan Prasarana Wisata Gunung Pegat Desa Karangasem Kecamatan Bulu Kab. Sukoharjo.</t>
  </si>
  <si>
    <t>Pengadaan Inventaris Pokdarwis Desa Karangasem Kecamatan Bulu Kabupaten Sukoharjo</t>
  </si>
  <si>
    <t>Pengadaan Inventaris Pokdarwis Desa Karangasem, Kecamatan Bulu, Kabupaten Sukoharjo</t>
  </si>
  <si>
    <t>Permohonan Bantuan Untuk Pengadaan Sound System Karang Taruna Dk. Klile Rt 01 Rw 01 Desa Karangasem, Kec. Bulu</t>
  </si>
  <si>
    <t>Permohonan Bantuan untuk Betonisasi Jalan Dukuh Brangkulon RT.02 RW.09 Desa Kedungsono Kecamatan Bulu Kab. Sukoharjo.</t>
  </si>
  <si>
    <t>Permohonan Bantuan untuk Pembangunan Balai Dusun Dk. Malangan Desa Kedungsono Kecamatan Bulu Kab. Sukoharjo.</t>
  </si>
  <si>
    <t>Permohonan Bantuan untuk Pembangunan Talud Dukuh Klampok RT.02/03 Desa Kedungsono Kecamatan Bulu Kab. Sukoharjo.</t>
  </si>
  <si>
    <t>Permohonan Bantuan untuk Pembangunan Talud Dukuh Malangan Lor RT.01 RW.08 Desa Kedungsono Kecamatan Bulu Kab. Sukoharjo.</t>
  </si>
  <si>
    <t>Permohonan Bantuan untuk Pembangunan Talud Dukuh Malangan RT.02 RW.05 Desa Kedungsono Kecamatan Bulu Kab. Sukoharjo.</t>
  </si>
  <si>
    <t>Permohonan Bantuan untuk Pembangunan Talud Jembatan Dukuh Badran RT.03 RW.08 Desa Kedungsono Kecamatan Bulu Kab. Sukoharjo.</t>
  </si>
  <si>
    <t>Permohonan Bantuan untuk Pembangunan Talud Jembatan Dukuh Kajar RT.01 RW.03 Desa Kedungsono Kecamatan Bulu Kab. Sukoharjo.</t>
  </si>
  <si>
    <t>Permohonan Bantuan untuk Pembangunan Talud Jembatan Dukuh Malangan RT.02 RW.05 Desa Kedungsono Kecamatan Bulu Kab. Sukoharjo.</t>
  </si>
  <si>
    <t>Permohonan Bantuan untuk Penerangan Jalan Dk. Soko RT.02/02 Desa Kedungsono Kecamatan Bulu Kab. Sukoharjo.</t>
  </si>
  <si>
    <t>Permohonan Bantuan untuk Penerangan Jalan Dk. Tiyoko RT.02/03 Desa Kedungsono Kecamatan Bulu Kab. Sukoharjo.</t>
  </si>
  <si>
    <t>Permohonan Bantuan Rehab Jalan dan Talud Dukuh Loji RT.01 RW.05 Desa Kunden, Bulu</t>
  </si>
  <si>
    <t>Permohonan Bantuan untuk Pembangunan Aula Pertemuan Desa Kunden Kecamatan Bulu Kab. Sukoharjo.</t>
  </si>
  <si>
    <t>Permohonan Bantuan untuk Pembangunan Halaman Gedung Serba Guna Desa Kunden Kecamatan Bulu Kab. Sukoharjo.</t>
  </si>
  <si>
    <t>Permohonan Bantuan untuk Pembangunan Monumen Selamat Datang Desa Kunden Kecamatan Bulu Kab. Sukoharjo.</t>
  </si>
  <si>
    <t>Pengadaan sound system pemuda-pemudi SumberAgung Rt 01 Rw 01 Desa Kunden Kec. Bulu</t>
  </si>
  <si>
    <t>Perlengkapan tarub Dk. Ngutran RT.02 RW.09 Kunden Bulu</t>
  </si>
  <si>
    <t>permohonan bantuan dana pengadaan inventaris RT (Rumah Kajang) Dukuh SumberAgung Rt 01 Rw 02 Desa Kunden Kecamatan Bulu</t>
  </si>
  <si>
    <t>Permohonan Bantuan Perlengkapan Tarub Dk. Kunden RW 08 ,Desa Kunden Desa Bulu</t>
  </si>
  <si>
    <t>Permohonan bantuan dana pembuatan gasebo Dukuh Lengking Rt 01 Rw 06 Desa Lengking Kec. Bulu</t>
  </si>
  <si>
    <t>Permohonan Bantuan Dana untuk Pengadaan Sarana dan Prasarana Dk. Karangpoh rt 02 rw 04 Desa Lengking Kec Bulu Kab. Sukoharjo</t>
  </si>
  <si>
    <t>Pembangunan gedung TK Desa Malangan tahap II Desa Malangan, Kec. Bulu</t>
  </si>
  <si>
    <t>Permohonan Bantuan untuk Pembangunan Aspal Shett Dk.Malangan RT.02 RW.02 Desa Malangan Kecamatan Bulu Kab. Sukoharjo.</t>
  </si>
  <si>
    <t>Permohonan Bantuan untuk Pembangunan Betonisasi Dk.Gunungsudo RT.03 RW.06 dan RT.01 RW.07 Desa Malangan Kecamatan Bulu Kab. Sukoharjo.</t>
  </si>
  <si>
    <t>Permohonan Bantuan untuk Pembangunan Betonisasi Dk.Ngoro-oro RT.01 RW.06 Desa Malangan Kecamatan Bulu Kab. Sukoharjo.</t>
  </si>
  <si>
    <t>Permohonan Bantuan Untuk Pembangunan Talud Dk. Malangan Rt 02 Rw 02 Desa Malangan, Kec. Bulu</t>
  </si>
  <si>
    <t>Permohonan Bantuan untuk Sarana dan Prasarana Ruang PKK Desa Malangan Kecamatan Bulu Kab. Sukoharjo.</t>
  </si>
  <si>
    <t>Pembelian sound system karangtaruna "Karya Muda Tama" Ds. Malangan, Kec. Bulu</t>
  </si>
  <si>
    <t>Pengadaan sound system Kartu Jitu "Karang taruna RT 01/07" Ds. Malangan, Kec. Bulu</t>
  </si>
  <si>
    <t>Permohonan Bantuan Untuk Pengadaan Perlengkapan alat-alat prasmanan Dk. Malangan Rt 03 Rw 02 Desa Malangan, Kec. Bulu</t>
  </si>
  <si>
    <t>Permohonan Bantuan Talud Jalan Dk Borowatu Rt 01 Rw 04 Desa Ngasinan Kec. Bulu Kab. Sukoharjo</t>
  </si>
  <si>
    <t>Inventaris muda mudi Dukuh Kapulawang rt1 rw2, Desa Ngasinan, Kec Bulu.</t>
  </si>
  <si>
    <t>Inventaris muda mudi Dukuh Kapulawang rt2 rw2, Desa Ngasinan, Kec Bulu.</t>
  </si>
  <si>
    <t>Inventaris muda mudi Dukuh mojolung rt2 rw8, desa ngasinan, kec bulu.</t>
  </si>
  <si>
    <t>Inventaris muda mudi Dukuh Pagergunung rt2 rw1, Desa Ngasinan, Kec Bulu</t>
  </si>
  <si>
    <t>Inventaris Muda Mudi K3S Dukuh Sidomulyo rt1 rw8, Desa Ngasinan, Kec Bulu</t>
  </si>
  <si>
    <t>Permohonan bantuan dana pengadaan sound system karangtaruna Dukuh Kedung Batang Rt 02 Rw 05 Desa Ngasinan Kec. Bulu</t>
  </si>
  <si>
    <t>Permohonan bantuan Gasebo Dk. Platar RT 01/01 Ds. Puron, Kec. Bulu</t>
  </si>
  <si>
    <t>Permohonan Bantuan untuk Bak Air Dk.Sumber MulyoRW.006 Desa Puron Kecamatan Bulu Kab. Sukoharjo.</t>
  </si>
  <si>
    <t>Permohonan Bantuan untuk Gapura Dk.Margo Mulyo RT.003 RW.004 Desa Puron Kecamatan Bulu Kab. Sukoharjo.</t>
  </si>
  <si>
    <t>Permohonan Bantuan untuk Gapura Dk.Tegal Mulyo RW.005 Desa Puron Kecamatan Bulu Kab. Sukoharjo.</t>
  </si>
  <si>
    <t>Permohonan Bantuan untuk Gedung Bolo Pecah Dk.Puron RT.001 RW.002 Desa Puron Kecamatan Bulu Kab. Sukoharjo.</t>
  </si>
  <si>
    <t>Permohonan Bantuan untuk Rahab Pembangunan Sendang Sumber Alit Dk.Puron RT.003 RW.002 Desa Puron Kecamatan Bulu Kab. Sukoharjo.</t>
  </si>
  <si>
    <t>Permohonan Bantuan untuk Rahab Rehabilitasi Kantor Desa Puron Kecamatan Bulu Kab. Sukoharjo.</t>
  </si>
  <si>
    <t>Rehab Gudang Bolo Pecah Dk.Sambiroto RT 01 RW 03 Desa Puron Kec.Bulu</t>
  </si>
  <si>
    <t>Invertaris bolopecah Nogosasran RT 01/04 Desa Puron Kec.Bulu</t>
  </si>
  <si>
    <t>Pengadaan Inventaris RW 001 Dukuh Platar, Desa Puron, Kecamatan Bulu, Kabupaten Sukoharjo</t>
  </si>
  <si>
    <t>Permohonan inventaris se RT Desa Puron, Kec. Bulu</t>
  </si>
  <si>
    <t>Permohonan Bantuan Keuangan Pengaspalan Jalan Dk. Dranjang Rt.01 Rw.06 Desa Sanggang Kecamatan Bulu Kab. Sukoharjo.</t>
  </si>
  <si>
    <t>Permohonan Bantuan Keuangan Rehabilitasi Jembatan Jalan Dk. Bedug Lor Rt.01 Rw.09 Desa Sanggang Kecamatan Bulu Kab. Sukoharjo.</t>
  </si>
  <si>
    <t>Permohonan Bantuan Untuk Pengadaan Sound System Dk. Tileng Rt 02 Rw 03 Desa Sanggang, Kec. Bulu</t>
  </si>
  <si>
    <t>Permohonan Bantuan untuk Pembangunan Pagar dan Gapura Makam Midhangan Dk. Tiyaran Desa Tiyaran Kecamatan Bulu Kab. Sukoharjo.</t>
  </si>
  <si>
    <t>Permohonan Bantuan untuk Pengerasan dan Talud Jalan Usaha Tani Dk. Pelemputih RT.01 RW.06 Desa Tiyaran Kecamatan Bulu Kab. Sukoharjo.</t>
  </si>
  <si>
    <t>Inventariskarang taruna tambak reja rt1 rw 1 Ds. Tiyaran Kec. Bulu</t>
  </si>
  <si>
    <t>Permohonan Sarana Prasarana Dusun Jatirejo, Desa Tiyaran, Kecamatan Bulu, Kabupaten Sukoharjo</t>
  </si>
  <si>
    <t>Permohonan Sarana Prasarana Karang Taruna Bakti Manunggal Dusun Jatirejo, Desa Tiyaran, Kecamatan Bulu, Kabupaten Sukoharjo</t>
  </si>
  <si>
    <t>Pembangunan Talud Jalan Dk Brambang, Blimbing, Gatak, Sukoharjo</t>
  </si>
  <si>
    <t>Permohonan Bantuan untuk Pembangunan Paving di pinggir Lapangan Tenogo ,mulyo Dk. Tempel RT.01 RW.05 Desa Blimbing Kecamatan Gatak Kab. Sukoharjo.</t>
  </si>
  <si>
    <t>Rehab Atap Gudang Bolo Pecah Dk Blimbing RT 02 RW 04,Blimbing , Gatak, Sukoharjo</t>
  </si>
  <si>
    <t>Pengadaan Meja Kursi Dk Jetis RT 01 Rw 09, Blimbing , Gatak, Sukoharjo</t>
  </si>
  <si>
    <t>Pengadaan Sound System Karang Taruna KRIDA TARUNA Dk Blimbing RT 01 RW 04,Blimbing, Gatak</t>
  </si>
  <si>
    <t>Pembangunan Gapura Dk Tegal Krecekan RT 02 RW 01, Desa Geneng , Gatak, Sukoharjo</t>
  </si>
  <si>
    <t>Pembangunan Pendopo Desa Geneng, Geneng, Gatak, Sukoharjo</t>
  </si>
  <si>
    <t>Permohonan Bantuan untuk Pembangunan Balai Desa, Desa Geneng Kecamatan Gatak Kab. Sukoharjo.</t>
  </si>
  <si>
    <t>Pengadaan Inventaris Karang Taruna Dk. Klenisan RT 02 RW 04 Ds. Geneng, Gatak, Sukoharjo</t>
  </si>
  <si>
    <t>Pengadaan Inventaris RT Dk. Krecekan RT 02 RW 05, Ds. Geneng</t>
  </si>
  <si>
    <t>Pengadaan Lampu Penerangan Jalan Dk Jati RT 03 RW 02,Jati, Gatak, Sukoharjo</t>
  </si>
  <si>
    <t>Pengadaan Lampu Penerangan Jalan Dk Kidul Pasar RT 02 RW 03, Jati, Gatak, Sukoharjo</t>
  </si>
  <si>
    <t>Permohonan Bantuan untuk Pembangunan Finishing Pendopo dan Pintu Kantor Desa Jati Kecamatan Gatak Kab. Sukoharjo.</t>
  </si>
  <si>
    <t>Pengadaan Dopo Dk Daleman RT 01 RW 01,Jati, Gatak, Sukoharjo</t>
  </si>
  <si>
    <t>Pengadaan Inventaris Mesin Jahit Dk Sranon RT 02 Rw 04, Jati, Gatak, Sukoharjo</t>
  </si>
  <si>
    <t>Permohonan Bantuan untuk Rehabilitasi Pendopo Kantor Kepala Desa Kagokan Kecamatan Gatak Kab. Sukoharjo.</t>
  </si>
  <si>
    <t>Pengadaan Inventaris Desa Kagokan RW 001 Kagokan, Gatak, Sukoharjo</t>
  </si>
  <si>
    <t>Pengadaan Inventaris Desa Kagokan RW 002 Kagokan, Gatak, Sukoharjo</t>
  </si>
  <si>
    <t>Permohonan Bantuan Keuangan untuk Pengadaan Inventaris Kantor Desa Kagokan, Kecamatan Gatak, Kabupaten Sukoharjo</t>
  </si>
  <si>
    <t>Pengadaan Dopo Dk Tegalsari RT 01 RW 03,Klaseman, Gatak, Sukoharjo</t>
  </si>
  <si>
    <t>Permohonan Bantuan Keuangan untuk Pengadaan Inventaris Kantor Desa Klaseman, Kecamatan Gatak, Kabupaten Sukoharjo</t>
  </si>
  <si>
    <t>Pengadaan Lampu Penerangan Jalan Dk Bobosan RT 03 Rw 05, Ds Krajan, Gatak, Sukoharjo</t>
  </si>
  <si>
    <t>Pengadaan Penerangan Jalan Dk. Kopen Rt 04 RW 07, Ds Krajan, Gatak, Sukoharjo</t>
  </si>
  <si>
    <t>Pengadaan Inventaris RT Dk. Gambiran RT 01 RW 01 Ds. Krajan</t>
  </si>
  <si>
    <t>Pengadaan Inventaris RT Dk. krajan RT 01 RW 06, Ds. Krajan</t>
  </si>
  <si>
    <t>Pengadaan Inventaris RT Dk. Teblon RT 02 RW 08, Ds. Krajan</t>
  </si>
  <si>
    <t>Pengadaan Inventaris RT Dk. Templesari RT 02 RW 05, Ds. Krajan</t>
  </si>
  <si>
    <t>Pengadaan Meja Kursi Dk Nampan RT 05 Rw 07, Krajan, Gatak, Sukoharjo</t>
  </si>
  <si>
    <t>Pembangunan Kantor Pelayanan Publik Kantor Desa Luwang, Luwang, Gatak</t>
  </si>
  <si>
    <t>Pengadaan Lampu Penerangan Jalan Dk Bangakan RT 02 RW 02,Dk Luwang, Gatak, Sukoharjo</t>
  </si>
  <si>
    <t>Pengadaan Lampu Penerangan Jalan Dk Luwang RT 02 RW 05, Dk Luwang, Gatak, Sukoharjo</t>
  </si>
  <si>
    <t>Permohonan Bantuan untuk Pembangunan dan Rehabilitasi Kantor Kesekretariatan Desa Luwang Kecamatan Gatak Kab. Sukoharjo.</t>
  </si>
  <si>
    <t>Pemasangan Listrik &amp; Perlengkapan Karang Taruna MELATI PUTIH Dk Ngoro-oro RT 03 RW 03, Desa Luwang, Gatak, Sukoharjo</t>
  </si>
  <si>
    <t>Pengadaan Inventaris Kampung Dk. Ngoro-oro RT01 RW 03, Gatak, Ds. Luwang</t>
  </si>
  <si>
    <t>Pengadaan Inventaris Meja Kursi Dk Blimbing RT 01 RW 07,Dk Luwang, Gatak, Sukoharjo</t>
  </si>
  <si>
    <t>Pengadaan Inventaris RT Dk. Bangakan RT 01 RW 01 Ds. Luwang</t>
  </si>
  <si>
    <t>Pengadaan Inventaris RT Dk. Dk. Bangakan RT 01 RW 02, Ds. Luwang</t>
  </si>
  <si>
    <t>Permohonan Bantuan untuk Peningkatan Sarana Prasarana Perdesaan Pembangunan Betonisasi Jalan Dk.Jantran RT. 03 RW.05 Desa Mayang Kecamatan Gatak Kab. Sukoharjo.</t>
  </si>
  <si>
    <t>Pengadaan Inventaris Dk. Mayang RT 03 RW 03, Ds. Mayang</t>
  </si>
  <si>
    <t>permohonan bantuan dana pengadaan rumah Tenda ngemplak Rt 1 Rw 1 Mayang Kec. Gatak</t>
  </si>
  <si>
    <t>Pembangunan Gudang Bolo Pecah Dk Sanggung RT 03 RW 01,Sanggung, Gatak</t>
  </si>
  <si>
    <t>Permohonan Bantuan untuk Pembangunan Gedung PKK Desa Sanggung Kecamatan Gatak Kab. Sukoharjo.</t>
  </si>
  <si>
    <t>Permohonan Bantuan untuk Rehab Kantor Balai Desa Sanggung Kecamatan Gatak Kab. Sukoharjo.</t>
  </si>
  <si>
    <t>Pengadaan Bolo Pecah Dk Sanggung RT 02 RW 02,Sanggung, Gatak</t>
  </si>
  <si>
    <t>Pengadaan Inventaris Meja Kursi Dk Sanggung RT 02 RW 03,Sanggung, Gatak</t>
  </si>
  <si>
    <t>Pengadaan Perlengkapan dan Peralatan Kesenian Tradisional KARYA TURANGGA JATI Ds. Sanggung Kec. Gatak</t>
  </si>
  <si>
    <t>Pengadaan Sound System Karang Taruna CAHAYA MUDA Dk Sanggung RT 02 RW 04,Sanggung, Gatak</t>
  </si>
  <si>
    <t>Pembangunan Gapura Dk Karang Duren RT 01 RW 01, Ds Sraten, Gatak, Sukoharjo</t>
  </si>
  <si>
    <t>Pembangunan Saluran Dk. Hargosari RW. 02 Ds. Sraten Kec. Gatak</t>
  </si>
  <si>
    <t>permohonan bantuan aspal sheet dk. Sampang rt 01 rw 06 ds. Sraten kec. Gatak</t>
  </si>
  <si>
    <t>Permohonan Bantuan untuk Pemasangan Keramik dan Pintu Gedung Serbaguna Desa Sraten Kecamatan Gatak Kab. Sukoharjo.</t>
  </si>
  <si>
    <t>Pengadaan Sound System Dk Klewer RT 02 Rw 07,Ds Sraten, Gatak, Sukoharjo</t>
  </si>
  <si>
    <t>Pemasangan Instalasi Sumur Bor Dk Kerjan RT 02 RW 02,Tempel,Gatak, Sukoharjo</t>
  </si>
  <si>
    <t>Pembuatan Mushola Kantor Desa Tempel, kec. Gatak, Kab. Sukoharjo</t>
  </si>
  <si>
    <t>Pengadaan Alat Badminton Dk Tempel RT 01 RW 03, Tempel, Gatak, Sukoharjo</t>
  </si>
  <si>
    <t>Pengadaan Kursi &amp; Tempat Sampah Dk Taru RT 01 RW 05,Tempel,Gatak, Sukoharjo</t>
  </si>
  <si>
    <t>Pengadaan Sound System Dk Tegal RT 03 RW 03,Tempel,Gatak, Sukoharjo</t>
  </si>
  <si>
    <t>Pembangunan Gudang Bolo Pecah Dk. Tembungan RT. 2 RW. 5, Desa Trangsan, Kec. Gatak</t>
  </si>
  <si>
    <t>Permohonan Bantuan Keuangan Renovasi Bangunan Jembatan Dk. Jogahan RT. 1 RW. 9, Desa Trangsan, Kec. Gatak</t>
  </si>
  <si>
    <t>Permohonan Bantuan Keuangan untuk Aspal Sheet Jalan Desa Dk. Terik Warung Rt.01 Rw.02 Desa Trangsan Kecamatan Gatak Kab. Sukoharjo.</t>
  </si>
  <si>
    <t>Pengadaan Bolo Pecah Dk Dagangan RT 03 RW 09,Trangsan, Gatak, Sukoharjo</t>
  </si>
  <si>
    <t>Pengadaan Inventaris RT Dk. Galan RT 05 RW 04, Ds. Trangsan</t>
  </si>
  <si>
    <t>Pengadaan Inventaris RT Dk. Tegal Terik RT 04 RW 01 Ds. Trangsan</t>
  </si>
  <si>
    <t>Pengadaan Lapangan &amp; Perlengkapan Tenis Meja Dk Teriklo RT 01 Rw 03,Trangsan, Gatak, Sukoharjo</t>
  </si>
  <si>
    <t>Pengadaan Meja Kursi Dk Dukuh RT 04 RW 06,Trangsan, Gatak, Sukoharjo</t>
  </si>
  <si>
    <t>Pengadaan Sound System Dk Ledok RT 02 RW 02,Trangsan, Gatak, Sukoharjo</t>
  </si>
  <si>
    <t>Pengadaan Sound System Dk Tegalwatu RT 04 RW 01, Trangsan, Gatak, Sukoharjo</t>
  </si>
  <si>
    <t>Permohonan Bantuan Pengadaan Dopo Jamur RT. 3 RW. 8, Desa Trangsan, Kec. Gatak</t>
  </si>
  <si>
    <t>Permohonan Bantuan Pengadaan Inventaris RT Dk. Kerten Tegal Asri RT. 3 RW. 6, Desa Trangsan, Kec. Gatak</t>
  </si>
  <si>
    <t>Permohonan Bantuan Pengadaan Kursi RT Dk. Tegal Asri RT. 3 RW. 5, Desa Trangsan, Kec. Gatak</t>
  </si>
  <si>
    <t>Pengadaan Tiang Bendera Dk Kembang RW 05, Trosemi, Gatak, Sukoharjo</t>
  </si>
  <si>
    <t>Pengadaan Tiang Listrik Stainess Dk Trosemi RT 02 RW 03, Trosemi, Gatak , Sukoharjo</t>
  </si>
  <si>
    <t>Pengadaan Inventaris RT Dk. Kujon RT 02 RW 06 Ds. Trosemi</t>
  </si>
  <si>
    <t>Pengadaan Perlengkapan Lapangan Voli Dk Brante RT 02 RW 02, Trosemi, Gatak, Sukoharjo</t>
  </si>
  <si>
    <t>Pengadaan Sound System Karang Taruna TARUNA MUDA Dk Kembang RT 02 RW 05,Trosemi, Gatak, Sukoharjo</t>
  </si>
  <si>
    <t>Pembangunan Talud Makam Dk Wironanggan RT 03 RW 01, Wironanggan, Gatak, Sukoharjo</t>
  </si>
  <si>
    <t>Permohonan Bantuan untuk Pembangunan Teras Gedung Tirto Wirejo Desa Wironanggan Kecamatan Gatak Kab. Sukoharjo.</t>
  </si>
  <si>
    <t>Pengadaan Inventaris RT Dk. Cangakan RT 01 RW 03, Ds. Wironanggan</t>
  </si>
  <si>
    <t>Pengadaan Meja Kursi Dk Betikan RT 01 RW 06, Wironanggan, Gatak , Sukoharjo</t>
  </si>
  <si>
    <t>Pengajuan Bantuan Keuangan Bolo Pecah Berkah Lancar Dk. Cangakan RT. 003 RW. 003, Desa Wironanggan, Kec. Gatak</t>
  </si>
  <si>
    <t>Renovasi saluran Lingkungan Dk.Ngenden RW.7 Banaran Grogol</t>
  </si>
  <si>
    <t>Pengadaan Inventaris BUMDES Maju Mapan Desa Banaran Grogol</t>
  </si>
  <si>
    <t>Pengadaan Inventaris KarangTaruna Sasana Bakti RW.8 Banaran Grogol</t>
  </si>
  <si>
    <t>Pengadaan Inventaris Team sepak Bola FC.Junior KarangTaruna Dk.Ngenden Banaran Grogol</t>
  </si>
  <si>
    <t>Pengadaan Inventaris Warga Dk. Ngenden RT. 04 RW. 08 Ds. Banaran Kec. Grogol</t>
  </si>
  <si>
    <t>Permohonan Bantuan Sound System Muda Mudi "Mandiri" dukuh Ngenden Rt 07 &amp; Rt 08 Rw 07 Desa Banaran Kec. Grogol Kab. Sukoharjo</t>
  </si>
  <si>
    <t>Permohonan Pengadaan Inventaris PKK. Dk.Ngenden RT.07 RT.8 RW.7 Desa Banaran Grogol</t>
  </si>
  <si>
    <t>Permohonan Pengadaan Inventaris RT Dk.Talang RT.1 RW.2 Banaran Grogol</t>
  </si>
  <si>
    <t>Permohonan Pengadaan Inventaris RT Dk.Talang RT.2 RW.2 Banaran Grogol</t>
  </si>
  <si>
    <t>Permohonan Pengadaan Inventaris Warga Kapti Dharmo Dk.Ngenden Banaran</t>
  </si>
  <si>
    <t>Permohonan PengadaanInventaris KarangTaruna Muda Mudi Mandiri RW.7 Banaran Grogol</t>
  </si>
  <si>
    <t>Pembangunan Talud Dk. Waringinrejo RT. 04 RW. 20 Gg. Bangau 3 Ds. Cemani Kec. Grogol</t>
  </si>
  <si>
    <t>Pengadaan Lampu Penerangan Jalan Dk. Gambiran Rt. 01 RW. 02, Desa Cemani, Kec. Grogol.</t>
  </si>
  <si>
    <t>Perbaikan talud Jl. Bolodewo Cemani RT 10/15 Ds. Cemani, Kec. Grogol</t>
  </si>
  <si>
    <t>Pengadaan Sarana Dan Prasarana Karang Taruna Merak Kaswari (Karakas) Dk.Waringinrejo Rt 04 Rw 22 Cemani Grogol Sukoharjo</t>
  </si>
  <si>
    <t>Permohonan Bantuan Keuangan Untuk Sarana dan Prasarana Dk. Candi Rt 05 Rw XI Desa Cemani, Kec. Grogol</t>
  </si>
  <si>
    <t>Pengadaan Sarana Dan Prasarana Dk.Gedangan RT 08 Rw 01 Gedangan Grogol Sukoharjo</t>
  </si>
  <si>
    <t>Pengadaan Sarana Dan Prasarana PKK Dk.Ngemplak Rt 01 Rw 03 Gedangan Grogol Sukoharjo</t>
  </si>
  <si>
    <t>Pengadaan Sarana Dan Prasarana Senam "Sehat Selalu"Dk.Gedangan Rt 02 Rw 01 Gedangan Grogol Sukoharjo</t>
  </si>
  <si>
    <t>Pengadaan Sarana Dan Prasarana SSB PUTRA GEDANGAN Dk.Gedangan Rt 08 Rw 01 Gedangan Grogol Sukoharjo</t>
  </si>
  <si>
    <t>Permohonan Bantuan untuk Pembangunan Balai Desa Grogol, Desa Grogol Kecamatan Grogol Kab. Sukoharjo.</t>
  </si>
  <si>
    <t>Rehab.Saluran Rw.8 Desa Grogol Kec.Grogol sukoharjo</t>
  </si>
  <si>
    <t>Pengadaan Inventaris Warga Dk. Bacem RT. 02 RW. 05 Ds. Grogol Kec. Grogol</t>
  </si>
  <si>
    <t>Pembangunan Saluran Air Dk.Plalan Rt 02 Rw 04 Kadokan Grogol Sukoharjo</t>
  </si>
  <si>
    <t>Pembuatan Gapura Desa Dk.Plalan RT.3 RW.4 Desa Kadokan Grogol</t>
  </si>
  <si>
    <t>Pembuatan saluran air Dk.Plalan RT.2 RW.4 Desa Kadokan Grogol</t>
  </si>
  <si>
    <t>Permohonan Bantuan Keuangan Untuk Pengadaan Sarana dan Prasarana Dk. Nusupan Rt 02 Rw 05 Desa Kadokan, Kec. Grogol</t>
  </si>
  <si>
    <t>Pengadaan Inventaris Dk. Munyung RT.03 RW.09 Kwarasan Grogol</t>
  </si>
  <si>
    <t>Pengadaan Sarana Dan Prasarana Pemuda Pecinta Alam Grogol Dk.Kwarasan Rt 01 Rw 06 Kwarasan Grogol Sukoharjo</t>
  </si>
  <si>
    <t>Pengadaan Sarana Dan Prasarana RT Dk Kwarasan Rt 04 Rw VII Kwarasan Grogol Sukoharjo</t>
  </si>
  <si>
    <t>Permohonan Bantuan Untuk Sarana dan Prasarana Dk. Jetis Rt 02 Rw I Desa Kwarasan, Kec. Grogol</t>
  </si>
  <si>
    <t>Permohonan Pengadaan Inventaris Ibu-ibu PKK Dk.Ngasinan RT.6 RW.4 Desa Kwarasan Grogol</t>
  </si>
  <si>
    <t>Permohonan bantuan dana perbaikan Lapangan Rahayu, Desa Langenharjo, Kec. Grogol</t>
  </si>
  <si>
    <t>Permohonan Bantuan untuk Perbaikan Gapura Dk. Pepe RT.02 RW.04 Desa Langenharjo Kecamatan Grogol Kab. Sukoharjo.</t>
  </si>
  <si>
    <t>Permohonan Bantuan untuk Renovasi Kantor Balai Desa Langenharjo Kecamatan Grogol Kab. Sukoharjo.</t>
  </si>
  <si>
    <t>Permohonan Bantuan untuk Renovasi Padepokan Ngudi Utomo Dk. Tlobong RW.06 Desa Langenharjo Kecamatan Grogol Kab. Sukoharjo.</t>
  </si>
  <si>
    <t>Permohonan Bantuan untuk Renovasi Pos Siskampling Dk. Tlobong RT.03 RW.06 Desa Langenharjo Kecamatan Grogol Kab. Sukoharjo.</t>
  </si>
  <si>
    <t>Pengadaan Inventaris Warga Dk. Tlobong RT. 01 RW. 06 Ds. Langenharjo Kec. Grogol</t>
  </si>
  <si>
    <t>Pengadaan Inventaris Warga Dk. Tlobong RT. 04 RW. 06 Ds. Langenharjo Kec. Grogol</t>
  </si>
  <si>
    <t>Permohonan Pengadaan Inventaris PKK DK.Jati RT.3 RW.3 Desa Langenharjo Grogol</t>
  </si>
  <si>
    <t>Neonisasi jalan lingkungan Dk.Kaliwingko RT.4 RW.1 Desa Madegondo Grogol</t>
  </si>
  <si>
    <t>Pembangunan Balai Pertemuan Warga Kp. Gatak RT. 02/05 Ds. Madegondo Kec. Grogol</t>
  </si>
  <si>
    <t>Pembangunan Pos Kamling Warga Dk.Gatak Rt 001 Rw 005 Madegondo Grogol Sukoharjo</t>
  </si>
  <si>
    <t>Pembuatan Gapura Dk.Soko RT.2 RW.3 Madegondo Grogol</t>
  </si>
  <si>
    <t>Pembuatan Gapura Makam Soko Dk.Soko RT.3 RW.3 Desa Madegondo Grogol</t>
  </si>
  <si>
    <t>Rehab.Saluran Dk.Suronandan RT.3 RW.2 Madegondo Grogol</t>
  </si>
  <si>
    <t>Pengadaan inventaris karang taruna "Mekar Abadi" Dk. Soko, Ds. Madegondo, Kec. Grogol</t>
  </si>
  <si>
    <t>Permohonan Pengadaan Inventaris Karang Taruna Tunas Muda Dk.Suronandan RT.3 RW 2 Desa Madegondo Grogol</t>
  </si>
  <si>
    <t>Permohonan Pengadaan Inventaris PKK Dk.Soko RT.5 RW.3 Madegondo Grogol</t>
  </si>
  <si>
    <t>Permohonan Pengadaan Inventaris RT Dk.Soko RT.5 RW.3 Madegondo Grogol</t>
  </si>
  <si>
    <t>Pembangunan Saluran Air Dk. Manang Rt. 01 RW. 02, Desa Manang, Kec. Grogol</t>
  </si>
  <si>
    <t>Pembuatan Tiang lampu Penerangan Jalan Dk. Babad RT. 02 RW. 04, Desa Manang, Kec. Grogol</t>
  </si>
  <si>
    <t>Pengadaan Penerangan lampu Jalan Dk. Babad RT. 01 RW. 04, Desa Manang, Kec. Grogol</t>
  </si>
  <si>
    <t>Pengadaan Inventaris (Sound System) Dk Jetis Rt 01 Rw 06 Desa Manang Grogol Sukoharjo</t>
  </si>
  <si>
    <t>Permohonan Bantuan Keuangan Untuk Sarana dan Prasarana Dk. Babad Rt 02 Rw 04 Desa Manang, Kec. Grogol</t>
  </si>
  <si>
    <t>Permohonan Bantuan Keuangan Untuk Sarana dan Prasarana Dk. Babad Rt 05 Rw 04 Desa Manang, Kec. Grogol</t>
  </si>
  <si>
    <t>Permohonan Bantuan Untuk Pengadaan Sarana dan Prasarana Dk. Manggen Rt 03 Rw I Desa Manang, Kec. Grogol</t>
  </si>
  <si>
    <t>Permohonan Pengadaan Inventaris PKK Kartika Dk Babad RW.4 Desa Manang Grogol</t>
  </si>
  <si>
    <t>Permohonan Pengadaan Inventaris PKK Mranggen Sejahtera Dk.Manggen RT.2 RW.1 Desa Manang Grogol</t>
  </si>
  <si>
    <t>Pembangunan Gudang Bolo Pecah Dk. Popongan RT 05 RW 03 Desa Pandeyan Kec. Grogol</t>
  </si>
  <si>
    <t>Pembangunan Saluran air Dk. Samin RT 03 RW 01 Desa Pandeyan Kec. Grogol</t>
  </si>
  <si>
    <t>Pembangunan Saluran Air Dk. Samin RT 05 RW 01 Desa Pandeyan Kec. Grogol</t>
  </si>
  <si>
    <t>Pembangunan Saluran Air Dk. Topaten RT. 01 RW. 02 Ds. Pandeyan Kec. Grogol</t>
  </si>
  <si>
    <t>Pembangunan Sanggar Seni MITRA BUDAYA Dk. Popongan Rt 05 RW 03 Desa Pandeyan Kec. Grogol</t>
  </si>
  <si>
    <t>Pengadaan Lampu Penerangan Jalan Dk. Dukuh RT 04 RW 01 Desa Pandeyan Kec. Grogol</t>
  </si>
  <si>
    <t>Pengadaan Lampu Penerangan Jalan Dk.Guntur RT 01 dan 02 RW 01 Desa Pandeyan Kec. Grogol</t>
  </si>
  <si>
    <t>Pengadaan Bolo Pecah Ibu-Ibu PKK Dk. Dukuh RT 04 RW 01 Desa Pandeyan Kec. Grogol</t>
  </si>
  <si>
    <t>Pengadaan Bolo Pecah Ibu-Ibu PKK Dk. Pandeyan RT 04 RW 03 Desa Pandeyan Kec. Grogol</t>
  </si>
  <si>
    <t>Pengadaan Inventaris Ibu-Ibu PKK Dk. Samin RT 03 RW 01 Desa Pandeyan Kec. Grogol</t>
  </si>
  <si>
    <t>Pengadaan Sarana Dan Prasaran PKK Dk.Trajukuning Rt 01 Rw 04 Pandeyan Grogol Sukoharjo</t>
  </si>
  <si>
    <t>Pengadaan Sarana Dan Prasarana Karang Taruna Dk.Turen Rt 02 Rw 04 Pandeyan Grogol Sukoharjo</t>
  </si>
  <si>
    <t>Pengadaan Sarana Dan Prasarana PKK Dk.Plosokuning Rt 03 Rw 04 Pandeyan Grogol Sukoharjo</t>
  </si>
  <si>
    <t>Pengadaan Sarana Dan Prasarana PKK Dk.Turen Rt 02 Rw 04 Pandeyan Grogol Sukoharjo</t>
  </si>
  <si>
    <t>Pengadaan Sound System Dk. Pandeyan RT 03 RW 03 Desa Pandeyan Kec. Grogol</t>
  </si>
  <si>
    <t>Pengadaan Srana Dan Prasarana PKK Perum Turen Asri Rt 06 Rw 04 Pandeyan Grogol Sukoharjo</t>
  </si>
  <si>
    <t>Betonisasi Jalan Dk. Parangjoro RT 01 RW 03 Desa Parangjoro Kec. Grogol</t>
  </si>
  <si>
    <t>Pembangunan Talud Jalan Utara Dk. Banjar Mlati RT. 01 RW. 01 Ds. Parangjoro Kec. Grogol</t>
  </si>
  <si>
    <t>Saluran Dk. Ngadijoyo RT 2 RW 1 Desa Parangjoro Kec. Grogol</t>
  </si>
  <si>
    <t>Pengadaan Inventaris Bolo Pecah Ibu-ibu PKK RT 02 RW 10 Dk. Sudimoro Desa Parangjoro Kec. Grogol</t>
  </si>
  <si>
    <t>Pengadaan Inventaris RT Dk.Banjarmlati Rt 01 Rw 01 Parangjoro Grogol Sukoharjo</t>
  </si>
  <si>
    <t>Pengadaan Inventaris Warga Dk. Sudimoro RT. 03 RW. 10 Ds. Parangjoro Kec. Grogol</t>
  </si>
  <si>
    <t>Pengadaan Sarana Dan Prasarana RW 11 Perumahan Parangjoro Grogol Sukoharjo</t>
  </si>
  <si>
    <t>Pengadaan Sound System Ibu-Ibu PKK Dk. Parangjoro RT 03 RW 02 Desa Parangjoro Kec. Grogol</t>
  </si>
  <si>
    <t>Rehab Buk Deker Dk. Pongan RT. 04 RW. 05 Ds. Pondok Kec. Grogol</t>
  </si>
  <si>
    <t>pengadaan inventaris alat kesenian BARETA NADA Dk. Deresan RT. 02 RW. 07 Ds. Pondok Kec. Grogol</t>
  </si>
  <si>
    <t>Pengadaan Inventaris Perkumpulan Bapak - bapak WargaDk. Pondok RT. 01 RW. 05 Ds. Pondok Kec. Grogol</t>
  </si>
  <si>
    <t>Pengadaan Inventaris RT Dk.Mupusan Rt 04 Rw 01 Pondok Grogol Sukoharjo</t>
  </si>
  <si>
    <t>Pengadaan Inventaris Warga Dk. Manggaran RT. 08 RW. 06 Ds. Pondok Kec. Grogol</t>
  </si>
  <si>
    <t>Permohonan bantuan Pembuatan Kajang Dk. Temulus Rt 01 Rw 07, Desa Pondok, Kec. Grogol</t>
  </si>
  <si>
    <t>Permohonan Pengadaan Inventaris PKK Dk.Pakis RT 2 RW.4 Desa Pondok Grogol</t>
  </si>
  <si>
    <t>Persatuan Futsal "Friends FC" Dk. Pondok RT. 02 RW. 05 Ds Pondok Kec. Grogol</t>
  </si>
  <si>
    <t>Pembangunan Cor Beton dan Talud Dukuh Turen Kidul RW 11 Desa Sanggrahan Kec. Grogol Kab. Sukoharjo</t>
  </si>
  <si>
    <t>pembangunan Gapura Dk. Ngronggah Gang Aster 6 RT. 02 RW. 12, Desa Sanggrahan, Kec. Grogol</t>
  </si>
  <si>
    <t>Permohonan Bantuan Untuk Pembangunan Gapura Perbatasan Desa Kwarasan dan Desa Sanggrahan, Dk. Ngronggah Rt 01 Rw X Desa Sanggrahan, Kec. Grogol</t>
  </si>
  <si>
    <t>Permohonan Bantuan Untuk Pembangunan Selokan Dk. Ngronggah Rt 01 Rw 09 Desa Sanggrahan, Kec. Grogol</t>
  </si>
  <si>
    <t>Pengadaan Sarana Dan Prasarana RW 15 Sanggrahan Grogol Sukoharjo</t>
  </si>
  <si>
    <t>Permohonan Bantuan Keuangan Untuk Pengadaan Kajang Dk. Ngronggah Rt 04 Rw IX Desa Sanggrahan, Kec. Grogol</t>
  </si>
  <si>
    <t>Permohonan Bantuan Keuangan Untuk Sarana dan Prasarana Dk. Ngronggah Rt 04 Rw XII Desa Sanggrahan, Kec. Grogol</t>
  </si>
  <si>
    <t>Permohonan Pengadaan Inventaris PKK Dk.Karang RT.1 RW.7 Desa sanggrahan Grogol</t>
  </si>
  <si>
    <t>Permohonan Pengadaan Inventaris PKK Dk.Karang RW.7 Sanggrahan Grogol</t>
  </si>
  <si>
    <t>Pembangunan Gudang Perkakas Dk Sawahan Rt 02 Rw 19 Telukan Grogol Sukoharjo</t>
  </si>
  <si>
    <t>Pembangunan Pagar makam "Astonoloyo"Dk.Nglawu Rt 03 Rw 02 Telukan Grogol Sukoharjo</t>
  </si>
  <si>
    <t>Pembangunan Pagar Makam Dk. Cluringan RT. 01 RW. 10, Desa Telukan, Kec. Grogol</t>
  </si>
  <si>
    <t>Pembangunan Saluran Air Dan Pengecoran Jalan Dk.Sawahan Rt 03 Rw 19 Telukan Grogol Sukoharjo.</t>
  </si>
  <si>
    <t>Pembangunan Saluran Air Dk. Menggungan RT 03 RW 10 Desa Telukan Kec. Grogol</t>
  </si>
  <si>
    <t>Pengaspalan Jalan Perum Grogol Indah RW. XII, Desa Telukan, Kec. Grogol</t>
  </si>
  <si>
    <t>Pengecoran Jalan Rw 05 Perum Ottawa Telukan Grogol Sukoharjo</t>
  </si>
  <si>
    <t>Pengadaan Alat Olah Raga Bulutangkis PB Widoro Dk Kutu RT 02 RW 08 Desa Telukan Kec. Grogol</t>
  </si>
  <si>
    <t>Pengadaan Alat Olah Raga Sepak Bola Pemuda Telukan Legend RT 03 RW 08 Desa Telukan Kec. Grogol</t>
  </si>
  <si>
    <t>Pengadaan Inventaris Bapak - bapak "MANUNGGAL KARYA" Dk. Nglawu RT.04 RW. 02 Ds. Telukan Kec. Grogol</t>
  </si>
  <si>
    <t>Pengadaan Inventaris RT Dk.Nglawu Rt 01 Rw 02 Telukan Grogol Sukoharjo</t>
  </si>
  <si>
    <t>Pengadaan Inventaris RT Dk.Nglawu Rt 04 Rw 02 Telukan Grogol Sukoharjo</t>
  </si>
  <si>
    <t>Pengadaan Inventaris RT Dk.Nglawu Rt 06 Rw 02 Telukan Grogol Sukoharjo</t>
  </si>
  <si>
    <t>Pengadaan Inventaris RT Perum Seroja Rt 03 Rw 11 Telukan Grogol Sukoharjo</t>
  </si>
  <si>
    <t>Pengadaan Inventaris Warga Dk. Nglawu RT. 05 RW. 02 Ds. Telukan Kec. Grogol</t>
  </si>
  <si>
    <t>Pengadaan mesin Jahit dan mesin Obras PKK Dk. Tengklik RT 02 RW 11 Desa Telukan Kec. Grogol</t>
  </si>
  <si>
    <t>Pengadaan Sarana Dan Prasarana Muda Mudi Perum Ottawa Rw 04 Telukan Grogol Sukoharjo</t>
  </si>
  <si>
    <t>Pengadaan Sarana Dan Prasarana RW Dk.Nglawu Rw 02 Telukan Grogol Sukoharjo</t>
  </si>
  <si>
    <t>Permohonan Bantuan Keuangan Dana Pembangunan Kantor Desa Gonilan Kecamatan Kartasura Kab. Sukoharjo.</t>
  </si>
  <si>
    <t>Permohonan bantuan keuangan untuk rehab aspal jalan dk. Nilasari rw 06/07 ds. Gonilan kec. Kartasura</t>
  </si>
  <si>
    <t>Pengadaan Inventaris RT Dk. Gonilan RT 02 RW 04 Ds. Gonilan</t>
  </si>
  <si>
    <t>Pengadaan Sound System RT. 03 RW. 05 Ds. Gonilan Kec. Kartasura</t>
  </si>
  <si>
    <t>Pembangunan Talud dan Paving Perm. Damar Agung 1 RT 05 RW 04 Desa Gumpang Kec. Kartasura</t>
  </si>
  <si>
    <t>Pembengunan Rumah Pelatihan Keterampilan Anak Yatim/Piatu Dk. Sayangan RT 03 RW 01 Desa Gumpang Kec. Kartasura</t>
  </si>
  <si>
    <t>Penataan dan Neonisasi Dk Gandikan RT 02A RW 03 Desa Gumpang Kec. Kartasura</t>
  </si>
  <si>
    <t>Pengadaan Kaca Cembung / Safety miror Dk. Kudusan RW 05 Desa Gumpang Kec. Kartasura</t>
  </si>
  <si>
    <t>Pengecoran Jalan Gumpang Agung I RT 03 RW 04 Desa Gumpang Kec. Kartasura</t>
  </si>
  <si>
    <t>Rehab Fasilitas Umum Dk. Sidokerto RT 01 RW 06 Desa Gumpang Kec. Kartasura</t>
  </si>
  <si>
    <t>Rehab Saluran Air Gumpang Baru RT 10 RW 02 Desa Gumpang Kec. Kartasura</t>
  </si>
  <si>
    <t>Pengadaan Inventaris PKK RT Dk. Ngentak RT 04 RW 03 Ds. Gumpang</t>
  </si>
  <si>
    <t>permohonan bantuan keuangan pembelian Genset RT Dk. Soditan Rt 01 Rw 01 Gumpang Kec. Kartasura</t>
  </si>
  <si>
    <t>Pengadaan Sarana dan prasarana Dk. Patahan Rt 04 Rw 04 Desa Kertonatan, Kec. Kartasura</t>
  </si>
  <si>
    <t>Permohonan Bantuan Keuangan Untuk Sarana dan Prasarana Dk. Kertonatan Rt 02 Rw 02 Desa Kertonatan, Kec. Kartasura</t>
  </si>
  <si>
    <t>Permohonan Bantuan Keuangan Untuk Sarana dan Prasarana Pemuda Dk. Wirocanan Rw 04 Desa Kertonatan, Kec. Kartasura</t>
  </si>
  <si>
    <t>Permohonan Bantuan Kuangan Untuk Sarana dan Prasarana Dk. Kalitan Rt 01 Rw 05 Desa Kertonatan, Kec. Kartasura</t>
  </si>
  <si>
    <t>Permohonan Bantuan Untuk Sarana dan Prasarana Dk. Patahan RT 04 RW 04 Desa Kertonatan, Kec. Kartasura</t>
  </si>
  <si>
    <t>Permohonan Bantuan Untuk Sarana dan Prasarana Dk. Wirocanan Rt 01 Rw 04 Desa Kertonatan, Kec. Kartasura</t>
  </si>
  <si>
    <t>Permohonan Bantuan Untuk Sarana dan Prasarana Dk. Wirocanan Rt 02 Rw 04 Desa Kertonatan, Kec. Kartasura</t>
  </si>
  <si>
    <t>Pembuatan Selokan Dk. Kuyudan Rt 02 Rw 05 Jl. Bimasena 1&amp;2 Desa Makamhaji, Kec. Kartasura</t>
  </si>
  <si>
    <t>Rehab Saluran Dk. Gulon RT. 04 RW. 05, Desa Makamhaji, Kec. Kartasura</t>
  </si>
  <si>
    <t>Pembelian Inventaris RT, Dk Kranggan RT 02 RW 18, Desa Makamhaji, Kec. Kartasura</t>
  </si>
  <si>
    <t>Pembelian Inventaris RT, Dk. Butulan RT 02 RW 23, Desa Makamhaji, Kec. Kartasura</t>
  </si>
  <si>
    <t>Pembelian Inventaris RT, Dk. Gambiran RT 01 RW. 14, Desa Makamhaji, Kec. Kartasura</t>
  </si>
  <si>
    <t>Pembelian Inventaris RT, dk. karang lor rt 01 rw 15, Desa Makamhaji, Kec. Kartasura</t>
  </si>
  <si>
    <t>Pembelian Inventaris RT, Dk. Sumbulan RT 01 RW. 13, Desa Makamhaji, Kec. Kartasura</t>
  </si>
  <si>
    <t>Pembelian Inventaris RT, Dk. Tirisan RT 04 RW 23, Desa Makamhaji, Kec. Kartasura</t>
  </si>
  <si>
    <t>Pembelian Inventaris RT, Dk. Widororejo RT 01 RW. 01, Desa Makamhaji, Kec. Kartasura</t>
  </si>
  <si>
    <t>pengajuan pengadan perlengkapan meja pingpong Jaten Rt 2 Rw 11 Makam Haji Kec. Kartasura</t>
  </si>
  <si>
    <t>Pengadaan Tutup Saluran Drainase Dk Brontowiryan RT 02 RW 01, Ngabeyan, Kartasura</t>
  </si>
  <si>
    <t>Permohonan Bantuan Keuangan untuk Pengecoran Jalan Dk. Mangkuyudan Rt.002 Rw.003 Desa Ngabeyan Kecamatan Karasura Kab. Sukoharjo.</t>
  </si>
  <si>
    <t>Pengadaan Kursi Besi Dk Ngabeyan RT 02 Rw 02 ,Ngabeyan, Kartasura</t>
  </si>
  <si>
    <t>Pengadaan Kursi Besi Dk Ngabeyan RT 03 Rw 02 ,Ngabeyan, Kartasura</t>
  </si>
  <si>
    <t>Normalisasi sungai timur RT 03/01 Dk. Rojoniten, Ds. Ngemplak, Kec. Kartasura</t>
  </si>
  <si>
    <t>Pembangunan talud utara Dk. Wirodigdan RT 01/01 Ds. Ngemplak, Kec. Kartasura</t>
  </si>
  <si>
    <t>Pengecoran Jalan Dk. Wirodigdan RT. 01/01 Ds. Ngemplak Kec. Kartasura</t>
  </si>
  <si>
    <t>Permohonan Bantuan Keuangan untuk Rehab Aspal Jalan Dk. Gowanan Rt.02 Rw.01 Desa Ngemplak Kecamatan Karasura Kab. Sukoharjo.</t>
  </si>
  <si>
    <t>Pembelian Inventaris RT Dk. Gebyog RT. 02 &amp; 03 RW. 05, Desa Ngemplak, Kec. Kartasura</t>
  </si>
  <si>
    <t>Pembelian Inventaris RT Dk. Ngemplak RT. 03 RW. 04, Desa Ngemplak, Kec. Kartasura</t>
  </si>
  <si>
    <t>Pengadaan Inventaris Kajang RT. Dk. Plemburan RT. 03/03 Ds. Ngemplak Kec. Kartasura</t>
  </si>
  <si>
    <t>Pengadaan Inventaris Karang Taruna "Bhakti Mulya" Dk. Ngemplak Ds. Ngemplak Kec. Kartasura</t>
  </si>
  <si>
    <t>Pengadaan Inventaris Karang Taruna ATMA BAKTI Dk. Gowanan RT. 02/01 Ds. Ngemplak Kec. Kartasura</t>
  </si>
  <si>
    <t>Pengadaan Inventaris Karang Taruna Reka Bhakti Dk.Rojomenggalan RT.02 RW.02 Ngemplak Kartasura</t>
  </si>
  <si>
    <t>Pengadaan Inventaris PKK Dk. Dawukan RT. 01/02 Ds. Ngemplak Kec. Kartasura</t>
  </si>
  <si>
    <t>Pengadaan Inventaris PKK Dk. Gowanan RT. 02 RW. 01 Ds. Ngemplak Kec. Kartasura</t>
  </si>
  <si>
    <t>Pengadaan Inventaris PKK Dk. Rojomenggalan RT. 02/02 Ds. Ngemplak Kec. Kartasua</t>
  </si>
  <si>
    <t>Pengadaan inventaris PKK RT 01/01 Dk. Wirodigdan Ds. Ngemplak, Kec. Kartasura</t>
  </si>
  <si>
    <t>Pengadaan inventaris PKK RT 01/04 Dk. Ngemplak Ds. Ngemplak, Kec. Kartasura</t>
  </si>
  <si>
    <t>Pengadaan inventaris RT 01/03 Dk. Demangan Ds. Ngemplak, Kec. Kartasura</t>
  </si>
  <si>
    <t>Pengadaan inventaris RT 01/05 Dk. Daratan Ds. Ngemplak, Kec. Kartasura</t>
  </si>
  <si>
    <t>Pengadaan inventaris RT 01/06 Dk. Ledok Ds. Ngemplak, Kec. Kartasura</t>
  </si>
  <si>
    <t>Pengadaan inventaris RT 02/01 Dk. Gowanan Ds. Ngemplak, Kec. Kartasura</t>
  </si>
  <si>
    <t>Pengadaan inventaris RT 02/03 Dk. Slarong Ds. Ngemplak, Kec. Kartasura</t>
  </si>
  <si>
    <t>Pengadaan inventaris RT 02/04 Dk. Ngemplak Ds. Ngemplak, Kec. Kartasura</t>
  </si>
  <si>
    <t>Pengadaan inventaris RT 02/05 Dk. Gebyok Ds. Ngemplak, Kec. Kartasura</t>
  </si>
  <si>
    <t>Pengadaan inventaris RT 02/06 Dk. Jiwan Ds. Ngemplak, Kec. Kartasura</t>
  </si>
  <si>
    <t>Pengadaan inventaris RT 03/05 Dk. Gebyok Ds. Ngemplak, Kec. Kartasura</t>
  </si>
  <si>
    <t>Pengadaan Inventaris RW. 06 Ds. Ngemplak Kec. Kartasura</t>
  </si>
  <si>
    <t>Pengadaan Inventaris Warga Dk. Rojoniten RT. 03/01 Ds. Ngemplak Kec. Kartasura</t>
  </si>
  <si>
    <t>Pengadaan Inventaris RT Dk. Jembangan RT 02 RW 09, Ds. Pabelan</t>
  </si>
  <si>
    <t>Pembangunan Gapura Dk. Kebonbaru RT. 03/09 Ds. Pucangan Kec. Kartasura</t>
  </si>
  <si>
    <t>Pembangunan Gudang Inventaris Dk. Kebonbaru RT. 02/09 Ds. Pucangan Kec. Kartasura</t>
  </si>
  <si>
    <t>Pembuatan Talud Dk. Tanggul RT. 01/06 Ds. Pucangan Kec. Kartasura</t>
  </si>
  <si>
    <t>Pemohonan bantuan untuk pengaspalan jalan Dukuh Bakalan RT.002 RW.002 Desa Pucangan Kec. Kartasura Kab. Sukoharjo</t>
  </si>
  <si>
    <t>Pengecoran Jalan Lingkungan RW. 07, Desa Pucangan, Kec. Kartasura</t>
  </si>
  <si>
    <t>Permohonan Bantuan Pengaspalan Jalan Dukuh Pucangan RT.02 RW.01 Desa Pucangan</t>
  </si>
  <si>
    <t>Permohonan Bantuan Pengecoran Jalan Dukuh Pucangan RT.04 RW.01 Desa Pucangan</t>
  </si>
  <si>
    <t>Rehap Pendopo Kantor Desa, Desa Pucangan, Kec. Kartasura</t>
  </si>
  <si>
    <t>Pengadaan Inventaris Dk. Tanggul RT. 02/06 Ds. Pucangan Kec. Kartasura</t>
  </si>
  <si>
    <t>Pengadaan Inventaris Karang Taruna Dk. Kebonbaru RT. 02/08 Ds. Pucangan Kec. Kartasura</t>
  </si>
  <si>
    <t>Pengadaan Inventaris Karang Taruna Dk. Kebonbaru RT. 03/08 Ds. Pucangan Kec. Kartasura</t>
  </si>
  <si>
    <t>Pengadaan Inventaris Karang Taruna Dk. Kebonbaru RT. 04/08 Ds. Pucangan Kec. Kartasura</t>
  </si>
  <si>
    <t>Pengadaan Inventaris Karang Taruna Dk. Kebonbaru RT. 04/09 Ds. Pucangan Kec. Kartasura</t>
  </si>
  <si>
    <t>Pengadaan Inventaris PKK Dk. Kebonbaru RT. 02/08 Ds. Pucangan Kec. Kartasura</t>
  </si>
  <si>
    <t>Pengadaan Inventaris PKK Dk. Kebonbaru RT. 03/09 Ds. Pucangan Kec. Kartasura</t>
  </si>
  <si>
    <t>Pengadaan Inventaris RT Dk. Citran RT. 03/11 Ds. Pucangan Kec. Kartasura</t>
  </si>
  <si>
    <t>Pengadaan Inventaris RT Dk. Gerjen RT 01 RW 03, Ds. Pucangan</t>
  </si>
  <si>
    <t>Pengadaan Inventaris RT Dk. Kebonbaru RT 02 RW 09 Ds. Pucangan</t>
  </si>
  <si>
    <t>Pengadaan Inventaris RT. Jegongan RT. 04/05 Ds. Pucangan Kec. Kartasura</t>
  </si>
  <si>
    <t>Permohonan Bantuan Inventaris Sound System/Potabel wireless Rt 01 Rw 13 Desa Pucangan, Kec. Kartasura</t>
  </si>
  <si>
    <t>Normalisasi Drainase Air Ds. Singopuran kec. Kartasura</t>
  </si>
  <si>
    <t>Rehab Saluran Dk. Warung Watu RT.01 RW.03 Desa Singopuran Kec. Kartasura</t>
  </si>
  <si>
    <t>Permohonan Bantuan Keuangan Pembelian Sound System Dk. Singopuran Rt 02 Rw 05 Singopuran Kec. Kartasura</t>
  </si>
  <si>
    <t>Pengadaan sarana dan prasarana Dk. Ngemplak Kranggan Rt 02 Rw 02 Desa Wirogunan Kec. Kartasura</t>
  </si>
  <si>
    <t>Pembangunan gudang Inventaris Dk.Ngambak Kalang RW. 03 Ds. Bekonang Kec. Mojolaban</t>
  </si>
  <si>
    <t>Rehab Lapangan Volly Skill Dk. Sembung Kulon RW. 12 Ds. Bekonang Kec. Mojolaban</t>
  </si>
  <si>
    <t>Pengadaan Inventaris Ibu - ibu PKK Dk. Sentul RT. 03/10 Ds. Bekonang Kec. Mojolaban</t>
  </si>
  <si>
    <t>Pengadaan Inventaris Karang Taruna TARUNA SARI Mojosari RT. 01 RW. 02 Ds. Bekonang Kec. Mojolaban</t>
  </si>
  <si>
    <t>Permohonan Bantuan Keuangan Pengadaan Inventaris Warga Dk. Ngambak Kalang RT. 2 RW. 3, Desa Bekonang, Kec. Mojolaban</t>
  </si>
  <si>
    <t>Permohonan Bantuan Keuangan Pengadaan Inventaris Warga Dk. Suren RT. 3 RW. 9, Desa Bekonang, Kec. Mojolaban</t>
  </si>
  <si>
    <t>Permohonan Bantuan Keuangan Pengadaan Inventaris Warga Perum Bekonang Dk. Tegalrejo RT. 5 RW. 7, Desa Bekonang, Kec. Mojolaban</t>
  </si>
  <si>
    <t>Pngadaan Inventaris Dk. Mojosari Rt. 04 / 01 Desa Bekonang Mojolaban</t>
  </si>
  <si>
    <t>Pelebaran dan Pengaspalan Jalan Dk Grasak RW 07 s/d Dk Kemplong RW 06 Desa Cangkol Kec Mojolaban</t>
  </si>
  <si>
    <t>Pelebaran dan Pengaspalan Jalan Dk Kemplong RW 06 s/d Dk Cangkol RW 08 Desa Cangkol Kec Mojolaban</t>
  </si>
  <si>
    <t>Permohonan Bantuan Keuangan Pembangunan Gapuro Dk. Jetak RT. 5 Rw. 9, Desa Cangkol,Kec. Mojolaban</t>
  </si>
  <si>
    <t>Permohonan Bantuan Keuangan Pembangunan Pagar Makam Dk. Sambirejo RT. 1, RW. 9, Desa Cangkol,Kec. Mojolaban</t>
  </si>
  <si>
    <t>Permohonan Bantuan Keuangan Rehab Balai Pertemuan Warga Dk. Cangkol RT.1 RW. 8, Desa Cangkol, Kec. Mojolaban</t>
  </si>
  <si>
    <t>Permohonan Bantuan Pengaspalan Jalan Lingkar Dk. Pengin RW. 2 , Desa Cangkol, Kec. Mojolaban</t>
  </si>
  <si>
    <t>Permohonan Bantuan Keuangan Alat Olahraga Futsal Asosiasi Futsal Kabupaten ( Afk ) Jl. Bekonang - Sukoharjo Km. 02 Badran Asri Rt 04/05, Cangkol, Mojolaban, Sukoharjo</t>
  </si>
  <si>
    <t>Permohonan Bantuan Keuangan Pengadaan Inventaris Desa, Desa Cangkol, Kec. Mojolaban</t>
  </si>
  <si>
    <t>Permohonan Bantuan Keuangan Pengadaan Inventaris Karang Taruna Dk. Pengin RW. 1, Desa Cangkol, Kec. Mojolaban</t>
  </si>
  <si>
    <t>Permohonan Bantuan Keuangan Pengadaan Inventaris Meja Pingpong Kokam Dk. Pengin RT. 1 RW. 3, Desa Cangkol, Kec. Mojolaban</t>
  </si>
  <si>
    <t>Permohonan Bantuan Keuangan Pengadaan Inventaris Warga Dk. Cangkol RW. 8, Desa Cangkol, Kec. Mojolaban</t>
  </si>
  <si>
    <t>Permohonan Bantuan Keuangan Pengadaan Inventaris Warga Dk. Grasak RT. 4 RW. 7, Desa Cangkol, Kec, Mojolaban</t>
  </si>
  <si>
    <t>Permohonan Bantuan Keuangan Pengadaan Inventaris Warga Dk. Grasak RW. 7, Desa Cangkol, Kec. Mojolaban</t>
  </si>
  <si>
    <t>Permohonan Bantuan Keuangan Pengadaan Inventaris Warga Dk. Kemplong RW. 6 Desa Cangkol, Kec. Mojolaban</t>
  </si>
  <si>
    <t>Permohonan Bantuan Keuangan Pengadaan Inventaris Warga Dk. Pengin RW. 3, Desa Cangkol, Kec. Mojolaban</t>
  </si>
  <si>
    <t>Pengadaan Inventaris Mesin Pengolah Tanah Dk. Ganggasan RT. 01/06 Ds. Demakan Kec. Mojolaban</t>
  </si>
  <si>
    <t>Pembangunan Saluran Sanitasi Dk Dukuh RT 01 RT 02 RW 02 Desa Dukuh Kec. Mojolaban</t>
  </si>
  <si>
    <t>Pembangunan Saluran Sanitasi Dk Dukuh RT 04 RT 05 RW 02 Desa Dukuh Kec. Mojolaban</t>
  </si>
  <si>
    <t>Pembuatan Gasebo Pos Kamling Dk Dukuh RT 03 dan RT 05 RW 02 Desa Dukuh Kec. Mojolaban</t>
  </si>
  <si>
    <t>Pembelian Alat Fogging Dk Dukuh RW 02 Desa Dukuh Kec. Mojolaban</t>
  </si>
  <si>
    <t>Pembelian Inventaris Dk Dukuh RT 01 Rw 02 Desa Dukuh Kec Mojolaban</t>
  </si>
  <si>
    <t>Pengadaan Inventaris Dk Bulak RT 01 RW 03 Desa Dukuh Kec Mojolaban</t>
  </si>
  <si>
    <t>Permohonan Bantuan Keuangan Pengadaan Inventaris Ibu-ibu Dk. Bulak RT. 2 RW.4, Desa Dukuh, Kec. Mojolaban</t>
  </si>
  <si>
    <t>Permohonan Bantuan Keuangan Pengadaan Inventaris Warga Dk. Bulak RT. 1 RW.4, Desa Dukuh, Kec. Mojolaban</t>
  </si>
  <si>
    <t>Permohonan Bantuan Keuangan Pengadaan Inventaris Warga Dk. Bulak RT. 3 RW.4, Desa Dukuh, Kec. Mojolaban</t>
  </si>
  <si>
    <t>Permohonan Bantuan Keuangan Pengadaan Inventaris Dk. Jetis RT. 1 RW. 3, Desa Gadingan, Kec. Mojolaban</t>
  </si>
  <si>
    <t>Permohonan Bantuan Keuangan Pengadaan Inventaris Warga Dk. Karangasem RT. 2 RW. 2, Desa Gadingan, Kec. Mojolaban</t>
  </si>
  <si>
    <t>Permohonan Bantuan Keuangan Pengadaan Inventaris Warga Dk. Kismosari RT. 5 RW. 2, Desa Gadingan, Kec. Mojolaban</t>
  </si>
  <si>
    <t>Permohonan Bantuan Keuangan Pengadaan Inventaris Warga Dk. Ngombol RT. 1 RW. 2, Desa Gadingan, Kec. Mojolaban</t>
  </si>
  <si>
    <t>Permohonan Bantuan Keuangan Pengadaan Inventaris Warga Dk. Tempel RT. 4 RW. 1, Desa Gadingan, Kec. Mojolaban</t>
  </si>
  <si>
    <t>Pembangunan Perehapan Gapura Dk Durenan Rt 01 dan RT 02 RW 05 Desa Joho Kec Mojolaban</t>
  </si>
  <si>
    <t>Pengecoran Jalan Dk. Kriyan RT. 01/06 Ds. Joho Kec. Mojolaban</t>
  </si>
  <si>
    <t>Permohonan Bantuan Keuangan Pengaspalan Jalan Aspal Shent Shit RW. 12, Desa Joho, Kec. Mojolaban</t>
  </si>
  <si>
    <t>Permohonan Bantuan Keuangan Pengaspalan Jalan Aspal Shent Shit RW. 6, Desa Joho, Kec. Mojolaban</t>
  </si>
  <si>
    <t>Permohonan Bantuan Keuangan Pengecoran Jalan Warga Dk. Joho Kidul RT. 2 RW. 3, Desa Joho, Kec. Mojolaban</t>
  </si>
  <si>
    <t>Pengadaan inventaris sound system karang taruna " Kencana Bhakti" Dk. Gondang tegal RW 09 Ds. Joho, Kec. Mojolaban</t>
  </si>
  <si>
    <t>Permohonan Bantuan Keuangan Pengadaan Inventaris Karang Taruna Warga Dk. Canden RW. 8, Desa Joho, Kec. Mojolaban</t>
  </si>
  <si>
    <t>Permohonan Bantuan Keuangan Pengadaan Inventaris Karang Taruna Warga Dk. Gondang RW. 9, Desa Joho, Kec. Mojolaban</t>
  </si>
  <si>
    <t>Permohonan Bantuan Keuangan Pengadaan Inventaris Warga Dk. Gondang Kulon RW. 9, Desa Joho, Kec. Mojolaban</t>
  </si>
  <si>
    <t>Permohonan Bantuan Keuangan Pengadaan Inventaris Warga Dk. Jatimalang RW. 2, Desa Joho, Kec. Mojolaban</t>
  </si>
  <si>
    <t>Permohonan Bantuan Keuangan Pengadaan Sarana dan Prasarana Lapangan Sepak Bola, Desa Joho, Kec. Mojolaban</t>
  </si>
  <si>
    <t>Permohonan Bantuan Keuangan Peningkatan Sarana dan Prasarana Pasar Desa Dk. Premban RW. 6, Desa Klumprit, Kec. Mojolaban</t>
  </si>
  <si>
    <t>Permohonan Bantuan Keuangan Rehab Jalan Aspal Sheet Dk. Klumprit Rw. 2, Desa Klumprit, Kec. Mojolaban</t>
  </si>
  <si>
    <t>Permohonan Bantuan Keuangan Rehab Selokan Air Dk. Candirejo RW. 5, Desa Klumprit, Kec. Mojolaban</t>
  </si>
  <si>
    <t>Pengadaan Genset Karangtaruna "MANGGALA BHAKTI" Dk. Jetis ds Klumprit Kec. Mojolaban</t>
  </si>
  <si>
    <t>Renovasi Gudang Bolo Pecah Dk Winong RT 01 RW 02 Desa Kragilan Kec Mojolaban</t>
  </si>
  <si>
    <t>Pengadaan Inventaris Dk Sumuran Wetan RT 01 RW 05 Desa Kragilan Kec. Mojolaban</t>
  </si>
  <si>
    <t>Pengadaan Inventaris Ibu ibu Senam Dk Sumuran wetan RW 05 Desa Kragilan Kec. Mojolaban</t>
  </si>
  <si>
    <t>Pengadaan Inventaris Warga Dk Ngawen RT 02 RW 02 Desa Kragilan Kec. Mojolaban</t>
  </si>
  <si>
    <t>Pengadaan Inventaris Warga Dk Sumuran Wetan RT 02 RW 05 Desa Kragilan Kec. Mojolaban</t>
  </si>
  <si>
    <t>Pengadaan Inventaris Warga Dk Sumuran Wetan RT 03 RW 06 Desa Kragilan Kec. Mojolaban</t>
  </si>
  <si>
    <t>Permohonan Bantuan Keuangan Pengadaan Perlengkapan Pam Simas Warga RW 01 Dukuh Sumuran Kulon Desa Kragilan Kec. Mojolaban Kab. Sukoharjo</t>
  </si>
  <si>
    <t>Pembelian Sound System Dk Mojorejo RT 04 RW 03 Desa Laban Kec Mojolaban</t>
  </si>
  <si>
    <t>Pengadaan Inventaris Dk. Laban Wetan RW. 01 Ds. Laban Kec. Mojolaban</t>
  </si>
  <si>
    <t>Pengadaan Pengeras Suara Dk Soroyudan RT 03 RW 04 Desa Laban Kec Mojolaban</t>
  </si>
  <si>
    <t>Pengadaan Speaker Aktif Dk Laban Kulon RW 02 Desa Laban Kec Mojolaban</t>
  </si>
  <si>
    <t>Pembangunan Gudang Inventaris Dk. Palur Kulon RT. 02 RW. 03 Ds. Palur Kec. Mojolaban</t>
  </si>
  <si>
    <t>Permohonan Bantuan Keuangan Pembangunan Gudang Inventaris Warga Dk. Panjangrejo RT. 3 RW. 20, Desa Palur, Kec. Mojolaban</t>
  </si>
  <si>
    <t>Pengadaan Inventaris Dkh. Karanganyar RT. 03 RW. 11 Ds. Palur Mojolaban</t>
  </si>
  <si>
    <t>Pengadaan Inventaris PKK Dk. Palur Wetan RT. 01 RW. 04, Desa Palur, Kec. Mojolaban</t>
  </si>
  <si>
    <t>Pengadaan Inventaris pkk Dkh. Karanganyar RW. 10 dan 11 untuk KWT (Kelompok Wanita Tani) ASRI HANDAYANI, Ds. Palur Kec. Mojolaban</t>
  </si>
  <si>
    <t>Pengadaan inventaris Sound system Dk. Jogobondo RT 03/21 Ds. Palur, Kec. Mojolaban</t>
  </si>
  <si>
    <t>Permohonan Bantuan Keuangan Pengadaan Inventaris Warga Dk. Klaruan RT 2 RW. 15, Desa Palur, Kec Mojolaban</t>
  </si>
  <si>
    <t>Permohonan Bantuan Keuangan Pengadaan Inventaris Warga Dk.Jogobondo RT. 4 RW. 22, Desa Palur, Kec Mojolaban</t>
  </si>
  <si>
    <t>Pengadaan Inventaris Ibu ibu Dk Plumbon RT 01 RW 03 Desa Plumbon Kec Mojolaban</t>
  </si>
  <si>
    <t>Pengadaan inventaris kursi plastik Dk. Tunggon RT 03/04 Ds. Plumbon, Kec. Mojolaban</t>
  </si>
  <si>
    <t>Pengadaan inventaris sound system karang taruna "Gemilang" Dk. Karang RT 04/06 Ds. Plumbon, Kec. Mojolaban</t>
  </si>
  <si>
    <t>Pengadaan Inventaris Soundsystem RT 02 RW 03 Desa Plumbon Kec Mojolaban</t>
  </si>
  <si>
    <t>Permohonan bantuan untuk pembelian Molen dk. Karang RT, 04 Rw. 06, Ds Plumbon Kec. Mojolaban</t>
  </si>
  <si>
    <t>Permohonan Bantuan Keuangan Rehab Gedung Sarana dan Prasarana Olahraga Desa Sapen, Kec. Mojolaban</t>
  </si>
  <si>
    <t>Karang Taruna BUANA MUDIKA Dk. Kebakan RT. 01 RW. VI Ds. Sapen Kec. Mojolaban</t>
  </si>
  <si>
    <t>Karang Taruna Cahya Muda Manunggal Dk. Jatisari RW. 02 Ds. Sapen Kec. Mojolaban</t>
  </si>
  <si>
    <t>Pengadaan Kursi Lipat Dk. Jatisari RT. 02 RW. 02 Ds. Sapen Kec. Mojolaban</t>
  </si>
  <si>
    <t>Aspal Sheet RW 1 Desa Tegalmade Kec Mojolaban</t>
  </si>
  <si>
    <t>Betonisasi Jalan Dk Kesongo RT 03 Rw 02 Desa Tegalmade Kec Mojolaban</t>
  </si>
  <si>
    <t>Pembangunan Gapura Nawud Tegalmade Rt. 01 Rw. III Desa Tegalmade Mojolaban</t>
  </si>
  <si>
    <t>Pengadaan Inventaris Kursi Dk Kesongo RT 02 Rw 02 Desa Tegalmade Kec Mojolaban</t>
  </si>
  <si>
    <t>Pengadaan Sarana Karang Taruna "TUNAS BHAKTI" Dk Kesongo Desa Tegalmade Kec Mojolaban</t>
  </si>
  <si>
    <t>Permohonan Bantuan Keuangan Pengadaan Inventaris Warga Dk. Tegalmade RT. 3 RW. 1, Desa Tegalmade, Kec. Mojolaban</t>
  </si>
  <si>
    <t>Pengadaan Inventaris Dk. Triyagan RW. 06 Ds. Triyagan Kec. Mojolaban</t>
  </si>
  <si>
    <t>Permohonan Bantuan Keuangan Pengadaan Inventaris Dk. Joho Lor RT. 1 RW.5, Desa Triyagan, Kec. Mojolaban</t>
  </si>
  <si>
    <t>Permohonan Bantuan Keuangan Pengadaan Inventaris Dk. Oro-oro Tengah RW.3, Desa Triyagan, Kec. Mojolaban</t>
  </si>
  <si>
    <t>Pembangunan Gudang Inventaris Dk. Pabrik Rt 02 Rw 01 Desa Wirun Kec. Mojolaban</t>
  </si>
  <si>
    <t>Pembangunan Saluran Dk.Kebak RT. 02 RW. XIII Ds. Wirun Kec. Mojolaban</t>
  </si>
  <si>
    <t>Permohonan Bantuan Keuangan Pembangunan Gedung Inventaris Dk. Kebak Rw. 13, Desa Wirun, Kec. Mojolaban</t>
  </si>
  <si>
    <t>Permohonan Bantuan Keuangan Pembangunan Talud Jalan Pertanian Dk. Gendengan RW. IV, Desa Wirun, Kec. Mojolaban</t>
  </si>
  <si>
    <t>Permohonan Bantuan Keuangan Pengaspalan Jalan Aspal Sheet Dk. Mertan RW 09, Desa Wirun, Kec. Mojolaban</t>
  </si>
  <si>
    <t>Permohonan Bantuan Keuangan Pengaspalan Jalan Dk Mertan RW IX, Desa Wirun, Kec. Mojolaban</t>
  </si>
  <si>
    <t>Permohonan Bantuan Keuangan Peningkatan Sarana dan Prasarana Embung Pengantin Desa Wirun, Kec. Mojolaban</t>
  </si>
  <si>
    <t>Permohonan Bantuan Keuangan untuk Pembangunan Talud Jalan Rt.01 Rw.01 Desa Wirun Kecamatan Mojolaban Kab. Sukoharjo.</t>
  </si>
  <si>
    <t>Permohonan bantuan Pembangunan Normalisasi Saluran Dukuh Kanggungan RT.01 RW.07 Desa Wirun Kec. Mojolaban.</t>
  </si>
  <si>
    <t>Permohonan Bantuan untuk Pembangunan Pengaspalan Jalan Dk. Mertan RW VIII Desa Wirun Kecamatan Mojolaban Kab. Sukoharjo.</t>
  </si>
  <si>
    <t>Permohonan Bantuan untuk Pembangunan Rehab Aspal Jalan Dk. Kebak RT.02 RW.XIII Desa Wirun Kecamatan Mojolaban Kab. Sukoharjo.</t>
  </si>
  <si>
    <t>Permohonan Bantuan untuk Pembangunan Rehab Aspal Jalan Dk. Wirun RT.03 RW.V Desa Wirun Kecamatan Mojolaban Kab. Sukoharjo.</t>
  </si>
  <si>
    <t>Rehab Aspal Dk. Godegan RW 14 Desa Wirun Kec. Mojolaban</t>
  </si>
  <si>
    <t>Rehab Aspal Jalan Dk. Gendengan RT. 01 RW. IV, Desa Wirun, Kec. Mojolaban</t>
  </si>
  <si>
    <t>Rehab Aspal Jalan Dk. Gendengan RT. 04 RW. IV, Desa Wirun, Kec. Mojolaban</t>
  </si>
  <si>
    <t>Inventaris PKK RT Dk. Godegan RT 01 RW 14 Ds. Wirun Kec. Mojolaban</t>
  </si>
  <si>
    <t>Inventaris PKK RT Dk. Godegan RT 02 RW 14 Ds. Wirun Kec. Mojolaban</t>
  </si>
  <si>
    <t>Pengadaan Inventaris Dk. Godegan Rt. 01 Rw. 15 Ds. Wirun Mojolaban</t>
  </si>
  <si>
    <t>Pengadaan Inventaris Sound Sistem Dk. Pabrik RT 03 RW 02 Desa Wirun Kec. Mojolaban</t>
  </si>
  <si>
    <t>Pengadaan Inventaris sound system Warga Dk. Pabrik RT 04 RW 01 Desa Wirun Kec. Mojolaban</t>
  </si>
  <si>
    <t>Permohonan Bantuan Keuangan Pengadaan Inventaris Dk. Kebak RT. 3 RW. 13, Desa Wirun, Kec. Mojolaban</t>
  </si>
  <si>
    <t>Pembangunan Gapura Masuk Dk. Tegalrejo RT. 03 RW. 04 Ds. Baran Kec. Nguter</t>
  </si>
  <si>
    <t>Pengadaan Lampu Penerangan Jalan Dk. Pojok Kidul RT. 02 RW. 07 Ds. Baran Kec. Nguter</t>
  </si>
  <si>
    <t>Pengadaan Alat Olahraga Muda Mudi TERPADU RW. IV Ds. Baran Kec. Nguter</t>
  </si>
  <si>
    <t>Pengadaan Inventaris Kursi Dk. Dukuh RT. 02 RW. 04 Ds. Baran Kec. Nguter</t>
  </si>
  <si>
    <t>Pengadaan Inventaris PKK dan Posyandu Se Desa Baran kec Nguter</t>
  </si>
  <si>
    <t>Pengadaan Sound System Muda Mudi PRAMUDITA Dk. Tegal Pacing RT. 01 RW. 04 Ds. Baran Kec. Nguter</t>
  </si>
  <si>
    <t>Pengadaan Mesin Oven Roti Ibu - ibu Dk. Celep RT. 02 &amp; RT. 03 RW. 03 Ds. Celep Kec. Nguter</t>
  </si>
  <si>
    <t>Pengadaan Rumah Tenda Dk. Celep RT. 02 &amp; RT. 03 RW. 03 Ds. Celep Kec. Nguter</t>
  </si>
  <si>
    <t>Pengadaan Rumah Tenda Dk. Celep RT. 02 RW. 03 Ds. Celep Kec. Nguter</t>
  </si>
  <si>
    <t>Pengadaan Sound System Karang Taruna PAMUJI LUHUR Dk. Muning RT. 01 RW. 03 Ds. Celep Kec. Nguter</t>
  </si>
  <si>
    <t>Pembelian Alat Prasmanan Jendulan Bersatu Dk. Jendulan RT 02 RW 04 Desa Daleman Kec. Nguter</t>
  </si>
  <si>
    <t>Pengadaan Inventaris PKK dan Posyandu Se Desa Daleman Kec Nguter</t>
  </si>
  <si>
    <t>Permohonan bantuan Inventaris Genset Karang Taruna Dk. Daleman RT.01 RW.04, Desa Daleman Kec. Nguter</t>
  </si>
  <si>
    <t>Pembangunan Talud Jalan Dk. Dukuh RT 02 RW. 05 Ds. Gupit Kec. Nguter</t>
  </si>
  <si>
    <t>Permohonan Bantuan Keuangan Rehab Pagar Makam Dk Guntur Rw 02 Desa Gupit</t>
  </si>
  <si>
    <t>Permohonan Bantuan Keuangan Rehab Pagar Makam Dk Gupit Rw 07 Desa Gupit</t>
  </si>
  <si>
    <t>Pengadaan Inventaris Gudang Bolopecah Dk. Dukuh RT. 1 RW. V Ds. Gupit Kec Nguter</t>
  </si>
  <si>
    <t>Pengadaan Inventaris Gudang Bolopecah Dk. Dukuh RT. 3 RW. V Ds. Gupit Kec Nguter</t>
  </si>
  <si>
    <t>Pengadaan Inventaris Gudang Bolopecah Dk. Dukuh RT. 4 RW. V Ds. Gupit Kec Nguter</t>
  </si>
  <si>
    <t>Pengadaan Inventaris warga Dukuh Tenongan RT 01 RW 01 Ds. Gupit Kec. Nguter</t>
  </si>
  <si>
    <t>Pengadaan Kipas angin blower Karang Taruna " PANGERTEN " Dukuh Tenongan RT 02 RW 01 Ds. Gupit Kec. Nguter</t>
  </si>
  <si>
    <t>Pengadaan Sarana dan Prasarana Pos Kamling, Gapura &amp; Lampu Peneragan Depan Rumah Warga Dk. Dukuh RT. 03 RW. 05 Ds. Gupit Kec. Nguter</t>
  </si>
  <si>
    <t>Permohonan Bantuan Keuangan Pembangunan Draenase Bis U RT.02 RW.04 Desa Juron Kecamatan Nguter Kab. Sukoharjo.</t>
  </si>
  <si>
    <t>Permohonan Bantuan untuk Pembangunan talud jalan dusun grogol RT.01 RW.08 Desa Juron Kecamatan Nguter Kab. Sukoharjo.</t>
  </si>
  <si>
    <t>Permohonan Bantuan Untuk Pengadaan Pos Kamling GAZEBO Dk. Banjarsari Rt 01 Rw 02 Desa Juron, Kec. Nguter</t>
  </si>
  <si>
    <t>Permohonan Bantuan untuk Pengaspalan seet ruas jalan cabeyan-pencil di wilayah Dusun Ngetal Desa Juron Kecamatan Nguter Kab. Sukoharjo.</t>
  </si>
  <si>
    <t>Pengadaan Inventaris Alat Prasmanan Ibu - ibu Dk. Jurangsari RT. 03 RW. 07 Ds. Juron Kec. Nguter</t>
  </si>
  <si>
    <t>Pengadaan Inventaris Sound System Warga Dk. Jurangsari RT. 02 RW. 08 Ds. Juron Kec. Nguter</t>
  </si>
  <si>
    <t>Pengadaan Inventaris Sound System Warga Dk. Jurangsari RT. 03 RW. 07 Ds. Juron Kec. Nguter</t>
  </si>
  <si>
    <t>Permohonan Bantuan Keuangan untuk Inventaris Panggung Pemuda Karang Taruna Melati Dk. Grogol RT. 01 Rw. 08, Desa Juron, Kec. Nguter</t>
  </si>
  <si>
    <t>Pembangunan Taman di Dk. Kragilan RT 01 RW 06 Ds. Kedungwinong Kec. Nguter</t>
  </si>
  <si>
    <t>Permohonan bantuan dana pembangunan Talud Jalan Dk. Krebet Rt 04 Rw 05 Kedungwinong Nguter Sukoharjo</t>
  </si>
  <si>
    <t>Permohonan Bantuan Untuk Pembangunan Talut Jalan Dk. Pangtelu Rt 01 Rw 07 Desa Kedungwinong, Kec. Nguter</t>
  </si>
  <si>
    <t>Pengadaan Inventaris Ibu - ibu Dk. Kragilan RT. 01 RW. 06 Ds. Kedungwinong Kec. Nguter</t>
  </si>
  <si>
    <t>Pengadaan Inventaris PKK dan Posyandu se Desa Kedungwinong Kec. Nguter</t>
  </si>
  <si>
    <t>Permohonan Bantuan Keuangan Pengadaan Inventaris SOUND SYSTEM Dk. Kedungwinong RT 05 RW 01 Ds. Kedungwinong Kec. Nguter Sukoharjo</t>
  </si>
  <si>
    <t>Permohonan Bantuan Untuk Inventaris Dk. Kedungwinong Rt 03 Rw 02 Desa Kedungwinong, Kec. Nguter</t>
  </si>
  <si>
    <t>Permohonan bantuan Keuanagan untuk Pembangunan Gapura Dk. Kedungdowo RW 05 Ds. Kepuh Kec. Nguter Sukoharjo</t>
  </si>
  <si>
    <t>Permohonan Bantuan Untuk Pengecoran Jalan Dukuh Kedungsari Rt 04 Rw 01 Desa Kepuh, Kec. Nguter</t>
  </si>
  <si>
    <t>Pengadaan Inventaris Alat Prasmanan Dk. Mojorejo RT. 03 RW. 04, Desa Kepuh, Kec. Nguter</t>
  </si>
  <si>
    <t>Pengadaan Inventaris Warga Dk. Kedungsari RT. 03 RW. 01. Desa Kepuh, Kec. Nguter</t>
  </si>
  <si>
    <t>Pengadaan Mensin Genset Karang Taruna Manunggal Kencono Dk. Mojorejo RT. 02 RW. 04, Desa Kepuh, Kec. Nguter</t>
  </si>
  <si>
    <t>Pengadaan Rumah Galvalum Dk. Mojorejo RT. 02 RW. 04, Desa Kepuh, Kec. Nguter</t>
  </si>
  <si>
    <t>Permohonan Bantuan Dana Pengadaan Invntaris Warga Dk. Kedungsari RT 04 rw 01 Desa Kepuh, Kec. Nguter, Kab. Sukoharjo</t>
  </si>
  <si>
    <t>Permohonan bantuan Keuanagan untuk Pengadaan Kursi Lipat Rukun Warga RW 05 Dk. Kedungdowo-Karangpoh Ds. Kepuh Kec. Nguter Sukoharjo</t>
  </si>
  <si>
    <t>Permohonan Bantuan Untuk Inventaris Ibu-Ibu Dk. Ngariboyo Rt 02 Rw 03 Desa Kepuh, Kec. Nguter</t>
  </si>
  <si>
    <t>Pembangunan Gudang Inventaris Dk. Kedungsari RT. 02 RW. 09 Ds. Lawu Kec. Nguter</t>
  </si>
  <si>
    <t>Pengecoran Jalan Dk. Kedungsari RT. 01 RW. 09 Ds. Lawu Kec. Nguter</t>
  </si>
  <si>
    <t>Permohonan bantuan keuangan untuk Pembangunan Rabat Beton Jalan Dk. Kedungasih RW 06 Ds. Lawu Kec. Nguter Sukoharjo</t>
  </si>
  <si>
    <t>Permohonan bantuan keuangan untuk Renovasi Gudang Bolo Pecah Dk. Mulyoroto RT 01 dan 02 RW 07 Ds. lawu Kec. Nguter Sukoharjo</t>
  </si>
  <si>
    <t>Permohonan Pengurukan Lapangan Desa Lawu, Kec. Nguter</t>
  </si>
  <si>
    <t>Pengadaan Inventaris Dk. Kedungsari RT. 03 RW. 09 Ds. Lawu Kec. Nguter</t>
  </si>
  <si>
    <t>Pengadaan Inventaris Kursi Dk. Kedungsari RT. 04 RW. 09 Ds. Lawu Kec. Nguter</t>
  </si>
  <si>
    <t>Permohonan bantuan Keuanagan untuk Investaris Ibu Ibu PKK Dk. Mulyoroto RT 01 dan 02 RW 07 Ds. lawu Kec. Nguter Sukoharjo</t>
  </si>
  <si>
    <t>Permohonan bantuan Keuanagan untuk Investaris Muda-Mudi Dk. Mulyoroto RT 01 RW 02 Ds. lawu Kec. Nguter Sukoharjo</t>
  </si>
  <si>
    <t>Permohonan bantuan Keuanagan untuk Kesenian Reog Dk. Mulyoroto RW 07 Ds. lawu Kec. Nguter Sukoharjo</t>
  </si>
  <si>
    <t>Permohonan Bantuan Keuangan untuk Inventaris Dk. Doho RT. 02 Rw. 05, Desa Lawu, Kec. Nguter</t>
  </si>
  <si>
    <t>Karang Taruna Forsaga Dk. Ngambil-Ambil, Desa Nguter Kec. Nguter</t>
  </si>
  <si>
    <t>Pengadaan Inventaris " Sukarelawan Paseduluran' Kecamatan Nguter, Ds. Plesan RT. 01 RW. 01, Desa Plesan, Kec. Nguter</t>
  </si>
  <si>
    <t>Pengadaan Inventaris warga Dk. Klitak RT 01 RW 04 Ds. Plesan Kec. Nguter</t>
  </si>
  <si>
    <t>Pengadaan Inventaris warga Dukuh Kalisogo RT 01 RW 06 Ds. Plesan Kec. Nguter</t>
  </si>
  <si>
    <t>Pengadaan Inventaris warga Dukuh Kalisogo RT 03 RW 06 Ds. Plesan Kec. Nguter</t>
  </si>
  <si>
    <t>Pengadaan Inventaris warga Dukuh Pundungsari RT 02 RW 05 Ds. Plesan Kec. Nguter</t>
  </si>
  <si>
    <t>Pembuatan Talud dan Pengecoran Jalan Ke Gudang Dk. Tengkek RT. 02 RW. 08, Desa Pondok, Kec. Nguter</t>
  </si>
  <si>
    <t>Penambahan teras gedung guyub rukun dk. Tengkek rw 08 ds. Pondok kec. Nguter</t>
  </si>
  <si>
    <t>Pengecoran Jalan Dk. Barengan RT. 01 RW. 09. Desa Pondok</t>
  </si>
  <si>
    <t>Permohonan Bantuan Untuk Pembangunan Gudang Warga Dk. Bedali Rt 01 Rw 01 Desa Pondok, Kec. Nguter</t>
  </si>
  <si>
    <t>Permohonan Bantuan Untuk Pembangunan Kanstin Jalan Dk. Barengan Rt 01 Rw 09 Desa Pondok, Kec. Nguter</t>
  </si>
  <si>
    <t>Permohonan Bantuan Untuk Pengecoran Jalan Dukuh Bodeyan Rt 02 Rw 06 Desa Pondok, Kec. Nguter</t>
  </si>
  <si>
    <t>Renovasi Kantor Desa, Desa Pondok, Kec. Nguter</t>
  </si>
  <si>
    <t>Pengadaan Inventaris Warga Dk. Bakalan RT 02 RW 01 Desa Pondok Kec. Nguter</t>
  </si>
  <si>
    <t>Permohonan Bantuan Dana untuk Pembelian Peralatan Prasmanan PKK Dk. Jimbun Rt 02 Rw 04 Desa Pondok Kec. Nguter Kab. Sukoharjo</t>
  </si>
  <si>
    <t>Permohonan Bantuan dana untuk pengadaan Sarana prasarana Proklim Dk. Bodeyan RW. 06, Desa Pondok Kec. Nguter Kab. Sukoharjo</t>
  </si>
  <si>
    <t>Pembangunan Talud Jalan Dk. Gadingan RT. 01 RW. 03 Ds. Serut Kec. Nguter</t>
  </si>
  <si>
    <t>Pengadaan Inventaris PKK dan Posyandu se Desa Serut Kec Nguter</t>
  </si>
  <si>
    <t>Pengadaan Inventaris RT. Dk. Gadingan RT. 01 RW. 04 Ds. Serut Kec. Nguter</t>
  </si>
  <si>
    <t>Pengadaan Inventaris RT. Dk. Gadingan RT. 02 RW. 03 Ds. Serut Kec. Nguter</t>
  </si>
  <si>
    <t>Betonisasi Jalan Dk. Tegal mulyo RT 3 RW 3 Desa Tanjung Kec. Nguter</t>
  </si>
  <si>
    <t>Betonisasi Sayap Jalan Dk. Jarak RT 3 RW 1 Desa Tanjung Kec. Nguter</t>
  </si>
  <si>
    <t>Pembangunan Talud Dk. Jarak rw 01 Ds. Tanjung Kec. Nguter</t>
  </si>
  <si>
    <t>Pembangunan Talud Dk. Taman Rt 01 Rw 05 Ds. Tanjung Kec. Nguter</t>
  </si>
  <si>
    <t>Pembangunan Talud Dk. Tegal duwur rt 02 rw 05 Ds. Tanjung kec. Nguter</t>
  </si>
  <si>
    <t>Pembangunan Talud jalan pertanian Ngudi bugo rw 03 gang 1 Ds. Tanjung kec. Nguter</t>
  </si>
  <si>
    <t>Pengadaan lampunisasi Dk. Tanjung RT 02 RW 03 Desa Tanjung Kec. Nguter</t>
  </si>
  <si>
    <t>Rehap Gudang Warga Dk. Jarak RT 3 RW 2 Desa Tanjung Kec. Nguter</t>
  </si>
  <si>
    <t>Pengadaan Inventaris Dk. Dukuh RT 01 RW 06 Desa Tanjung Kec. Nguter</t>
  </si>
  <si>
    <t>Pengadaan Inventaris Dk. Dukuh RT 2 RW 6 Desa Tanjung Kec. Nguter</t>
  </si>
  <si>
    <t>Pengadaan Inventaris Dk. Dukuh RT 3 RW 6 Desa Tanjung Kec. Nguter</t>
  </si>
  <si>
    <t>Pengadaan Inventaris Dk. Jarak RT 1 RW 2 Desa Tanjung Kec. Nguter</t>
  </si>
  <si>
    <t>Pengadaan Inventaris Dk. Jarak RT 2 RW 2 Desa Tanjung Kec. Nguter</t>
  </si>
  <si>
    <t>Pengadaan Inventaris Dk. Tanjung RT 01 RW 03 Desa Tanjung Kec. Nguter</t>
  </si>
  <si>
    <t>Pengadaan Inventaris Dk.Pencol RT 03 RW 05 Desa Tanjung Kec. Nguter</t>
  </si>
  <si>
    <t>Pengadaan Inventaris Dk.Taman RT 01 RW 05 Desa Tanjung Kec. Nguter</t>
  </si>
  <si>
    <t>Pengadaan Inventaris Dk.Tegal Duwur RT 02 RW 05 Desa Tanjung Kec. Nguter</t>
  </si>
  <si>
    <t>Pengadaan Inventaris Karang taruna " PERSADADITA " Dukuh Tanjung RT 02 RW 03 Ds. Tanjung Kec. Nguter</t>
  </si>
  <si>
    <t>Pengadaan inventaris Karang Taruna Jasa Peta Duta Unit 1 Dk. Jarak RT 02 RW 01 Desa Tanjung Kec. Nguter</t>
  </si>
  <si>
    <t>Pengadaan Inventaris Karang Taruna Jasa Peta Duta Unit 2 dk.jarak RT 03 RW 02 Desa Tanjung Kec. Nguter</t>
  </si>
  <si>
    <t>Pembangunan Gapura Dk. Pundung RT 01 RW 02 Desa Tanjungrejo Kec. Nguter</t>
  </si>
  <si>
    <t>Pengadaan Inventaris PKK dan Posyandu Se Desa Tanjungrejo Kec. Nguter</t>
  </si>
  <si>
    <t>Pembangunan Talud Saluran Depan SDN Bakalan 02 Dk. Bakalan RT 01 RW 01 Desa Bakalan Kec. Polokarto</t>
  </si>
  <si>
    <t>Pembangunan Talud Saluran Pembuangan Utara Jembatan Tanjung Dk. Tanjung RT 05 RW 09 Desa Bakalan Kec. Polokarto</t>
  </si>
  <si>
    <t>Permohonan Bantuan untuk Betonisasi Jalan Timur Dk.Ngemplak Desa Bakalan Kecamatan Polokarto Kab. Sukoharjo.</t>
  </si>
  <si>
    <t>Rehab Talud Jembatan Mlangen RT 01 RW 08 Desa Bakalan Kec. Polokarto</t>
  </si>
  <si>
    <t>Pengadaan Inventaris Bolopecah Dk. Kotakan RT. 03 RW. 06 Ds. Bakalan Kec. Polokarto</t>
  </si>
  <si>
    <t>Pengadaan Inventaris Dk Bulu RT 04 RW 08 Desa Bakalan Kec. Polokarto</t>
  </si>
  <si>
    <t>Pengadaan Inventaris Ibu ibu Dk Bulu RT 04 RW 08 Desa Bakalan Kec. Polokarto</t>
  </si>
  <si>
    <t>Pengadaan Inventaris Ibu-ibu Dk. Kranggan RT 03 RW 03 Ds. Bakalan Kec. Polokarto</t>
  </si>
  <si>
    <t>Pengadaan Inventaris Kursi Dk. Kotakan RT. 04 RW. 06 Ds. Bakalan Kec. Polokarto</t>
  </si>
  <si>
    <t>Permohonan Bantuan Keuangan Pengadaan Inventaris Dk. Lemahbang RT. 2 RW. 3, Desa Bakalan, Kec. Polokarto</t>
  </si>
  <si>
    <t>Permohonan Bantuan Keuangan untuk Pembelian Molen Dk Bulu rt 03 rw 08 Desa Bakalan, Kec. Polokarto</t>
  </si>
  <si>
    <t>Permohonan Bantuan Untuk Sarana dan Prasarana Karang Taruna DWI MANUNGGAL Dk. Pundungrejo Rt 01 Rw 02 Desa Bakalan, Kec. Polokarto</t>
  </si>
  <si>
    <t>Pembangunan Gudang Inventaris Dk. Bugel RT 03 RW. IV Ds.Bugel Kec. Polokarto</t>
  </si>
  <si>
    <t>Permohonan Bantuan Keuangan untuk Pengadaan Inventaris Dk. Bugel Rt 03 Rw 04 Desa Bugel, Kecamatan Polokarto, Kabupaten Sukoharjo</t>
  </si>
  <si>
    <t>Permohonan Bantuan Keuangan untuk Pengadaan Inventaris Dk. Jati Kidul Rt 01-02 Rw 03 Desa Bugel, Kecamatan Polokarto, Kabupaten Sukoharjo</t>
  </si>
  <si>
    <t>Permohonan Bantuan Keuangan untuk Pengadaan Inventaris Dk. Sono Rt 02 Rw 01 Desa Bugel, Kecamatan Polokarto, Kabupaten Sukoharjo</t>
  </si>
  <si>
    <t>Permohonan Bantuan Keuangan untuk Pengadaan Inventaris Dk. Sonorejo Rt 01 Rw 01 Desa Bugel, Kecamatan Polokarto, Kabupaten Sukoharjo</t>
  </si>
  <si>
    <t>Permohonan Bantuan Untuk Pengadaan Inventaris sound system Karang Taruna, Dk. Gedangan RT 04 RW 01 Desa Bugel, Kec. Polokarto</t>
  </si>
  <si>
    <t>Permohonan Bantuan Untuk Pengadaan Sound System Karang Taruna “REGEN” Dk. Gedangan Rt 03 Rw 05 Desa Bugel, Kec. Polokarto</t>
  </si>
  <si>
    <t>Permohonan Bantuan untuk Pembangunan RT.02 RW.II Desa Bulu Kecamatan Polokarto Kab. Sukoharjo.</t>
  </si>
  <si>
    <t>Pengadaan Sound System Dk. Bulu Rt.02 Rw.03, Desa Bulu, Kecamatan Polokarto, Kabupaten Sukoharjo</t>
  </si>
  <si>
    <t>Pengadaan Sound System Dk. Bulurejo Rt.02 Rw.05, Desa Bulu, Kecamatan Polokarto, Kabupaten Sukoharjo</t>
  </si>
  <si>
    <t>Pengadaan Sound System Dk. Ngentak Rt.01 Rw.03, Desa Bulu, Kecamatan Polokarto, Kabupaten Sukoharjo</t>
  </si>
  <si>
    <t>Permohonan Bantuan Untuk Pengadaan Rumah Galvalum Dk. Miri Rt 03 Rw 02 Desa Bulu, Kec. Polokarto</t>
  </si>
  <si>
    <t>Permohonan Bantuan untuk Rabat Sayap Jalan RW Dk. Krandon RW.04 Desa Genengsari Kecamatan Polokarto Kab. Sukoharjo.</t>
  </si>
  <si>
    <t>Pengadaan Genset dan HT Karangtaruna Dk. Krandon RT 02 RW 04 Ds. Genengsari Kec. Polokarto</t>
  </si>
  <si>
    <t>Permohonan Bantuan untuk Pengecoran Jalan Timur Bombongan RW.03 Desa Godog Kecamatan Polokarto Kab. Sukoharjo.</t>
  </si>
  <si>
    <t>Pengadaan Meja Kursi Dk.Tegalrejo RT 01 RW 06 Desa Godog Kec. Polokarto</t>
  </si>
  <si>
    <t>Permohonan Bantuan Keuangan Pengadaan Inventaris Warga Dk. Tulakan RT. 3 RW. 6, Desa Godog, Kec. Polokarto</t>
  </si>
  <si>
    <t>Permohonan Bantuan Untuk Pengadaan Inventaris Dk. Butuh Rt 01 Rw 02 Desa Godog, Kec. Polokarto</t>
  </si>
  <si>
    <t>Permohonan Bantuan Keuangan Pembangunan Pondasi Gedung Pertemuan Desa Rw. 4 Dk. Gandon, Desa Jatisobo, Kec. Polokarto</t>
  </si>
  <si>
    <t>Permohonan Bantuan Keuangan Peningkatan Sarana dan Prasarana Lapangan Jatisobo, Desa Jatisobo, Kec. Polokarto</t>
  </si>
  <si>
    <t>Rehab Lapangan Volly "Golstarpro" Dk. Pandak RT. 02/02 Ds. Jatisobo Kec. Polokarto</t>
  </si>
  <si>
    <t>Pengadaan Inventaris Dk. Jatisobo RT 01 RW 06 Ds. Jatisobo Kec. Polokarto</t>
  </si>
  <si>
    <t>Permohonan Bantuan Inventaris PKK Sehati dk Jengglong rt 02 rw 05 Desa Jatisobo Kec. Polokarto</t>
  </si>
  <si>
    <t>Permohonan Bantuan Keuangan Pengadaan Inventaris Warga Dk. Kersan RT. 3 RW. 1, Desa Jatisobo, Kec Polokarto</t>
  </si>
  <si>
    <t>Permohonan Bantuan Keuangan untuk Pengadaan Inventaris Karang Taruna Jatimayang Rt.02 Rw.04 Desa Jatisobo, Kecamatan Polokarto, Kabupaten Sukoharjo</t>
  </si>
  <si>
    <t>Permohonan Bantuan Untuk Pengadaan Inventaris Dk. Pandak Rt 02 Rw 02 Desa Jatisobo, Kec. Polokarto</t>
  </si>
  <si>
    <t>Pembangunan Lapangan Sepak Bola Desa Kayuapak Kecamatan Polokarto Kabupaten Sukoharjo</t>
  </si>
  <si>
    <t>Pengadaan inventaris kursi plastik Dk. Kayuapak RT 01/06 Ds.Kayuapak, Kec. Polokarto</t>
  </si>
  <si>
    <t>Pengadaan inventaris kursi plastik Dk. Kayuapak RT 02/06 Ds. Kayuapak, Kec. Polokarto</t>
  </si>
  <si>
    <t>Permohonan Bantuan Keuangan untuk Pengadaan Inventaris Dk. Menjing Rw. 05 Desa Kayuapak, Kecamatan Polokarto, Kabupaten Sukoharjo</t>
  </si>
  <si>
    <t>Permohonan Bantuan Untuk Pengadaan Inventaris Kursi Warga Dk. Kayuapak RT.02 Rw.04 Desa Kayuapak, Kec. Polokarto</t>
  </si>
  <si>
    <t>Permohonan Bantuan Untuk Pengadaan meja kursi Dk. Kayuapak RT.01 RW.04, Desa Kayupak, Kec. Polokarto</t>
  </si>
  <si>
    <t>Permohonan Bantuan untuk Pembangunan Balai Latihan Sanggar Seni Mustika Laras di Dk. Mlajon RW.05 Desa Kemasan Kecamatan Polokarto Kab. Sukoharjo.</t>
  </si>
  <si>
    <t>Permohonan Bantuan untuk Pembangunan Betonisasi Jalan Dk. Mlajon RT.03 RW.05 Desa Kemasan Kecamatan Polokarto Kab. Sukoharjo.</t>
  </si>
  <si>
    <t>Permohonan Bantuan untuk Pembangunan Pembuatan Jalan Baru Dk.Ngasem RT.02 RW.01 Desa Kemasan Kecamatan Polokarto Kab. Sukoharjo.</t>
  </si>
  <si>
    <t>Permohonan Bantuan untuk Pembangunan Talud Jalan Desa Dk. Jotangan RT.01 RW.08 Desa Kemasan Kecamatan Polokarto Kab. Sukoharjo.</t>
  </si>
  <si>
    <t>Permohonan Bantuan untuk Pembuatan Lahan Parkir dan Taman Lapangan Desa Kemasan Kecamatan Polokarto Kab. Sukoharjo.</t>
  </si>
  <si>
    <t>Bantuan Keuangan Pengadaan Inventaris Warga Dk. Mlajon RT. 1 RW. 5, Desa Kemasan, Kec Polokarto</t>
  </si>
  <si>
    <t>Permohonan bantuan untuk pembelian alat catering karang taruna mitra remaja dk. Bacak rt 3 Rw 1 ds Kemasan Kec. polokarto</t>
  </si>
  <si>
    <t>Pembangunan Pondasi Makam Dk. Ledok RW. 06 Ds. Kenokorejo Kec. Polokarto</t>
  </si>
  <si>
    <t>Pengadaan Lampu Jalan Dk. Geneng RT 02 RW 08 Desa Kenokorejo, Kecamatan Polokarto, Kabupaten Sukoharjo</t>
  </si>
  <si>
    <t>Pengadaan Lampu Jalan Dk. Grogol RT 01 RW 05 Desa Kenokorejo, Kecamatan Polokarto, Kabupaten Sukoharjo</t>
  </si>
  <si>
    <t>Permohonan Bantuan Pengaspalan Jalan Dukuh Geneng RT.01 RW.08 Desa Kenokorejo Kecamatan Polokarto Kab. Sukoharjo.</t>
  </si>
  <si>
    <t>Permohonan Bantuan Pengaspalan Jalan Dukuh Kenokorejo RT.002 RW.007 Desa Kenokorejo Kecamatan Polokarto Kab. Sukoharjo.</t>
  </si>
  <si>
    <t>Permohonan Bantuan untuk Betonisasi Badan Jalan Dk. Ledok RT.001 RW.006 Desa Kenokorejo Kecamatan Polokarto Kab. Sukoharjo.</t>
  </si>
  <si>
    <t>Permohonan Bantuan untuk Betonisasi Jalan Dk. Pundungrejo RT.001 RW.003 Desa Kenokorejo Kecamatan Polokarto Kab. Sukoharjo</t>
  </si>
  <si>
    <t>Permohonan Bantuan untuk Pembangunan Jalan Usaha Tani antara Dk. Grogol - Dk. Pundungrejo Desa Kenokorejo Kecamatan Polokarto Kab. Sukoharjo.</t>
  </si>
  <si>
    <t>Permohonan Bantuan untuk Pembangunan MCK Balai RT Dk. Wero RT.02 RW.04 Desa Kenokorejo Kecamatan Polokarto Kab. Sukoharjo</t>
  </si>
  <si>
    <t>Permohonan Bantuan untuk Pembangunan Talud Jalan Dk. Ledok RT.003 RW.006 Desa Kenokorejo Kecamatan Polokarto Kab. Sukoharjo.</t>
  </si>
  <si>
    <t>Permohonan Bantuan Untuk Pengadaan Gazebo Dk. Grogol Rt 01 Rw 05 Desa Kenokorejo, Kec. Polokarto</t>
  </si>
  <si>
    <t>Permohonan Bantuan untuk Pengadaan Pipa Irigasi Sawah Dk. Selang RT.002 RW.003 Desa Kenokorejo Kecamatan Polokarto Kab. Sukoharjo.</t>
  </si>
  <si>
    <t>Permohonan Bantuan untuk Pengaspalan Jalan antara Dk. Siring - Dk. Mlajon Desa Kenokorejo Kecamatan Polokarto Kab. Sukoharjo.</t>
  </si>
  <si>
    <t>Permohonan Bantuan untuk Pengaspalan Jalan Dk. Balakan RT.001 RW.004 Desa Kenokorejo Kecamatan Polokarto Kab. Sukoharjo.</t>
  </si>
  <si>
    <t>Permohonan Bantuan untuk Pengaspalan Jalan Dk. Ngowan RT.001 RW.004 Desa Kenokorejo Kecamatan Polokarto Kab. Sukoharjo.</t>
  </si>
  <si>
    <t>Permohonan Bantuan untuk Rehab Atap Balai RT Dk. Kenokorejo RT.03 RW.07 Desa Kenokorejo Kecamatan Polokarto Kab. Sukoharjo.</t>
  </si>
  <si>
    <t>Permohonan Bantuan untuk Sarpras Balai RT Dk. ledok RT.002 RW.006 Desa Kenokorejo Kecamatan Polokarto Kab. Sukoharjo.</t>
  </si>
  <si>
    <t>Pengadaan Inventaris Dk. Ledok RT 03 RW 06 Ds. Kenokorejo Kec. Polokarto</t>
  </si>
  <si>
    <t>Pengadaan Inventaris Kelompok PKK Dk. Ledok RT 03 RW 06 Ds. Kenokorejo Kec. Polokarto</t>
  </si>
  <si>
    <t>Pengadaan Inventaris Kelompok PKK RT Dk. Kenokorejo RT 01 RW 07, Desa Kenokorejo, Kecamatan Polokarto, Kabupaten Sukoharjo</t>
  </si>
  <si>
    <t>Pengadaan Inventaris RT Dk. Ledok Rt 04 Rw 06, Desa Kenokorejo, Kecamatan Polokarto, Kabupaten Sukoharjo</t>
  </si>
  <si>
    <t>Permohonan Bantuan Keuangan untuk Pengadaan Inventaris RT Peralatan Resepsi Dk. Serut RT 002 RW 002 Desa Kenokorejo, Kecamatan Polokarto, Kabupaten Sukoharjo</t>
  </si>
  <si>
    <t>Permohonan Bantuan Sarana Prasarana Kelompok PKK RT Dk. Ledok RT 03 RW 06, Desa Kenokorejo, Kecamatan Polokarto, Kabupaten Sukoharjo</t>
  </si>
  <si>
    <t>Permohonan Bantuan Untuk Pengadaan Inventaris PKK Dk. Selang Rt 02 Rw 03 Desa Kenokorejo Kec. Polokarto</t>
  </si>
  <si>
    <t>Permohonan Bantuan Untuk Pengadaan Sound System Karang Taruna SATYA MANUNGGAL, Dk. Selang Rt 02 Rw 05 Desa Kenokorejo, Kec. Polokarto</t>
  </si>
  <si>
    <t>Pembangunan Balai RT Dkh. Padasan Rt. 02/07 Ds. Mranggen Polokarto</t>
  </si>
  <si>
    <t>Pembangunan Talud Jalan Dk. Jatisari RT 03 RW 01 Ds. Mranggen Kec. Polokarto</t>
  </si>
  <si>
    <t>Permohonan Bantuan untuk Betonisasi Jalan Dk.Wonosari RT.01/06 Desa Mranggen Kecamatan Polokarto Kab. Sukoharjo.</t>
  </si>
  <si>
    <t>Karang Taruna IRAWAN Dk. Sangiran RW. 04 Ds. Mranggen Kec. Polokarto</t>
  </si>
  <si>
    <t>Permohonan Bantuan Keuangan Pengadaan Inventaris Bolo Pecah Ibu-ibu Dk. Kalangan RT. 1 RW. 11, Desa Mranggen, Kec. Polokarto</t>
  </si>
  <si>
    <t>Permohonan Bantuan Keuangan Pengadaan Inventaris Kajang Dk. Lenmahbang RT. 4 RW. 10, Desa Mranggen, Kec Polokarto</t>
  </si>
  <si>
    <t>Permohonan Bantuan Untuk Pengadaan Inventaris Dk. Dagas Rt 01 Rw 03 Desa Mranggen, Kec. Polokarto</t>
  </si>
  <si>
    <t>Permohonan Bantuan untuk Sarana Prasarana karang Taruna Eka Bakti Dk.Godekan Rt 03 Rw 03 Desa Mranggen, Kec. Polokarto</t>
  </si>
  <si>
    <t>Inventaris Dk. Karsono Rt 03 rw 06 Ds. Ngombakan Kec. Polokarto</t>
  </si>
  <si>
    <t>Permohonan Bantuan Keuangan untuk Inventaris DK. Tawang RT.02 RW.01 Desa Ngombakan, Kecamatan Polokarto, Kabupaten Sukoharjo</t>
  </si>
  <si>
    <t>Permohonan Bantuan Untuk Pembelian Inventaris Bolo Pecah Dk. Plumbungan Rt 01 Rw 05 Desa Ngombakan, Kec. Polokarto</t>
  </si>
  <si>
    <t>Pembangunan Gapuro Dk. Polokarto RT 02 RW 10 Ds. Polokarto Kec. Polokarto</t>
  </si>
  <si>
    <t>Permohonan Bantuan Keuangan Rehab Jembatan Antar Dukuh Sumber-Dukuh Geneng, Desa Polokarto, Kec. Polokarto</t>
  </si>
  <si>
    <t>Permohonan Bantuan Untuk Betonisasi 130m x 2,5m x 0,1 m Dk. Kerjo Rt 02 Rw 09 Desa Polokarto, Kec. Polokarto</t>
  </si>
  <si>
    <t>Pengadaan Inventaris Karang Taruna "TUNAS MUDA" Dk. Denokan RT 01 RW 10 Ds. Polokarto Kec. Polokarto</t>
  </si>
  <si>
    <t>Permohonan Bantuan Keuangan Pengadaan Inventaris, Dk. Margosari RT. 1 RW. 4, Desa Polokarto, Kec Polokarto</t>
  </si>
  <si>
    <t>Permohonan Bantuan Untuk Pengadaan Molen Dk. Pokja Rt 03 Rw 06 Desa Polokarto, Kec. Polokarto</t>
  </si>
  <si>
    <t>Permohonan bantuan rehab Kantor rapat desa Pranan Polokarto</t>
  </si>
  <si>
    <t>Permohonan Bantuan untuk Pembangunan Pengerasan Jalan Dk. Menggah RT.IV RW.IV Desa Pranan Kecamatan Polokarto Kab. Sukoharjo.</t>
  </si>
  <si>
    <t>Permohonan Bantuan untuk Rehab Beton Jalan Dk. Balong RT.I RW.IV Desa Pranan Kecamatan Polokarto Kab. Sukoharjo.</t>
  </si>
  <si>
    <t>Rehab Pagar Makam Dk Kalangan RT. 03/03 Ds. Pranan Kec. Polokarto</t>
  </si>
  <si>
    <t>Pengadaan Inventaris Muda Melek Media (3M) Dk. Ngiri Pasar RT. 04/02 Ds. Pranan Kec. Polokarto</t>
  </si>
  <si>
    <t>Permohonan Bantuan Untuk Pengadaan Rumah Galvalum Dk. Kalangan Rt 03 Rw 03 Desa Pranan, Kec. Polokarto</t>
  </si>
  <si>
    <t>Persatuan Sepakbola Pranan FC Legend Dk. Ngiri Pasar RT. 04/02 Ds. Pranan Kec. Polokarto</t>
  </si>
  <si>
    <t>Permohonan bantuan Rehab Pendopo Desa, Desa Rejosari Polokarto</t>
  </si>
  <si>
    <t>Pengadaan Genset Organisai Karangtaruna "Permada" Dk. Dari RT 02 RW 04 Ds. Rejosari Kec. Polokarto</t>
  </si>
  <si>
    <t>Permohonan Bantuan Keauangan untuk Pengadaan Inventris RT dan RW Desa Rejosari, Kecamatan Polokarto, Kabupaten Sukoharjo</t>
  </si>
  <si>
    <t>Permohonan Bantuan Keuangan untuk Pengadaan Inventaris Karang Taruna Desa Rejosari, Kecamatan Polokarto, Kabupaten Sukoharjo</t>
  </si>
  <si>
    <t>Permohonan Bantuan Keuangan untuk Pengadaan Inventaris TP PKK Desa Rejosari, Kecamatan Polokarto, Kabupaten Sukoharjo</t>
  </si>
  <si>
    <t>Permohonan Bantuan Keuangan Rehab Balai Pertemuan Dk. Manisharjo RT. 2 RW. 3, Desa Tepisari, Kec. Polokarto</t>
  </si>
  <si>
    <t>Permohonan Bantuan Keuangan Pengadaan Inventaris Karang Taruna Dk. Bener RW. 4, Desa Tepisari, Kec. Polokarto</t>
  </si>
  <si>
    <t>Permohonan Bantuan Keuangan Pengadaan Inventaris Karang Taruna Dk. Manisharjo RW. 3, Desa Tepisari, Kec. Polokarto</t>
  </si>
  <si>
    <t>Permohonan Bantuan Keuangan Pengadaan Inventaris Warga Dk. Karangale RT. 2 RW. 2, Desa Tepisari, Kec. Polokarto</t>
  </si>
  <si>
    <t>Permohonan Bantuan Keuangan Pengadaan Inventaris Warga Dk. Manisharjo RT.1 RW. 3, Desa Tepisari, Kec. Polokarto</t>
  </si>
  <si>
    <t>Permohonan Bantuan Keuangan untuk Pengadaan Inventaris Dk. Ngluar RW.9 Desa Tepisari, Kecamatan Polokarto, Kabupaten Sukoharjo</t>
  </si>
  <si>
    <t>Permohonan Bantuan Pengadaan Inventaris RW 08 Dk. Ngluar-Gadingmulyo, Desa Tepisari, Kecamatan Polokarto, Kabupaten Sukoharjo</t>
  </si>
  <si>
    <t>Permohonan Bantuan Untuk Sarana Prasarana RT Dk. Bener Rt 01 Rw 04 DesaTepisari, Kec. Polokarto</t>
  </si>
  <si>
    <t>Pembangunan Rehab Kantor Pelayanan Desa Wonorejo Kecamatan Polokarto</t>
  </si>
  <si>
    <t>Permohonan Bantuan Keuangan Pengadaan Lampu Penerangan Jalan Dk. Sayangan RT. 1 RW. 2, Desa Wonorejo, Kec Polokarto</t>
  </si>
  <si>
    <t>Permohonan Bantuan Rehab Gedung Serba Guna Dk. Tegalan Rt. 4 RW. 2, Desa Wonorejo, Kec. Polokarto</t>
  </si>
  <si>
    <t>Permohonan Bantuan Keuangan untuk Pengadaan Inventaris Kajang dan Kursi RW 01 Desa Wonorejo, Kecamatan Polokarto, Kabupaten Sukoharjo</t>
  </si>
  <si>
    <t>Permohonan Bantuan Untuk Pengadaan Inventaris Bolo Pecah Dk. Wonorejo Rt 02 Rw 03 Desa Wonorejo, Kec. Polokarto</t>
  </si>
  <si>
    <t>Bankeu untuk Peninggian Talud Jalan RT 02 RW 02 Desa Dalangan Kec. Tawangsari</t>
  </si>
  <si>
    <t>Pembangunan Gapura Dk. Keden RT 03 RW 07 Desa Dalangan Kec. Tawangsari</t>
  </si>
  <si>
    <t>Pembangunan Gorong - gorong RT 01 RW 02 Desa Dalangan Kec. Tawangsari</t>
  </si>
  <si>
    <t>Permohonan Bantuan Untuk Pembangunan Balai RT, Dk. Tegalmulyo Rt 03 Rw 09 Desa Dalangan, Kec. Tawangsari</t>
  </si>
  <si>
    <t>Pengadaan Inventari Kampung Dk Karangturi RW 01 RW 10 ,Desa Dalangan Kec. Tawangsari</t>
  </si>
  <si>
    <t>Pengadaan Inventaris Galvalum RT 01 RW 07 Desa Dalangan Kec. Tawangsari</t>
  </si>
  <si>
    <t>Pengadaan Inventaris Kampung Dk Gendungan RT 2 RW 8 ,Desa Dalangan Kec. Tawangsari</t>
  </si>
  <si>
    <t>Pengadaan Inventaris Kampung Dk Gendungan RT 3 RW 8 ,Desa Dalangan Kec. Tawangsari</t>
  </si>
  <si>
    <t>Pengadaan Inventaris Kampung Dk Jambu RW 01 ,Desa Dalangan Kec. Tawangsari</t>
  </si>
  <si>
    <t>Pengadaan Inventaris Karang Taruna DARMA BAKTI RW 06 Desa Dalangan Kec. Tawangsari</t>
  </si>
  <si>
    <t>Pengadaan Inventaris Karang Taruna PERMADANI RW 04 dan RT 05 Desa Dalangan Kec. Tawangsari</t>
  </si>
  <si>
    <t>Pengadaan Inventaris Perseda FC Dk Banmati RW 9 ,Desa Dalangan Kec. Tawangsari</t>
  </si>
  <si>
    <t>Pengadaan Inventaris PKK Kartini Dk Banmati RW 9 ,Desa Dalangan Kec. Tawangsari</t>
  </si>
  <si>
    <t>Pengadaan Sound system PKK Gendungan Sehat Dk Gendungan RT 1 RW 8 ,Desa Dalangan Kec. Tawangsari</t>
  </si>
  <si>
    <t>Pembangunan Bantuan dana untuk Pembuatan Rumah Bekakas Dk. Nuricik RT 03 RW 05 Desa Grajegan Kec Tawangsari Kab Sukoharjo</t>
  </si>
  <si>
    <t>Pengadaan Inventaris Kampung Dk. Miratan RT 01 RW 06 Desa Grajegan Kec. Tawangsari</t>
  </si>
  <si>
    <t>Pengadaan Inventaris Kampung Dk. Miratan RT 02 RW 07 Desa Grajegan Kec. Tawangsari</t>
  </si>
  <si>
    <t>Pengadaan Sarana Prasarana RW 07 Dk. Miratan Desa Grajegan Kec. Tawangsari Kab. Sukoharjo</t>
  </si>
  <si>
    <t>Pembangunan Atap Balai RT Dk.Krajan Rt 02 Rw 07,Desa Kateguhan</t>
  </si>
  <si>
    <t>Pengurukan dan Betonisasi peninggian jalan Dk.Tegalan Rt 02 Rw 04,Desa Kateguhan Kec. Tawangsari</t>
  </si>
  <si>
    <t>Pengadaan Genset dan Alat Pertukangan Seni Purwo Laras Dk.Krajan Rt 02 Rw 07,Desa Kateguhan Kec. Tawangsari</t>
  </si>
  <si>
    <t>Pengadaan Inventaris Kampung Dk. Jatimalang RT 02 RW 10 Desa Kateguhan</t>
  </si>
  <si>
    <t>Pengadaan Inventaris Kampung Dk. Tegalan RT 02 RW 04 Desa Kateguhan</t>
  </si>
  <si>
    <t>Pengadaan Inventaris RT Dk. Tegalan RT 01 RW 04 Desa Kateguhan Kec. Tawangsari</t>
  </si>
  <si>
    <t>Permohonan Bantuan Untuk Pengadaan inventaris Pemuda "GARDA TARUNA" Dk. Gaten Rt 02 Rw 08 Desa Kateguhan KecamatanTawangsari</t>
  </si>
  <si>
    <t>Pembangunan balai RT Dk.Pendem RT.03 RW.07 Kedungjambal Tawangsari</t>
  </si>
  <si>
    <t>Pembangunan Rumah bekakas Dk.Jarum RT.01 RW.11 Kedungjambal Tawangsari</t>
  </si>
  <si>
    <t>Pembangunan Rumah bekakas Dk.Jarum RT.02 RW.11 Kedungjambal Tawangsari</t>
  </si>
  <si>
    <t>Pengadaan Prolonisasi pamsimas Tirta Mulya Dk. Jarum RT.01 RW.11 Kedungjambal Tawangsari</t>
  </si>
  <si>
    <t>Permohonan Bantuan untuk Jalan Usaha Tani (JUT) Ngudi Mulyo Desa Kedungjambal Kecamatan Tawangsari Kab. Sukoharjo.</t>
  </si>
  <si>
    <t>Permohonan Bantuan untuk Pembangunan Talud Dk. Jarum RT.02 RW.11 Desa Kedungjambal Kecamatan Tawangsari Kab. Sukoharjo.</t>
  </si>
  <si>
    <t>Permohonan Bantuan untuk Talud Jalan Poros Desa, Desa Kedungjambal Kecamatan Tawangsari Kab. Sukoharjo.</t>
  </si>
  <si>
    <t>Pengadaan Inventaris Dk.Pendem RT.02 RW.08 Kedungjambal Tawangsari</t>
  </si>
  <si>
    <t>Pengadaan Inventaris Ibu Ibu Dk.Jarum RT.03 RW.10 Kedungjambal Tawangsari</t>
  </si>
  <si>
    <t>Pengadaan Inventaris Karang Taruna Bina Mulya Dk.Pendem RT.02 RW.08 Kedungjambal Tawangsari</t>
  </si>
  <si>
    <t>Pengadaan Inventaris Karang Taruna Makarti Projo Dk.Jarum RT.01 &amp; 02 RW.11 Kedungjambal Tawangsari</t>
  </si>
  <si>
    <t>Pengadaan Inventaris Karang Taruna Sekar Ngremboko Dk.Jarum RT.03 RW.10 Kedungjambal Tawangsari</t>
  </si>
  <si>
    <t>Pengadaan inventaris Karang taruna TUNAS MUDA Dk. Tanjungan RT 01 RW 1, Desa Kedungjambal Kec. Tawangsari</t>
  </si>
  <si>
    <t>Pengadaan Inventaris RT Dk. Klaseman RT.02 RW.03 Kedungjambal Tawangsari</t>
  </si>
  <si>
    <t>Pengadaan Inventaris RT Dk. Klaseman RT.02 RW.04 Kedungjambal Tawangsari</t>
  </si>
  <si>
    <t>Pengadaan Inventaris RT Dk.Jarum RT.02 RW.10 Kedungjambal Tawangsari</t>
  </si>
  <si>
    <t>Pengadaan Inventaris RT Dk.Jarum RT.03 RW.10 Kedungjambal Tawangsari</t>
  </si>
  <si>
    <t>Pengadaan Inventaris RT Dk.Jarum RT.03 RW.11 Kedungjambal Tawangsari</t>
  </si>
  <si>
    <t>Pengadaan sound system Dk. Brebes RT 01 RW 06 Desa Kedungjambal Kec. Tawangsari</t>
  </si>
  <si>
    <t>Pengadaan sound system Dk. Brebes RT 03 RW 05 Desa Kedungjambal Kec. Tawangsari</t>
  </si>
  <si>
    <t>Permohonan Bantuan Keuangan untuk Pengadaan Sound System dan Genset Dk. Klaseman Rt 02 Rw 03 Desa Kedungjambal, Kecamatan Tawangsari, Kabupaten Sukoharjo</t>
  </si>
  <si>
    <t>Permohonan Bantuan Untuk Pengadaan Inventaris Paguyuban "LANCAR JAYA" Dk. Pandanrangkang Rt 03 Rw 01 Desa
Kedungjambal Kecamatan Tawangsari</t>
  </si>
  <si>
    <t>Permohonan Bantuan untuk Pengurugan Lapangan Olahraga Dk. Cemetuk RW.08 Desa Lorog Kecamatan Tawangsari Kab. Sukoharjo.</t>
  </si>
  <si>
    <t>Permohonan Bantuan untuk Rehap Pendopo Balai Desa Lorog Kecamatan Tawangsari Kab. Sukoharjo.</t>
  </si>
  <si>
    <t>Pengadaan Inventaris Dk. Kemasan Rt 02/ Rw 06, Desa Lorog, Kecamatan Tawangsari, Kabupaten Sukoharjo</t>
  </si>
  <si>
    <t>Pengadaan Inventaris Karangtaruna "Taruna Bhakti" Rw 04 Desa Lorog, Kecamatan Tawangsari, Kabupaten Sukoharjo</t>
  </si>
  <si>
    <t>Pengadaan Inventaris Kipas Angin Blower Karang Taruna TARUNA BHAKTI Dk Lorog RW 4 ,Desa Lorog Kec. Tawangsari</t>
  </si>
  <si>
    <t>Pengadaan Inventaris Meja Kursi RT, Dk.Kemasan Rt 01/ Rw 06, Desa Lorog, Kecamatan Tawangsari, Kabupaten Sukoharjo</t>
  </si>
  <si>
    <t>Pengadaan Inventaris RT DK. Lorog Rt 02/RW 04, Desa Lorog, Kecamatan Tawangsari, Kabupaten Sukoharjo</t>
  </si>
  <si>
    <t>Pengadaan Meja Kursi Dk. Lorog RT 2 RW 4 ,Desa Lorog Kec. Tawangsari</t>
  </si>
  <si>
    <t>Pengadaan mesin potong rumput Dk cemetuk RT 03 Rw 08 Desa Lorog Kec. Tawangsari</t>
  </si>
  <si>
    <t>Pengadaan Sarana dan Prasarana untuk Lapangan Dk Cemetuk Rt 03 / Rw 08 Desa Lorog Kec. Tawangsari</t>
  </si>
  <si>
    <t>Permohonan Bantuan Pengadaan Inventaris Dk. Pilangrejo Rt 01 Rw 05 Desa Lorog, Kec. Tawangsari</t>
  </si>
  <si>
    <t>Permohonan Bantuan Untuk Inventaris Dk. Cemetuk Rt 03 Rw 10 Desa lorog, Kec. Tawangsari</t>
  </si>
  <si>
    <t>Permohonan Bantuan untuk Penambahan Inventaris RT dk. Langkap RT 01 rw 01 Desa Lorog, Kecamatan Tawangsari, Kabupaten Sukoharjo</t>
  </si>
  <si>
    <t>Pembangunan Betonisasi Jalan RT 02 RW 07 Desa Majasto Kec. Tawangsari</t>
  </si>
  <si>
    <t>Pembangunan Gudang Perkakas RT 01 RW 07 Desa Majasto Kec. Tawangsari</t>
  </si>
  <si>
    <t>Pembangunan Rumah bekakas RT 02 RW 09 Desa Majasto Kec. Tawangsari</t>
  </si>
  <si>
    <t>Pembangunan Rumah Bekakas RT 03 RW 08 Desa Majasto Kec. Tawangsari</t>
  </si>
  <si>
    <t>Pembangunan Rumah Bolo Pecah Pemuda Dk. Boto RT 01 RW 09 Desa Majasto Kec. Tawangsari</t>
  </si>
  <si>
    <t>Pembuatan Kolam BUMDES Desa Majasto Kec. Tawangsari Kab. Sukoharjo</t>
  </si>
  <si>
    <t>Pengadaan Inventaris Ibu - ibu RT 02 RW 01 Desa Majasto Kec. Tawangsari</t>
  </si>
  <si>
    <t>Pengadaan inventaris RT Dk. Majasto RT 01 RW 02 Desa Majasto Kec.Tawangsari Kab. Sukoharjo</t>
  </si>
  <si>
    <t>Pengadaan Jaring Apung dan Bibit Ikan di Embung RT 01 RW 05 Desa Majasto Kec. Tawangsari</t>
  </si>
  <si>
    <t>Pengadaan Pembuatan Taruban Seng Dk. Majasto RT 02 RW 03 Desa Majasto Kec. Tawangsari Kab. Sukoharjo</t>
  </si>
  <si>
    <t>Pengaspalan Jalan (hotmik) Dk. Jetis RT 03 RW 07 Desa Pojok Kec. Tawangsari</t>
  </si>
  <si>
    <t>Permohonan Bantuan untuk Betonisasi Jalan di RT.2 RW.2 Desa Pojok Kecamatan Tawangsari Kab. Sukoharjo.</t>
  </si>
  <si>
    <t>Permohonan Bantuan untuk Betonisasi Jalan Poros Desa Pojok Kecamatan Tawangsari Kab. Sukoharjo.</t>
  </si>
  <si>
    <t>Permohonan Bantuan untuk Pengadaan Urug Lapangan Desa Pojok Kecamatan Tawangsari Kab. Sukoharjo.</t>
  </si>
  <si>
    <t>Pengadaan Inventaris Kampung Dk. Gendengan RT 03 RW 04 Desa Pojok</t>
  </si>
  <si>
    <t>Pengadaan Inventaris RT 01 RW 07 Desa Pojok Kec. Tawangsari</t>
  </si>
  <si>
    <t>Pengadaan Kipas Angin Blower Dk.Kenteng Rw 05,Desa Pojok Kec. Tawangsari</t>
  </si>
  <si>
    <t>Permohonan Bantuan Inventaris RT Dk Pojok Rt 01 Rw 01 Desa Pojok Kec. Tawangsari Kabupaten Sukoharjo</t>
  </si>
  <si>
    <t>Permohonan bantuan keuangan untuk pengadaan inventaris sound system Dk. Jetis Pojok Rt 03 Rw 07 Desa Pojok Kec. Tawangsari</t>
  </si>
  <si>
    <t>Betonisasi Jalan Dk Angin Angin RT 01 RW 04 Desa Ponowaren Kec. Tawangsari Kab. Sukoharjo</t>
  </si>
  <si>
    <t>Pembangunan Pos Kamling RT 02 RW 05 Desa Ponowaren Kec. Tawangsari</t>
  </si>
  <si>
    <t>Pembangunan Rumah Bekakas RT 02 RW 04 Desa Punawaren Kec. Tawangsari</t>
  </si>
  <si>
    <t>Pembangunan rumah bolo Pecah Dk Jetis RT 01 RW 011 ,Desa Ponowaren Kec. Tawangsari</t>
  </si>
  <si>
    <t>Pembuatan Gapura Dk Angin-Angin RW 04 Desa Ponowaren Kec. Tawangsari Kab. Sukoharjo</t>
  </si>
  <si>
    <t>Permohonan Bantuan untuk Pembangunan Gedung Posyandu Terpadu Desa Ponowaren Kecamatan Tawangsari Kab. Sukoharjo</t>
  </si>
  <si>
    <t>Permohonan Bantuan untuk Talud Jalan Barat Balai Desa Ponowaren sampai Jonggolan Desa Ponowaren Kecamatan Tawangsari Kab. Sukoharjo.</t>
  </si>
  <si>
    <t>Permohonan Bantuan untuk Talud Jalan Timur Balai Desa Ponowaren sampai Jetis Desa Ponowaren Kecamatan Tawangsari Kab. Sukoharjo.</t>
  </si>
  <si>
    <t>Rehab Poskamling Dk. Jonggolan RT 02 RW 07 Desa Ponowaren Kec. Tawangsari</t>
  </si>
  <si>
    <t>Pengadaan bekakas tarub dan alat prasmanan Dk Turen RT 01 RW 08 ,Desa Ponowaren Kec. Tawangsari</t>
  </si>
  <si>
    <t>Pengadaan Inventaris Kampung Dk Jetis RT 02 RW 011 ,Desa Ponowaren Kec. Tawangsari</t>
  </si>
  <si>
    <t>Pengadaan Inventaris Lampu Dk. Bangsalan RT.02 RW.03 Desa Ponowaren Kec. Tawangsari, Kabupaten Sukoharjo</t>
  </si>
  <si>
    <t>Pengadaan Inventaris Pemuda Tombo Ati Dk. Jonggolan RT 02 RW 08 Desa Ponowaren Kec. Tawangsari</t>
  </si>
  <si>
    <t>Pengadaan Inventaris RT 02 RW 10 Desa Ponawaran Kec. Tawangsari</t>
  </si>
  <si>
    <t>Permohonan Bantuan Keuangan untuk Pengadaan Inventaris Kursi Plastik Dk. Dukuh RT.001 RW.009 Desa Ponowaren, Kecamatan Tawangsari, Kabupaten Sukoharjo</t>
  </si>
  <si>
    <t>Permohonan Bantuan Keuangan untuk Pengadaan Inventaris Kursi Plastik Dk. Tegalrejo Rt.002 RW.009 Desa Ponowaren, Kecamatan Tawangsari, Kabupaten Sukoharjo</t>
  </si>
  <si>
    <t>Permohonan Bantuan Keuangan untuk Pengadaan Inventaris Kursi Plastik Dk. Turen RT.001 RW.008 Desa Ponowaren, Kecamatan Tawangsari, Kabupaten Sukoharjo</t>
  </si>
  <si>
    <t>Permohonan Bantuan Untuk Sound System Dk. Jetis Rt 01 Rw X Desa Ponowaren, Kec. Tawangsari</t>
  </si>
  <si>
    <t>Pembangunan rumah bolo Pecah Dk. Lomanis Rt 02 RW 04 ,Desa Pundungrejo Kec. Tawangsari</t>
  </si>
  <si>
    <t>Permohonan Bantuan Untuk Inventaris Dk. Banaran Rt 02 Rw 08 Desa Pundungrejo, Kec. Tawangsari.</t>
  </si>
  <si>
    <t>Pembuatan Rumah Bekakas Dk. Tambakboyo RT 02 RW 01, Desa Tambakboyo, Kecamatan Tawangsari, Kabupaten Sukoharjo</t>
  </si>
  <si>
    <t>Permohonan Bantuan untuk Betonisasi Jalan di RT.01 RW.07 Desa Tambakboyo Kecamatan Tawangsari Kab. Sukoharjo.</t>
  </si>
  <si>
    <t>Permohonan Bantuan untuk Pembuatan Gapura Pintu Masuk dilingkungan RT.04 RW.01 Desa Tambakboyo Kecamatan Tawangsari Kab. Sukoharjo.</t>
  </si>
  <si>
    <t>Permohonan Bantuan untuk Pembuatan Gapura Pintu Masuk dilingkungan RT.05 RW.02 Desa Tambakboyo Kecamatan Tawangsari Kab. Sukoharjo.</t>
  </si>
  <si>
    <t>Permohonan Bantuan untuk Pembuatan Gapura Pintu Masuk RT.02 RW.06 Desa Tambakboyo Kecamatan Tawangsari Kab. Sukoharjo.</t>
  </si>
  <si>
    <t>Permohonan Bantuan untuk Pembuatan Gapura Pintu Masuk Utama ke Wilayah Tambakboyo bagian Utara yang terletak diwilayah RW.01 Desa Tambakboyo Kecamatan Tawangsari Kab. Sukoharjo.</t>
  </si>
  <si>
    <t>Permohonan Bantuan untuk Pembuatan Gapura Pintu Masuk Utama Sisi Selatan yang terletak di Wilayah RW.02 Desa Tambakboyo Kecamatan Tawangsari Kab. Sukoharjo.</t>
  </si>
  <si>
    <t>Permohonan Bantuan untuk Pembuatan Jogging Track Desa Tambakboyo Kecamatan Tawangsari Kab. Sukoharjo.</t>
  </si>
  <si>
    <t>Renovasi Rumah Inventaris Dk Gatel RW 5 ,Desa Tambakboyo Kec. Tawangsari</t>
  </si>
  <si>
    <t>Karang Taruna GROVASA II, Dk. Sidodadi RT. 02 RW.07, Desa Tambakboyo, Kec. Tawangsari</t>
  </si>
  <si>
    <t>Pembelian Kajang Gavalum Dk. Blerong RT 05 RW 04, Desa Tambakboyo, Kecamatan Tawangsari, Kabupaten Sukoharjo</t>
  </si>
  <si>
    <t>Pembelian Kajang Gavalum Dk. Jetis RT 01 RW 06, Desa Tambakboyo, Kecamatan Tawangsari, Kabupaten Sukoharjo</t>
  </si>
  <si>
    <t>Pembelian Kursi Lipat Dk. Blerong RT 01 RW 04, Desa Tambakboyo, Kecamatan Tawangsari, Kabupaten Sukoharjo</t>
  </si>
  <si>
    <t>Pembelian Kursi Lipat Dk. Blerong RT 02 RW 04, Desa Tambakboyo, Kecamatan Tawangsari, Kabupaten Sukoharjo</t>
  </si>
  <si>
    <t>Pembelian Kursi Lipat Dk. Karangwaru RT 06 RW 04 Desa Tambakboyo, Kecamatan Tawangsari, Kabupaten Sukoharjo</t>
  </si>
  <si>
    <t>Pembelian Kursi Lipat Dk. Sidodadi RT 02 RW 07 Desa Tambakboyo, Kecamatan Tawangsari, Kabupaten Sukoharjo</t>
  </si>
  <si>
    <t>Pembelian Kursi Lipat Dk. Tegalsari RT 03 RW 06 Desa Tambakboyo, Kecamatan Tawangsari, Kabupaten Sukoharjo</t>
  </si>
  <si>
    <t>Pembelian Kursi Lipat Karangtaruna Bhineka Muda Manunggal RW 06 Desa Tambakboyo, Kecamatan Tawangsari, Kabupaten Sukoharjo</t>
  </si>
  <si>
    <t>Pembelian Meja Kursi Tamu Karangtaruna Tri Bhakti Manunggal RW 03 Desa Tambakboyo, Kecamatan Tawangsari, Kabupaten Sukoharjo</t>
  </si>
  <si>
    <t>Pembelian Meja Panggung Dk. Gatel RT 01 RW 05, Desa Tambakboyo, Kecamatan Tawangsari, Kabupaten Sukoharjo</t>
  </si>
  <si>
    <t>Pembelian Meja Panggung Dk. Gatel RT 02 RW 05, Desa Tambakboyo, Kecamatan Tawangsari, Kabupaten Sukoharjo</t>
  </si>
  <si>
    <t>Pembelian Satu Set Dekorasi Karangtaruna Tunas Muda RW 01, Desa Tambakboyo, Kecamatan Tawangsari, Kabupaten Sukoharjo</t>
  </si>
  <si>
    <t>Pembelian Satu Set Dekorasi Manten Karangtaruna Grovasa I RW 04, Desa Tambakboyo, Kecamatan Tawangsari, Kabupaten Sukoharjo</t>
  </si>
  <si>
    <t>Pembelian Tempat Sampah Warga Karangtaruna Bintang Remaja RW 02 Desa Tambakboyo, Kecamatan Tawangsari, Kabupaten Sukoharjo</t>
  </si>
  <si>
    <t>Pembuatan Kajang Gavalum Dk. Tambaboyo RT 05 RW 02, Desa Tambakboyo, Kecamatan Tawangsari, Kabupaten Sukoharjo</t>
  </si>
  <si>
    <t>Pembuatan Kajang Gavalum Dk. Tambakboyo RT 01 RW 01, Desa Tambakboyo, Kecamatan Tawangsari, Kabupaten Sukoharjo</t>
  </si>
  <si>
    <t>Pembuatan Kajang Gavalum Dk. Tambakboyo RT 01 RW 02, Desa Tambakboyo, Kecamatan Tawangsari, Kabupaten Sukoharjo</t>
  </si>
  <si>
    <t>Pembuatan Kajang Gavalum Dk. Tambakboyo RT 01 RW 03, Desa Tambakboyo, Kecamatan Tawangsari, Kabupaten Sukoharjo</t>
  </si>
  <si>
    <t>Pembuatan Kajang Gavalum Dk. Tambakboyo RT 02 RW 02, Desa Tambakboyo, Kecamatan Tawangsari, Kabupaten Sukoharjo</t>
  </si>
  <si>
    <t>Pembuatan Kajang Gavalum Dk. Tambakboyo RT 02 RW 03, Desa Tambakboyo, Kecamatan Tawangsari, Kabupaten Sukoharjo</t>
  </si>
  <si>
    <t>Pembuatan Kajang Gavalum Dk. Tambakboyo RT 03 RW 01, Desa Tambakboyo, Kecamatan Tawangsari, Kabupaten Sukoharjo</t>
  </si>
  <si>
    <t>Pembuatan Kajang Gavalum Dk. Tambakboyo RT 03 RW 02, Desa Tambakboyo, Kecamatan Tawangsari, Kabupaten Sukoharjo</t>
  </si>
  <si>
    <t>Pembuatan Kajang Gavalum Dk. Tambakboyo RT 03 RW 03, Desa Tambakboyo, Kecamatan Tawangsari, Kabupaten Sukoharjo</t>
  </si>
  <si>
    <t>Pembuatan Kajang Gavalum Dk. Tambakboyo RT 04 RW 01, Desa Tambakboyo, Kecamatan Tawangsari, Kabupaten Sukoharjo</t>
  </si>
  <si>
    <t>Pembuatan Kajang Gavalum Karangtaruna Bhakti Remaja RW 05 Desa Tambakboyo, Kecamatan Tawangsari, Kabupaten Sukoharjo</t>
  </si>
  <si>
    <t>Pembuatan Rumah Bekakas Dk. Tambakboyo RT 04 RW 02, Desa Tambakboyo, Kecamatan Tawangsari, Kabupaten Sukoharjo</t>
  </si>
  <si>
    <t>Pembuatan Satu Set Dekorasi Manten Karangtaruna Grovasa II RW 07 Desa Tambakboyo, Kecamatan Tawangsari, Kabupaten Sukoharjo</t>
  </si>
  <si>
    <t>Pengadaan Inventaris Kampung Dk. Tegalrejo RT 03 RW 04 Desa Tangkisan</t>
  </si>
  <si>
    <t>Permohonan Bantuan Untuk Inventaris Ibu-Ibu "MACAN" Dk. Sidorejo Rt 03 Rw 05 Desa Tangkisan, Kec. Tawangsari</t>
  </si>
  <si>
    <t>Pembangunan Gapura Taruwongso Dk. Tengklik RW 05 Desa Watubonang Kec. Tawangsari</t>
  </si>
  <si>
    <t>Pembangunan Talud Jalan Dk. Ngadirejo Dk. Ngadirejo RT 01 RW 07 Desa Watubonang Kec. Tawangsari</t>
  </si>
  <si>
    <t>Pengadaan Inventaris Dk Sumberan RW 8 ,Desa Watubonang Kec. Tawangsari</t>
  </si>
  <si>
    <t>Pembangunan Gapura RT Dk.Mojosari RT.01 RW.05 Alasombo Weru</t>
  </si>
  <si>
    <t>Pembangunan Talud jalan DK.Badran rejo RT.01 RW.07 Alasombo Weru</t>
  </si>
  <si>
    <t>Pembangunan Talud Jalan Dk.Plumbon RT.02 RW.14 Alasombo weru</t>
  </si>
  <si>
    <t>Pembangunan Talud jalan Dk.Sampangan RT.01 RW.09 Alasombo Weru</t>
  </si>
  <si>
    <t>Pengadaan Tiang lampu penerangan jalan Dk.Mojosari RT.01 RW.05 Alasombo Weru</t>
  </si>
  <si>
    <t>Permohonan Bantuan Keuangan untuk Finishing balai pertemuan RT Dukuh Jatirejo RT.02 RW.05 Desa Alasombo Kecamatan Weru Kab. Sukoharjo.</t>
  </si>
  <si>
    <t>Permohonan Bantuan Keuangan untuk Pengadaan Tiang Lampu Penerangan Jalan Dk. Alasombo RT.002 RW.010 Desa Alasombo Kecamatan Weru Kab. Sukoharjo.</t>
  </si>
  <si>
    <t>Pengadaan Inventaris Ibu Ibu Dk.Duren RT.01 RW.11 Alasombo Weru</t>
  </si>
  <si>
    <t>Pengadaan Inventaris Ibu Ibu Dk.Tapakan RT.01 RW.14 Alasombo Weru</t>
  </si>
  <si>
    <t>Pengadaan Inventaris Karang Taruna Dk.Tambeng RT.01 RW.03 Alasombo Weru</t>
  </si>
  <si>
    <t>Pengadaan Inventaris RT Dk Jatirejo RT 02 RW 05 Desa Alas ombo Kec. Weru Kab. Sukoharjo</t>
  </si>
  <si>
    <t>Permohonan Bantuan Keuangan untuk Pembangunan Betonisasi Jalan Dk.Sidorejo RT. 1/5 Desa Grogol Kecamatan Weru Kab. Sukoharjo.</t>
  </si>
  <si>
    <t>Permohonan Bantuan untuk Peningkatan Sarpas Pembangunan Talud Saluran Pertanian Dk.Grogol Desa Grogol Kecamatan Weru Kab. Sukoharjo.</t>
  </si>
  <si>
    <t>Permohonan Bantuan untuk Peningkatan Sarpas Saluran Irigasi pertanian Dk. Nambangan RT.01 RW.06 Desa Grogol Kecamatan Weru Kab. Sukoharjo.</t>
  </si>
  <si>
    <t>Permohonan Bantuan untuk Rehab Kantor Balai Desa Desa Grogol Kecamatan Weru Kab. Sukoharjo.</t>
  </si>
  <si>
    <t>Karang Taruna OPPS (Organisasi Pemuda Pemudi Sorobajan RW 08 Grogol Weru</t>
  </si>
  <si>
    <t>Pengadaan Inventaris Dk. Nambangan RT.02 RW.05 Grogol Weru</t>
  </si>
  <si>
    <t>Pengadaan Inventaris Kampung Dk. Mlaran RT 01 RW 03 Desa Grogol</t>
  </si>
  <si>
    <t>Pengadaan Inventaris Karangtaruna KUSUMA REMAJA Dk.Kersan RT.02 RW.07 Grogol Weru</t>
  </si>
  <si>
    <t>Pengadaan inventaris PKK Dk. Ngadirejo RW 07 Ds. Grogol, Kec. Weru</t>
  </si>
  <si>
    <t>Betonisasi jalan Dk. Tanggulangin RT.03 RW.01 Jatingarang weru</t>
  </si>
  <si>
    <t>Betonisasi jalan Dk. Tanggulangin RT.04 RW.01 Jatingarang Weru</t>
  </si>
  <si>
    <t>Betonisasi jalan Dk.Pengkol RT.02 RW.02 Jatingarang Weru</t>
  </si>
  <si>
    <t>Pembangunan Bale RT Dk. Gaden RT 04 RW 04 Desa Jatingarang Kec. Weru</t>
  </si>
  <si>
    <t>Pengadaan Rumah Kajang Dk. Tegalrejo RT.03 RW.04 Jatingarang Weru</t>
  </si>
  <si>
    <t>Pengadaan Tiang lampu penerangan jalan Dk.Tegalrejo RT.05 RW.04 Jatingarang Weru</t>
  </si>
  <si>
    <t>Renovasi balai RT Dk.Banyubiru RT.01 RW.07 Jatingarang Weru</t>
  </si>
  <si>
    <t>Pengadaan Inventaris Karang Taruna Krido Taruno Dk.Margorejo RT 04 RW 05 Desa Jatingarang Kec. Weru Kab. Sukoharjo</t>
  </si>
  <si>
    <t>Pengadaan Inventaris Ngudi Rukun Dk.Margorejo RT.04 RW.05 Jatingarang Weru</t>
  </si>
  <si>
    <t>Betonisasi Jalan Kampung dk Jetis Rt 02 Rw 03 Desa Karakan Kec. Weru Kab. Sukoharjo</t>
  </si>
  <si>
    <t>Betonisasi Jalan Kampung dk Pondong Rt 01 Rw 04 Desa Karakan Kec. Weru Kab Sukoharjo</t>
  </si>
  <si>
    <t>Betonisasi Jalan Kampung Dk Pondong Rt 02 Rw 04 Desa Karakan Kec. Weru Kab. Sukoharjo</t>
  </si>
  <si>
    <t>Finishing Balai RT Dk. Kalisige RT.02 RW.09 Karakan Weru</t>
  </si>
  <si>
    <t>Pembangunan Betonisasi Jalan Dk. Karakan RT 02 RW 06 Desa Karakan RT 02 RW 06 Desa Karakan Kec. Weru3</t>
  </si>
  <si>
    <t>Pembangunan Jalan dk Jetis Rt 01 Rw 03 Desa Karakan Kec. Weru Kab. Sukoharjo</t>
  </si>
  <si>
    <t>Pembangunan pagar makam "Tegal Arum" Dk. Gangin kidul RT 02/05 Ds. Karakan, Kec. Weru</t>
  </si>
  <si>
    <t>Pembangunan Pondasi Rumah Bekakas dk Jetis Rw 03 Desa Karakan Kec Weru Kab Sukoharjo</t>
  </si>
  <si>
    <t>Pengadan Tiang Lampu Penerangan Jalan Dk. Warurejo RT. 02 RW. 12, Desa Karakan, Kec Weru</t>
  </si>
  <si>
    <t>Permohonan Bantuan Renovasi Pos Kamling Dk. Pondong Rt 01 Rw 04 Desa Karakan Kec. Weru</t>
  </si>
  <si>
    <t>Permohonan Bantuan untuk Betonisasi jalan kampung Dk.Turen RT.01 RW.01 Desa Karakan Kecamatan Weru Kab. Sukoharjo.</t>
  </si>
  <si>
    <t>Pengadaan Inventaris pemuda Dk. Sawahan RT.01 &amp; 02 RW.13 Karakan Weru</t>
  </si>
  <si>
    <t>Pengadaan Inventaris RT Dk.Turen RT.01 RW.01 Karakan Weru</t>
  </si>
  <si>
    <t>Permohonan Bantuan Keuangan untuk Pembelian Alat Masak Ibu-Ibu PKK RT.01 RW.02 Dukuh Turen, Desa Karakan, Kecamatan Weru, Kabupaten Sukoharjo</t>
  </si>
  <si>
    <t>Permohonan Bantuan Keuangan untuk Pengadaan Peralatan Tarub Dukuh Gangin Wetan Rt 01 Rw 14 Desa Karakan, Kecamatan Weru, Kabupaten Sukoharjo</t>
  </si>
  <si>
    <t>Permohonan Bantuan Untuk Pengadaan Sound System Karang Taruna PARIKESIT Dk. Tegal Rejo Rt 02 Rw 10 Desa Karakan, Kec. Weru</t>
  </si>
  <si>
    <t>Permohonan Pengadaan Peralatan Tarup Dk Gangin Wetan Rt 01 Rw 14 Desa Karakan Kec. Weru Kab Sukoharjo</t>
  </si>
  <si>
    <t>Proposal Pengadaan Alat Tarup dk Karakan Rt 01 Rw 06 Desa Karakan Kec. Weru Kab Sukoharjo</t>
  </si>
  <si>
    <t>Betonisasi Jalan Dk. Karanganyar RT 01 RW 06 Desa Karanganyar Kec. Weru</t>
  </si>
  <si>
    <t>Betonisasi Jalan Dk. Karanganyar RT 02 RW 06 Desa Karanganyar Kec. Weru</t>
  </si>
  <si>
    <t>Betonisasi Jalan Dk. Malangan RT 03 RW 06 Desa Karanganyar Kec. Weru</t>
  </si>
  <si>
    <t>Betonisasi Jalan Dk. Sidorejo Rt 04 RW 02 Desa Karanganyar Kec. Weru</t>
  </si>
  <si>
    <t>Betonisasi jalan Dk.Kauman RT.01 RW.07 Karanganyar Weru</t>
  </si>
  <si>
    <t>Betonisasi jalan Dk.Kersan RT.02 RW.08 Karanganyar Weru</t>
  </si>
  <si>
    <t>Betonisasi jalan Dk.Kersan RT.03 RW.08 Karanganyar weru</t>
  </si>
  <si>
    <t>Finishing Balai RT Dk.Bunder RT.03 RW.03 Karanganyar Weru</t>
  </si>
  <si>
    <t>Pembangunan balai RT Dk.Kalongan RT.04 RW.08 Karanganyar Weru</t>
  </si>
  <si>
    <t>Pembangunan balai RT Dk.Kalongan RT.05 RW.08 Karanganyar Weru</t>
  </si>
  <si>
    <t>Pembangunan Bale RT Dk. Kersan RT 01 RW 08 Desa Karanganyar Kec. Weru</t>
  </si>
  <si>
    <t>Pembangunan Betonisasi jalan penghubung antara Dk.Kedungaron RT.01 dan RT.02 RW.05 Karanganyar Weru</t>
  </si>
  <si>
    <t>Pembangunan Gapura Dk. Sidorejo RT 03 RW 02 Desa Karanganyar Kec. Weru</t>
  </si>
  <si>
    <t>Pembangunan Jalan dk. Kujon Rt 03 Rw 07 Desa Karanganyar Kec Weru Kab Sukoharjo</t>
  </si>
  <si>
    <t>Pembangunan Talud Jalan Dk.Wonosari RT.02 RW.01 Karanganyar Weru</t>
  </si>
  <si>
    <t>Pembangunan Talud Jalan Dk.Wonosari RT.04 RW.01 Karanganyar Weru</t>
  </si>
  <si>
    <t>Pembuatan bak penampungan air bersih Dk.Ngepung RT.01 RW.04 Karanganyar Weru</t>
  </si>
  <si>
    <t>Pengadaan saluran Dk.Klodangan RT.04 RW.05 Karanganyar Weru</t>
  </si>
  <si>
    <t>Pengaspalan Jalan Dk.Pindan RT.03 RW.04 Karanganyar Weru</t>
  </si>
  <si>
    <t>Pengecoran dan Pembuatan tembus Jalan kampung Dk.Klodangan RT.03 RW.05 Karanganyar Weru</t>
  </si>
  <si>
    <t>Inventaris Muda-Mudi Dk. Bunder RW 03 Desa Karanganyar Kec. Weru</t>
  </si>
  <si>
    <t>Pengadaan Inventaris Ibu Ibu Dk.Beran RT.01 RW.02 Karanganyar Weru</t>
  </si>
  <si>
    <t>Pengadaan Inventaris Ibu Ibu Dk.Beran RT.05 RW.01 Karanganyar Weru</t>
  </si>
  <si>
    <t>Pengadaan Inventaris kursi Dk.Ngepung RT.02 RW.04 Karanganyar Weru</t>
  </si>
  <si>
    <t>Pengadaan Inventaris Pemuda Unggul Karya Dk.Ngepung RT.02 RW.04 Karanganyar Weru</t>
  </si>
  <si>
    <t>Pengadaan Inventaris RT Dk. Ngepung RT 04 RW 03 Desa Karanganyar Kec. Weru</t>
  </si>
  <si>
    <t>Betonisasi Jalan Dk. Babadan RT 01 RW 11 Desa Karangmojo Kec. Weru</t>
  </si>
  <si>
    <t>Finishing Balai RT Dk.Badran RT.01 RW.03 Karangmojo Weru</t>
  </si>
  <si>
    <t>Finishing Balai RT Dk.Ngadirejo RT.01 RW.02 Karangmojo Weru</t>
  </si>
  <si>
    <t>Finishing Balai RT Dk.Ngadirejo RT.02 RW.01 Karangmojo Weru</t>
  </si>
  <si>
    <t>Pembangunan bak air tirto lestari Dk. Ngadiwarno RT 01/05 Ds. Karangmojo, Kec. Weru</t>
  </si>
  <si>
    <t>Pembangunan Balai Warga Dk. Nadiwarno RT. 01 RW. 05, Desa Karangmojo, Kec Weru</t>
  </si>
  <si>
    <t>Pengadaan talud jalan Dk. Semak RT 02/07 Ds. Karangmojo, Kec. Weru</t>
  </si>
  <si>
    <t>Pengadaan Inventaris Ibu-Ibu Dk. Rejosari RT 002 RW 014Desa Karangmojo Kec. Weru</t>
  </si>
  <si>
    <t>Pengadaan Inventaris Muda-Mudi Dk. Gunungbutak RT 02 RW 13 Desa Karangmojo Kec. Weru</t>
  </si>
  <si>
    <t>Pengadaan Inventaris RT Dk. Kuwiran RT 03 RW 04 Desa Karangmojo Kec. Weru</t>
  </si>
  <si>
    <t>Pengadaan Inventaris RT Dk. Ngadirejo RT.02 RW.02 Karangmojo Weru</t>
  </si>
  <si>
    <t>Pengadaan Inventaris RT Dk.Kalisongo RT.01 RW.08 Karangmojo Weru</t>
  </si>
  <si>
    <t>Betonisasi Jalan Kampung Dk. Karanganyar RT 03 RW 07 Desa Karangtengah Kec. Weru</t>
  </si>
  <si>
    <t>Pembuatan Tiang Lampu Dk. Kubukan RT 001 dan RT 002 RW 007 Desa Karangtengah Kec. Weru</t>
  </si>
  <si>
    <t>Pengadaan Rumah bekakas Dk.Karangtengah RT.03 RW.01 Karangtengah Weru</t>
  </si>
  <si>
    <t>Permohonan Bantuan Keuangan untuk Betoni jalan kampung Dk.Karanganyar RT.03 RW.07 Desa Karangtengah Kecamatan Weru Kab. Sukoharjo.</t>
  </si>
  <si>
    <t>Permohonan Bantuan Pembangunan Gapura Dk. Karangtengah Rt 02 Rw 01 Desa Karangtengah, Kec. Weru</t>
  </si>
  <si>
    <t>Pengadaan Inventaris Dk.Gangin Kulon RT.04 RW.07 Karangtengah Weru</t>
  </si>
  <si>
    <t>Pengadaan Inventaris RT Dk. Sawit RT 02 RW 08 Desa Karangtengah</t>
  </si>
  <si>
    <t>Pengadaan Kajang Rumah Seng Dk. Miri RT 01 RW 08 Desa Karangtengan Kec. Weru</t>
  </si>
  <si>
    <t>Permohonan Bantuan Keuangan untuk Pengadaan Inventaris RT Dk. Pokakan RT.01 RW.04 Desa Karangtengah Kecamatan Weru Kab. Sukoharjo.</t>
  </si>
  <si>
    <t>Permohonan Bantuan Keuangan untuk Pengadaan Inventaris RT Dk. Pokakan RT.02 RW.04 Desa Karangtengah Kecamatan Weru Kab. Sukoharjo.</t>
  </si>
  <si>
    <t>Permohonan bantuan pengadaan inventaris RT Dukuh Kuwiran Rt 04 Rw 06 Desa Karangtengah Kec. Weru</t>
  </si>
  <si>
    <t>Permohonan Bantuan Untuk Pengadaan Inventaris RT Dk. Karangtengah Rt 03 Rw 02 Desa Karangtengah, Kec. Weru</t>
  </si>
  <si>
    <t>Betonisasi Jalan Dk. Ngentak RT 02 Rw 09 Desa Karangwuni Kec. Weru</t>
  </si>
  <si>
    <t>Pembangunan tempat beserta atap penyembelihan hewan qurban Dk.Nandan RT.02 RW.06 Karangwuni Weru</t>
  </si>
  <si>
    <t>Permohonan Bantuan Dana untuk Pengadaan Tiang Lampu Stainless Dk. Karangwuni RT. 002 RW. 007 Desa Karangwuni Kecamatan Weru Kabupaten Sukoharjo</t>
  </si>
  <si>
    <t>Permohonan Bantuan Keuangan Pembangunan Betonisasi Dk.Ngampas RW.05 Desa Karangwuni Kecamatan Weru Kab. Sukoharjo.</t>
  </si>
  <si>
    <t>Pengadaan Inventaris ibu-ibu Dk. Tambaan RW 08 Desa Karangwuni Kec. Weru</t>
  </si>
  <si>
    <t>Pengadaan inventaris ibu-ibu Dk.Karangwuni RT 02 RW 07 Desa Karangwuni Kec. Weru</t>
  </si>
  <si>
    <t>Pengadaan Inventaris Muda-Mudi Dk. Ngentak Rt 02 RW 09 Desa Karangwuni Kec. Weru</t>
  </si>
  <si>
    <t>Pengadaan Peralatan Tarub Ibu-Ibu Dk. Purworejo RW 03 Desa Karangwuni Kec. Weru</t>
  </si>
  <si>
    <t>Permohonan Bantuan Keuangan untuk Pengadaan Perlengkapan Tarub Dk. Nandan rt 01 rw 06 Desa Karangwuni Kecamatan Weru Kab. Sukoharjo</t>
  </si>
  <si>
    <t>Betonisasi Jalan Dk. Pulerejo RT 03 RW 08 Desa Krajan Kec. Weru</t>
  </si>
  <si>
    <t>Betonisasi Jalan Dk. Tegalgiri RT.02 RW.07 Krajan Weru</t>
  </si>
  <si>
    <t>Betonisasi Jalan Dk.Pulerejo RT.03 RW.08 Krajan Weru</t>
  </si>
  <si>
    <t>Pembangunan Balai RT Dk. Krajan RT 02 RW 12 Desa Krajan Kec. Weru</t>
  </si>
  <si>
    <t>Pembangunan gapura Dk.Prigi RT.01 RW.01 Krajan Weru</t>
  </si>
  <si>
    <t>Pengadaan Sound System dan alat musik Muda-mudi Dk. Kedung prahu RT 03 RW 04 Desa Krajan Kec. Weru</t>
  </si>
  <si>
    <t>Penyelesaian Pembangunan Gedung Bale RT Dk. Joran RT 01 RW 12 Desa Krajan Kec. Weru</t>
  </si>
  <si>
    <t>Pengadaan Inventaris RT Dk. Prigi RT 01 RW 01 Desa Krajan Kec. Weru</t>
  </si>
  <si>
    <t>Pengadaan Inventaris RT Dk.Brunggang RT.02 RW.04 Krajan Weru</t>
  </si>
  <si>
    <t>Pengadaan Inventaris RT Dk.Pulerejo RT.03 RW.08 Krajan Weru</t>
  </si>
  <si>
    <t>Pengadaan Inventaris Sound System Karang Taruna Kamus RW.08 Kunden Bulu</t>
  </si>
  <si>
    <t>Betonisasi Jalan Dk.Candi RT.03 RW.10 Ngreco Weru</t>
  </si>
  <si>
    <t>Pembangunan berem jalan Dk.Jlumbang RT.01 RW.05 Ngreco Weru</t>
  </si>
  <si>
    <t>Pembangunan Gapuro Dk. Gemawang RT.05 RW.11 Ngreco Weru</t>
  </si>
  <si>
    <t>Pengadaan Rumah Seng Dk. Putuk RT 01 RW 08 Desa Ngreco Kec. Weru</t>
  </si>
  <si>
    <t>Rehap Talud Jalan Dk. Banaran RT 03 RW 03 Desa Ngreco Kec. Weru</t>
  </si>
  <si>
    <t>Pengadaan Inventaris Ibu Ibu Dk.Kaligondang RT.01 RW.10 Ngreco Weru</t>
  </si>
  <si>
    <t>Pengadaan Inventaris RT Dk. Candi RT 04 RW 10 Desa Ngreco</t>
  </si>
  <si>
    <t>Pembangunan Gapura Dk.Titang RT.01 RW.08 Tawang Weru</t>
  </si>
  <si>
    <t>Pembangunan Gedung Bekakas Dk.Tawang RT.02 RW.02 Tawang Weru</t>
  </si>
  <si>
    <t>Pembangunan Taman Dk. Dayu RT.02 RW.11 Tawang Weru</t>
  </si>
  <si>
    <t>Pembuatan Gapura Dukuh Dayu RW XI Desa Tawang, Kecamatan Weru, Kabupaten Sukoharjo</t>
  </si>
  <si>
    <t>Pengerasan Jalan Dk.Tempuran RT.02 RW.09 Tawang weru</t>
  </si>
  <si>
    <t>Permohonan Bantuan untuk Betonisasi Jalan Dk.Babalan RT.002 RW.03 Desa Tawang Kecamatan Weru Kab. Sukoharjo.</t>
  </si>
  <si>
    <t>Permohonan Bantuan untuk Betonisasi Jalan Dk.Gesingan RT.002 RW.07 Desa Tawang Kecamatan Weru Kab. Sukoharjo.</t>
  </si>
  <si>
    <t>Permohonan Bantuan untuk Pembangunan Sarana Air Bersih Dk. Tawang RT.04 RW.01 Desa Tawang Kecamatan Weru Kab. Sukoharjo.</t>
  </si>
  <si>
    <t>Permohonan Bantuan Untuk Pengadaan Lampu Penerangan Jalan MAJU JAYA Dk. Tengahan RT 01 Rw 09 Desa Tawang, Kec. Weru</t>
  </si>
  <si>
    <t>Permohonan Bantuan untuk Perbaikan Drainase Jalan Dk. Tawang RT.01 RW.01 Desa Tawang Kecamatan Weru Kab. Sukoharjo.</t>
  </si>
  <si>
    <t>Pengadaan inventaris RT Dk Titang RT 01 RW 08 Desa Tawang Kec.Weru Kab. Sukoharjo</t>
  </si>
  <si>
    <t>Pengadaan Inventaris RT Dk.Senden RT.02 RW.05 Tawang Weru</t>
  </si>
  <si>
    <t>Aspal sheet dukuh kalimider rt 04 rw 01 ds. Tegalsari kec. Weru</t>
  </si>
  <si>
    <t>Pembangunan sanitasi air Dk. Dukuh RT 03/04 Ds. Tegalsari, Kec. Weru</t>
  </si>
  <si>
    <t>Pembangunan Talud Jalan Dk.Dayu RT.02 RW.06 Tegalsari Weru</t>
  </si>
  <si>
    <t>Pengadaan Pralon pembuangan air pertanian Dk.Banaran RT.01 RW.09 Tegalsari Weru</t>
  </si>
  <si>
    <t>Pengadan Tiang Lampu Jalan Dk. Dayu RT. 02 Rw. 06, Desa Tegalsari, Kec Weru</t>
  </si>
  <si>
    <t>Permohonan Bantuan Keuangan untuk Pembangunan Betonisasi Jalan Dk.Dukuh RT.02 RW.03 Desa Tegalsari Kecamatan Weru Kab. Sukoharjo.</t>
  </si>
  <si>
    <t>Permohonan Bantuan Keuangan untuk Pembutan Talud Jalan Dk Tegalsari Rt 01 Rw 05 Desa Tegalsari Kec. Weru Kab. Sukoharjo</t>
  </si>
  <si>
    <t>Permohonan Bantuan untuk Pembangunan Betonisasi Jalan Dk. Banaran RT.03 RW.09 Desa Tegalsari Kecamatan Weru Kab. Sukoharjo.</t>
  </si>
  <si>
    <t>Permohonan Bantuan untuk Pembangunan Betonisasi Jalan Dk. Bugel RT.03 RW.07 Desa Tegalsari Kecamatan Weru Kab. Sukoharjo.</t>
  </si>
  <si>
    <t>Permohonan Bantuan untuk Pembangunan Betonisasi Jalan Dk. Kedung Kluwih RT.03 RW.02 Desa Tegalsari Kecamatan Weru Kab. Sukoharjo.</t>
  </si>
  <si>
    <t>Permohonan Bantuan untuk Pembangunan Betonisasi Jalan Dk. Pugeran RT.01 RW.01 Desa Tegalsari Kecamatan Weru Kab. Sukoharjo.</t>
  </si>
  <si>
    <t>Permohonan Bantuan untuk Pembangunan Betonisasi Jalan Dk. Pugeran RT.02 RW.01 Desa Tegalsari Kecamatan Weru Kab. Sukoharjo.</t>
  </si>
  <si>
    <t>Permohonan Bantuan untuk Pembangunan Betonisasi Jalan Dk. Tegalsari RT.01 RW.05 Desa Tegalsari Kecamatan Weru Kab. Sukoharjo.</t>
  </si>
  <si>
    <t>Permohonan Bantuan untuk Pembangunan Pagar Makam Dk. Kedung Kluwih RT.03 RW.02 Desa Tegalsari Kecamatan Weru Kab. Sukoharjo.</t>
  </si>
  <si>
    <t>Permohonan Bantuan untuk Pembangunan Rumah Bekakas Dk. Kedung Kluwih RT.03 RW.02 Desa Tegalsari Kecamatan Weru Kab. Sukoharjo.</t>
  </si>
  <si>
    <t>Permohonan Bantuan untuk Pembangunan Saluran Air Dk. Josari RT.03 RW.01 Desa Tegalsari Kecamatan Weru Kab. Sukoharjo.</t>
  </si>
  <si>
    <t>Permohonan Bantuan untuk Pembangunan Taman Desa, Desa Tegalsari Kecamatan Weru Kab. Sukoharjo.</t>
  </si>
  <si>
    <t>Pengadaan Inventaris Dk kalimider RT 04 RW 02 Desa Tegalsari Kec. Weru Kab. Sukoharjo</t>
  </si>
  <si>
    <t>Pengadaan Inventaris Kedung Kluwih RT.03 RW.04 Tegalsari Weru</t>
  </si>
  <si>
    <t>Pengadaan Inventaris RT Dk.Dukuhan RT.01 RW.03 Tegalsari Weru</t>
  </si>
  <si>
    <t>Permohonan Bantuan Keuangan untuk Pengadaan Inventaris Perkumpulan Ibu-Ibu Dk. Rejosari RT. 03 RW. 01 Desa Tegalsari, Kecamatan Weru, Kabupaten Sukoharjo</t>
  </si>
  <si>
    <t>Permohonan Bantuan Keuangan untuk Pengadaan Inventaris RW Se-desa Tegalsari, Kecamatan Weru, Kabupaten Sukoharjo</t>
  </si>
  <si>
    <t>Permohonan Bantuan Pengadaan Inventaris Karang Taruna Dk. Dukuh Desa Tegalsari Kec. Weru Kab. Sukoharjo</t>
  </si>
  <si>
    <t>Permohonan Bantuan Pengadaan Inventaris Karang Taruna Dk. Kedung Kluwih Desa Tegalsari Kec. Weru Kab. Sukoharjo</t>
  </si>
  <si>
    <t>Permohonan Bantuan Pengadaan Perlengkapan Tarub Dk.Sabrang RT.001 RW 004 Desa Tegalsari, Kec. Weru, Kab. Sukoharjo</t>
  </si>
  <si>
    <t>Pembangunan Gudang Inventaris Dk.Dayu RT.01 RW.01 Weru, Weru</t>
  </si>
  <si>
    <t>Permohonan Bantuan Rehab Gedung Perkakas Dk. Ngentak RT 02 RW 07 Desa Weru Kec. Weru</t>
  </si>
  <si>
    <t>Pembangunan Gapuro Dk. Ngentak RT 02 RW 08 Desa Weru Kec. Weru</t>
  </si>
  <si>
    <t>Pengadaan Alat Tarub Dk. Tunggul RT 01 RW 09 desa Weru Kec. Weru</t>
  </si>
  <si>
    <t>Pengadaan Inventaris PKK Desa Weru Kecamatan Weru Kabupaten Sukoharjo</t>
  </si>
  <si>
    <t>Permohonan Bantuan Untuk Pengadaan Inventaris Ibu-Ibu BUNTIK Dk. Dalem Rt 01 Rw 07 Desa Weru, Kec. Weru</t>
  </si>
  <si>
    <t>Jumlah Desa Trosemi, Kecamatan Gatak</t>
  </si>
  <si>
    <t>KECAMATAN</t>
  </si>
  <si>
    <t>DESA PENERIMA BANTUAN KEUANGAN</t>
  </si>
  <si>
    <t>TOTAL</t>
  </si>
  <si>
    <t>Dinas Pemberdayaan Masyarakat dan Desa Kabupaten Sukoharjo</t>
  </si>
  <si>
    <t>Bagian Administrasi Pembangunan Sekretariat Daerah Kabupaten Sukoharjo</t>
  </si>
  <si>
    <t>ORGANISASI PERANGKAT DAERAH PENGAMPU</t>
  </si>
  <si>
    <t>DAFTAR PENERIMA BANTUAN KEUANGAN KEPADA PEMERINTAH DESA                                                                                                                                                                                                                                       SE-KABUPATEN SUKOHARJO TAHUN ANGGARAN 2022</t>
  </si>
  <si>
    <t>Jumlah Kecamatan Baki</t>
  </si>
  <si>
    <t>Jumlah Desa Bakipandeyan</t>
  </si>
  <si>
    <t>Jumlah Desa Bentakan</t>
  </si>
  <si>
    <t>Jumlah Desa Duwet</t>
  </si>
  <si>
    <t>Jumlah Desa Gedongan</t>
  </si>
  <si>
    <t>Jumlah Desa Gentan</t>
  </si>
  <si>
    <t>Jumlah Desa Jetis</t>
  </si>
  <si>
    <t>Jumlah Desa Kadilangu</t>
  </si>
  <si>
    <t>Jumlah Desa Kudu</t>
  </si>
  <si>
    <t>Jumlah Desa Mancasan</t>
  </si>
  <si>
    <t>Jumlah Desa Menuran</t>
  </si>
  <si>
    <t>Jumlah Desa Ngrombo</t>
  </si>
  <si>
    <t>Jumlah Desa Purbayan</t>
  </si>
  <si>
    <t>Jumlah Desa Siwal</t>
  </si>
  <si>
    <t>Jumlah Desa Waru</t>
  </si>
  <si>
    <t>Desa Bakipandeyan</t>
  </si>
  <si>
    <t>Desa Bentakan</t>
  </si>
  <si>
    <t>Desa Duwet</t>
  </si>
  <si>
    <t>Desa Gedongan</t>
  </si>
  <si>
    <t>Desa Gentan</t>
  </si>
  <si>
    <t>Desa Jetis</t>
  </si>
  <si>
    <t>Desa Kadilangu</t>
  </si>
  <si>
    <t>Desa Kudu</t>
  </si>
  <si>
    <t>Desa Mancasan</t>
  </si>
  <si>
    <t>Desa Menuran</t>
  </si>
  <si>
    <t>Desa Ngrombo</t>
  </si>
  <si>
    <t>Desa Purbayan</t>
  </si>
  <si>
    <t>Desa Siwal</t>
  </si>
  <si>
    <t>Desa Waru</t>
  </si>
  <si>
    <t>Jumlah Desa Bendosari</t>
  </si>
  <si>
    <t>Jumlah Desa Jagan</t>
  </si>
  <si>
    <t>Jumlah Desa Mertan</t>
  </si>
  <si>
    <t>Jumlah Desa Mojorejo</t>
  </si>
  <si>
    <t>Jumlah Desa Mulur</t>
  </si>
  <si>
    <t>Jumlah Desa Paluhombo</t>
  </si>
  <si>
    <t>Jumlah Desa Puhgogor</t>
  </si>
  <si>
    <t>Jumlah Desa Sidorejo</t>
  </si>
  <si>
    <t>Jumlah Desa Sugihan</t>
  </si>
  <si>
    <t>Jumlah Desa Toriyo</t>
  </si>
  <si>
    <t>Jumlah Kecamatan Bendosari</t>
  </si>
  <si>
    <t>Desa Bendosari</t>
  </si>
  <si>
    <t>Desa Jagan</t>
  </si>
  <si>
    <t>Desa Mertan</t>
  </si>
  <si>
    <t>Desa Mojorejo</t>
  </si>
  <si>
    <t>Desa Mulur</t>
  </si>
  <si>
    <t>Desa Paluhombo</t>
  </si>
  <si>
    <t>Desa Sidorejo</t>
  </si>
  <si>
    <t>Desa Sugihan</t>
  </si>
  <si>
    <t>Desa Toriyo</t>
  </si>
  <si>
    <t>Jumlah Desa Bulu</t>
  </si>
  <si>
    <t>Jumlah Desa Kamal</t>
  </si>
  <si>
    <t>Jumlah Desa Karangasem</t>
  </si>
  <si>
    <t>Jumlah Desa Kedungsono</t>
  </si>
  <si>
    <t>Jumlah Desa Kunden</t>
  </si>
  <si>
    <t>Jumlah Desa Lengking</t>
  </si>
  <si>
    <t>Jumlah Desa Malangan</t>
  </si>
  <si>
    <t>Jumlah Desa Ngasinan</t>
  </si>
  <si>
    <t>Jumlah Desa Puron</t>
  </si>
  <si>
    <t>Jumlah Desa Sanggang</t>
  </si>
  <si>
    <t>Jumlah Desa Tiyaran</t>
  </si>
  <si>
    <t>Jumlah Kecamatan Bulu</t>
  </si>
  <si>
    <t>Desa Bulu</t>
  </si>
  <si>
    <t>Desa Kamal</t>
  </si>
  <si>
    <t>Desa Karangasem</t>
  </si>
  <si>
    <t>Desa Kedungsono</t>
  </si>
  <si>
    <t>Desa Kunden</t>
  </si>
  <si>
    <t>Desa Lengking</t>
  </si>
  <si>
    <t>Desa Malangan</t>
  </si>
  <si>
    <t>Desa Ngasinan</t>
  </si>
  <si>
    <t>Desa Puron</t>
  </si>
  <si>
    <t>Desa Sanggang</t>
  </si>
  <si>
    <t>Desa Tiyaran</t>
  </si>
  <si>
    <t>Jumlah Desa Blimbing</t>
  </si>
  <si>
    <t>Jumlah Desa Geneng</t>
  </si>
  <si>
    <t>Jumlah Desa Jati</t>
  </si>
  <si>
    <t>Jumlah Desa Kagokan</t>
  </si>
  <si>
    <t>Jumlah Desa Klaseman</t>
  </si>
  <si>
    <t>Jumlah Desa Krajan</t>
  </si>
  <si>
    <t>Jumlah Desa Luwang</t>
  </si>
  <si>
    <t>Jumlah Desa Mayang</t>
  </si>
  <si>
    <t>Jumlah Desa Sanggung</t>
  </si>
  <si>
    <t>Jumlah Desa Sraten</t>
  </si>
  <si>
    <t>Jumlah Desa Tempel</t>
  </si>
  <si>
    <t>Jumlah Desa Trangsan</t>
  </si>
  <si>
    <t>Jumlah Desa Wironanggan</t>
  </si>
  <si>
    <t>Jumlah Kecamatan Gatak</t>
  </si>
  <si>
    <t>Desa Blimbing</t>
  </si>
  <si>
    <t>Desa Geneng</t>
  </si>
  <si>
    <t>Desa Jati</t>
  </si>
  <si>
    <t>Desa Kagokan</t>
  </si>
  <si>
    <t>Desa Klaseman</t>
  </si>
  <si>
    <t>Desa Krajan</t>
  </si>
  <si>
    <t>Desa Luwang</t>
  </si>
  <si>
    <t>Desa Mayang</t>
  </si>
  <si>
    <t>Desa Sanggung</t>
  </si>
  <si>
    <t>Desa Sraten</t>
  </si>
  <si>
    <t>Desa Tempel</t>
  </si>
  <si>
    <t>Desa Trangsan</t>
  </si>
  <si>
    <t>Desa Trosemi</t>
  </si>
  <si>
    <t>Desa Wironanggan</t>
  </si>
  <si>
    <t>Jumlah Desa Banaran</t>
  </si>
  <si>
    <t>Jumlah Desa Cemani</t>
  </si>
  <si>
    <t>Jumlah Desa Gedangan</t>
  </si>
  <si>
    <t>Jumlah Desa Grogol</t>
  </si>
  <si>
    <t>Jumlah Desa Kadokan</t>
  </si>
  <si>
    <t>Jumlah Desa Kwarasan</t>
  </si>
  <si>
    <t>Jumlah Desa Langenharjo</t>
  </si>
  <si>
    <t>Jumlah Desa Madegondo</t>
  </si>
  <si>
    <t>Jumlah Desa Manang</t>
  </si>
  <si>
    <t>Jumlah Desa Pandeyan</t>
  </si>
  <si>
    <t>Jumlah Desa Parangjoro</t>
  </si>
  <si>
    <t>Jumlah Desa Pondok</t>
  </si>
  <si>
    <t>Jumlah Desa Sanggrahan</t>
  </si>
  <si>
    <t>Jumlah Desa Telukan</t>
  </si>
  <si>
    <t>Jumlah Kecamatan Grogol</t>
  </si>
  <si>
    <t>Jumlah Desa Gonilan</t>
  </si>
  <si>
    <t>Jumlah Desa Gumpang</t>
  </si>
  <si>
    <t>Jumlah Desa Kertonatan</t>
  </si>
  <si>
    <t>Jumlah Desa Makamhaji</t>
  </si>
  <si>
    <t>Jumlah Desa Ngabeyan</t>
  </si>
  <si>
    <t>Jumlah Desa Ngemplak</t>
  </si>
  <si>
    <t>Jumlah Desa Pabelan</t>
  </si>
  <si>
    <t>Jumlah Desa Pucangan</t>
  </si>
  <si>
    <t>Jumlah Desa Singopuran</t>
  </si>
  <si>
    <t>Jumlah Desa Wirogunan</t>
  </si>
  <si>
    <t>Jumlah Kecamatan Kartasura</t>
  </si>
  <si>
    <t>Desa Banaran</t>
  </si>
  <si>
    <t>Desa Cemani</t>
  </si>
  <si>
    <t>Desa Gedangan</t>
  </si>
  <si>
    <t>Desa Grogol</t>
  </si>
  <si>
    <t>Desa Kadokan</t>
  </si>
  <si>
    <t>Desa Kwarasan</t>
  </si>
  <si>
    <t>Desa Langenharjo</t>
  </si>
  <si>
    <t>Desa Madegondo</t>
  </si>
  <si>
    <t>Desa Manang</t>
  </si>
  <si>
    <t>Desa Pandeyan</t>
  </si>
  <si>
    <t>Desa Parangjoro</t>
  </si>
  <si>
    <t>Desa Pondok</t>
  </si>
  <si>
    <t>Desa Sanggrahan</t>
  </si>
  <si>
    <t>Desa Telukan</t>
  </si>
  <si>
    <t>Desa Gonilan</t>
  </si>
  <si>
    <t>Kartasura</t>
  </si>
  <si>
    <t>Desa Gumpang</t>
  </si>
  <si>
    <t>Desa Kertonatan</t>
  </si>
  <si>
    <t>Desa Makamhaji</t>
  </si>
  <si>
    <t>Desa Ngabeyan</t>
  </si>
  <si>
    <t>Desa Ngemplak</t>
  </si>
  <si>
    <t>Desa Pabelan</t>
  </si>
  <si>
    <t>Desa Pucangan</t>
  </si>
  <si>
    <t>Desa Singopuran</t>
  </si>
  <si>
    <t>Desa Wirogunan</t>
  </si>
  <si>
    <t>Jumlah Desa Bekonang</t>
  </si>
  <si>
    <t>Jumlah Desa Cangkol</t>
  </si>
  <si>
    <t>Jumlah Desa Demakan</t>
  </si>
  <si>
    <t>Jumlah Desa Dukuh</t>
  </si>
  <si>
    <t>Jumlah Desa Gadingan</t>
  </si>
  <si>
    <t>Jumlah Desa Joho</t>
  </si>
  <si>
    <t>Jumlah Desa Klumprit</t>
  </si>
  <si>
    <t>Jumlah Desa Kragilan</t>
  </si>
  <si>
    <t>Jumlah Desa Laban</t>
  </si>
  <si>
    <t>Jumlah Desa Palur</t>
  </si>
  <si>
    <t>Jumlah Desa Plumbon</t>
  </si>
  <si>
    <t>Jumlah Desa Sapen</t>
  </si>
  <si>
    <t>Jumlah Desa Tegalmade</t>
  </si>
  <si>
    <t>Jumlah Desa Triyagan</t>
  </si>
  <si>
    <t>Jumlah Desa Wirun</t>
  </si>
  <si>
    <t>Jumlah Kecamatan Mojolaban</t>
  </si>
  <si>
    <t>Mojolaban</t>
  </si>
  <si>
    <t>Desa Bekonang</t>
  </si>
  <si>
    <t>Desa Cangkol</t>
  </si>
  <si>
    <t>Desa Demakan</t>
  </si>
  <si>
    <t>Desa Dukuh</t>
  </si>
  <si>
    <t>Desa Gadingan</t>
  </si>
  <si>
    <t>Desa Joho</t>
  </si>
  <si>
    <t>Desa Klumprit</t>
  </si>
  <si>
    <t>Desa Kragilan</t>
  </si>
  <si>
    <t>Desa Laban</t>
  </si>
  <si>
    <t>Desa Palur</t>
  </si>
  <si>
    <t>Desa Plumbon</t>
  </si>
  <si>
    <t>Desa Sapen</t>
  </si>
  <si>
    <t>Desa Tegalmade</t>
  </si>
  <si>
    <t>Desa Triyagan</t>
  </si>
  <si>
    <t>Desa Wirun</t>
  </si>
  <si>
    <t>Jumlah Desa Baran</t>
  </si>
  <si>
    <t>Jumlah Desa Celep</t>
  </si>
  <si>
    <t>Jumlah Desa Daleman</t>
  </si>
  <si>
    <t>Jumlah Desa Gupit</t>
  </si>
  <si>
    <t>Jumlah Desa Juron</t>
  </si>
  <si>
    <t>Jumlah Desa Kedungwinong</t>
  </si>
  <si>
    <t>Jumlah Desa Kepuh</t>
  </si>
  <si>
    <t>Jumlah Desa Lawu</t>
  </si>
  <si>
    <t>Jumlah Desa Nguter</t>
  </si>
  <si>
    <t>Jumlah Desa Plesan</t>
  </si>
  <si>
    <t>Jumlah Desa Serut</t>
  </si>
  <si>
    <t>Jumlah Desa Tanjung</t>
  </si>
  <si>
    <t>Jumlah Desa Tanjungrejo</t>
  </si>
  <si>
    <t>Jumlah Kecamatan Nguter</t>
  </si>
  <si>
    <t>Nguter</t>
  </si>
  <si>
    <t>Desa Baran</t>
  </si>
  <si>
    <t>Desa Celep</t>
  </si>
  <si>
    <t>Desa Daleman</t>
  </si>
  <si>
    <t>Desa Gupit</t>
  </si>
  <si>
    <t>Desa Juron</t>
  </si>
  <si>
    <t>Desa Kedungwinong</t>
  </si>
  <si>
    <t>Desa Kepuh</t>
  </si>
  <si>
    <t>Desa Lawu</t>
  </si>
  <si>
    <t>Desa Nguter</t>
  </si>
  <si>
    <t>Desa Serut</t>
  </si>
  <si>
    <t>Desa Tanjung</t>
  </si>
  <si>
    <t>Desa Tanjungrejo</t>
  </si>
  <si>
    <t>Jumlah Desa Bakalan</t>
  </si>
  <si>
    <t>Jumlah Desa Bugel</t>
  </si>
  <si>
    <t>Jumlah Desa Genengsari</t>
  </si>
  <si>
    <t>Jumlah Desa Godog</t>
  </si>
  <si>
    <t>Jumlah Desa Jatisobo</t>
  </si>
  <si>
    <t>Jumlah Desa Kayuapak</t>
  </si>
  <si>
    <t>Jumlah Desa Kemasan</t>
  </si>
  <si>
    <t>Jumlah Desa Kenokorejo</t>
  </si>
  <si>
    <t>Jumlah Desa Mranggen</t>
  </si>
  <si>
    <t>Jumlah Desa Ngombakan</t>
  </si>
  <si>
    <t>Jumlah Desa Polokarto</t>
  </si>
  <si>
    <t>Jumlah Desa Pranan</t>
  </si>
  <si>
    <t>Jumlah Desa Rejosari</t>
  </si>
  <si>
    <t>Jumlah Desa Tepisari</t>
  </si>
  <si>
    <t>Jumlah Desa Wonorejo</t>
  </si>
  <si>
    <t>Jumlah Kecamatan Polokarto</t>
  </si>
  <si>
    <t>Tawangsari</t>
  </si>
  <si>
    <t>Polokarto</t>
  </si>
  <si>
    <t>Desa Bakalan</t>
  </si>
  <si>
    <t>Desa Bugel</t>
  </si>
  <si>
    <t>Desa Polokarto</t>
  </si>
  <si>
    <t>Desa Genengsari</t>
  </si>
  <si>
    <t>Desa Godog</t>
  </si>
  <si>
    <t>Desa Jatisobo</t>
  </si>
  <si>
    <t>Desa Kayuapak</t>
  </si>
  <si>
    <t>Desa Kemasan</t>
  </si>
  <si>
    <t>Desa Kenokorejo</t>
  </si>
  <si>
    <t>Desa Mranggen</t>
  </si>
  <si>
    <t>Desa Ngombakan</t>
  </si>
  <si>
    <t>Desa Pranan</t>
  </si>
  <si>
    <t>Desa Rejosari</t>
  </si>
  <si>
    <t>Desa Tepisari</t>
  </si>
  <si>
    <t>Desa Wonorejo</t>
  </si>
  <si>
    <t>Jumlah Desa Dalangan</t>
  </si>
  <si>
    <t>Jumlah Desa Grajegan</t>
  </si>
  <si>
    <t>Jumlah Desa Kateguhan</t>
  </si>
  <si>
    <t>Jumlah Desa Kedungjambal</t>
  </si>
  <si>
    <t>Jumlah Desa Lorog</t>
  </si>
  <si>
    <t>Jumlah Desa Majasto</t>
  </si>
  <si>
    <t>Jumlah Desa Pojok</t>
  </si>
  <si>
    <t>Jumlah Desa Ponowaren</t>
  </si>
  <si>
    <t>Jumlah Desa Pundungrejo</t>
  </si>
  <si>
    <t>Jumlah Desa Tambakboyo</t>
  </si>
  <si>
    <t>Jumlah Desa Tangkisan</t>
  </si>
  <si>
    <t>Jumlah Desa Watubonang</t>
  </si>
  <si>
    <t>Jumlah Kecamatan Tawangsari</t>
  </si>
  <si>
    <t>Desa Dalangan</t>
  </si>
  <si>
    <t>Desa Grajegan</t>
  </si>
  <si>
    <t>Desa Kateguhan</t>
  </si>
  <si>
    <t>Desa Kedungjambal</t>
  </si>
  <si>
    <t>Desa Lorog</t>
  </si>
  <si>
    <t>Desa Majasto</t>
  </si>
  <si>
    <t>Desa Pojok</t>
  </si>
  <si>
    <t>Desa Ponowaren</t>
  </si>
  <si>
    <t>Desa Pundungrejo</t>
  </si>
  <si>
    <t>Desa Tambakboyo</t>
  </si>
  <si>
    <t>Desa Tangkiran</t>
  </si>
  <si>
    <t>Desa Watubonang</t>
  </si>
  <si>
    <t>Jumlah Desa Alasombo</t>
  </si>
  <si>
    <t>Jumlah Desa Jatingarang</t>
  </si>
  <si>
    <t>Jumlah Desa Karakan</t>
  </si>
  <si>
    <t>Jumlah Desa Karanganyar</t>
  </si>
  <si>
    <t>Jumlah Desa Karangmojo</t>
  </si>
  <si>
    <t>Jumlah Desa Karangtengah</t>
  </si>
  <si>
    <t>Jumlah Desa Karangwuni</t>
  </si>
  <si>
    <t>Jumlah Desa Ngreco</t>
  </si>
  <si>
    <t>Jumlah Desa Tawang</t>
  </si>
  <si>
    <t>Jumlah Desa Tegalsari</t>
  </si>
  <si>
    <t>Jumlah Desa Weru</t>
  </si>
  <si>
    <t>Jumlah Kecamatan Weru</t>
  </si>
  <si>
    <t>Weru</t>
  </si>
  <si>
    <t>Desa Alasombo</t>
  </si>
  <si>
    <t>Desa Jatingarang</t>
  </si>
  <si>
    <t>Desa Karakan</t>
  </si>
  <si>
    <t>Desa Karanganyar</t>
  </si>
  <si>
    <t>Desa Karangmojo</t>
  </si>
  <si>
    <t>Desa Karangtengah</t>
  </si>
  <si>
    <t>Desa Karangwuni</t>
  </si>
  <si>
    <t>Desa Ngreco</t>
  </si>
  <si>
    <t>Desa Tawang</t>
  </si>
  <si>
    <t>Desa Tegalsari</t>
  </si>
  <si>
    <t>Desa Weru</t>
  </si>
  <si>
    <t>Baki</t>
  </si>
  <si>
    <t>Bendosari</t>
  </si>
  <si>
    <t>Bulu</t>
  </si>
  <si>
    <t>Gatak</t>
  </si>
  <si>
    <t>Grogol</t>
  </si>
  <si>
    <t>Desa Plesan</t>
  </si>
  <si>
    <t>NO</t>
  </si>
  <si>
    <t>Desa Puhgogor</t>
  </si>
  <si>
    <t>Inventaris Kajang Pemuda rt 01 rw 06 Dk. Gondang, Ds. Baki Pandeyan Kec. Baki</t>
  </si>
  <si>
    <t>Inventaris Penerangan jalan Rt 01 Rw 03 Dk. Tegalsari DS. Bakipandeyan Kec. Baki</t>
  </si>
  <si>
    <t>Inventaris Rt 02 Rw IV Dk. Demangan Ds. Bakipandeyan Kec. Baki</t>
  </si>
  <si>
    <t>Pembangunan Gudang Bolo Pecah Rt 01 Rw IV Ds. Bakipandeyan Kec. Baki</t>
  </si>
  <si>
    <t>Pengadaan Inventaris Sound System Dk. Tinggen Rt 03 Rw 04 Desa Bentakan Kec. Baki Kab Sukoharjo</t>
  </si>
  <si>
    <t>Pembangunan jalan Aspal Sheet Dk. Nolobayan Rw 01 Ds. Duwet Kec. baki</t>
  </si>
  <si>
    <t>Pengadaan Inventaris RW 02 Dk. Jombor Desa Duwet Kec. Baki Kab. Sukoharjo</t>
  </si>
  <si>
    <t>Pengadaan sound sytem Rt 01 Rw 08 Ds. Duwet Kec. Baki</t>
  </si>
  <si>
    <t>Inventaris Dk. Gedongan RT 02/04 Ds. Gedongan, Kec. Baki</t>
  </si>
  <si>
    <t>Pengadaan inventaris Dk. Gedongan RT 01/05 Ds. Gedongan, Kec. Baki</t>
  </si>
  <si>
    <t>Pengadaan inventaris sound system karang taruna "Bisma" RW 06 Desa Gedongan, Kec. Baki</t>
  </si>
  <si>
    <t>Pengadaan sound system Dk. Butuh RT 01/01 Ds. Gedongan,</t>
  </si>
  <si>
    <t>Pengadaan sound system Dk. Butuh RT 02/01 Ds. Gedongan,</t>
  </si>
  <si>
    <t>Pengadaan sound system Dk. Suruhan RT 01/04 Ds. Gedongan, Kec. Baki</t>
  </si>
  <si>
    <t>Pengadaan sound system RT 02/03 Ds. Gedongan,</t>
  </si>
  <si>
    <t>Permohonan Bantuan Keuangan Inventaris PKK RW. 05, Desa Gedongan, Kec. Baki</t>
  </si>
  <si>
    <t>Permohonan Bantuan Keuangan Inventaris RT Dk. Butuh RT. 02 RW. 03, Desa Gedongan, Kec. Baki</t>
  </si>
  <si>
    <t>Permohonan Bantuan Keuangan Pengadaan Inventaris Karang Taruna " MANUNGGAL MUDA UTAMA" Dk. Butuh RT. 01 RW. 01, Desa Gedongan, Kec. Baki</t>
  </si>
  <si>
    <t>Permohonan Bantuan Keuangan Pengadaan Inventaris Karang Taruna " MAWAR MEKAR " Dk. Butuh RT. 02 RW. 01, Desa Gedongan, Kec. Baki</t>
  </si>
  <si>
    <t>Rehab Aspal Sheet Gedongan RT. 01/05 Ds. Gedongan Kec. Baki</t>
  </si>
  <si>
    <t>Pembangunan Gapura Dk. Ngenden rt 03 rw 08 Ds. Gentan Kec. Baki Kab Sukoharjo</t>
  </si>
  <si>
    <t>Penerangan Jalan Dk Gentan Rt 01 Rw 03 Gentan Baki Sukoharjo</t>
  </si>
  <si>
    <t>Pengadaan CCTV Rt 01 Rw 13 Griya Taspen Desa Gentan Kec. Baki Kab. Sukoharjo</t>
  </si>
  <si>
    <t>Pengadaan Inventaris Dk Gentan RT 004 RW 003 Desa Gentan, Kec Baki, Kab Sukoharjo</t>
  </si>
  <si>
    <t>Pengadaan Inventaris Dk Keden Rt 01 Rw 07 Gentan Baki Sukoharjo</t>
  </si>
  <si>
    <t>Pengadaan Inventaris Dk Widororejo Rt 03 Rw 04 Gentan Baki Sukoharjo</t>
  </si>
  <si>
    <t>Pengadaan Inventaris dk. Ngenden Rt 02 Rw 08 Desa Gentan Kec. Baki Kab. Sukoharjo</t>
  </si>
  <si>
    <t>Pengadaan Inventaris Karang Taruna Mardi Rukun Dk Ngemplak RT 002 RW 001 Desa Gentan, Kec Baki, Kab Sukoharjo</t>
  </si>
  <si>
    <t>Pengadaan Inventaris Karang Taruna Remaja Badongan Bersatu RT 03 &amp; RT 04 Desa Gentan, Kec Baki, Kab Sukoharjo</t>
  </si>
  <si>
    <t>Pengadaan Inventaris Karang Taruna Remaja Jetis Manunggal Dk Jetis RT 002 RW 002 Desa Gentan, Kec Baki, Kab Sukoharjo</t>
  </si>
  <si>
    <t>Pengadaan Inventaris Karang Taruna RW 003 Desa Gentan, Kec Baki, Kab Sukoharjo</t>
  </si>
  <si>
    <t>Pengadaan Inventaris Muda Mudi Permadi Dk Kenden RT 001 RW 007, Desa Gentan, Kec Baki, Kab Sukoharjo</t>
  </si>
  <si>
    <t>Pengadaan Inventaris RT Dk. Jagir RT 01 RW 01, Ds. Gentan</t>
  </si>
  <si>
    <t>pengadaan inventaris Rw 4 desa Gentan Kec. Baki Kab. Sukoharjo</t>
  </si>
  <si>
    <t>Pengadaan Sarana dan Prasarana (Dekorasi Manten) Karangtaruna Catur Muda Mandiri Dukuh Badongan Rt 04 Rw 07 Gentan Baki Sukoharjo</t>
  </si>
  <si>
    <t>Pengecoran Jalan Rt 05 Rw 12 Pondok Baru Permai, Gentan, Baki, Sukoharjo</t>
  </si>
  <si>
    <t>Permohonan Bantuan Dana Pembuatan Berem Jalan dan Pembuatan Tutup Selokan Perumahan Pondok Baru Permai Blok E Rt 03 Rw XII Gentan Baki Sukoharjo</t>
  </si>
  <si>
    <t>Permohonan Inventaris Galfalum RW 03 Desa Gentan Kec. Baki Kab. Sukoharjo</t>
  </si>
  <si>
    <t>Permohonan Sarana dan Prasarana Olahraga Perum Songgolangit Rt 04 / Rw 05 Desa Gentan Kec. Baki Kab. Sukoharjo</t>
  </si>
  <si>
    <t>Renovasi Balai pertemuan RT 01 Rw 04 desa Gentan Baki Sukoharjo</t>
  </si>
  <si>
    <t>Inventaris Ajisoko dk. Daleman rt 01/02 Ds. Jetis Kec. Baki</t>
  </si>
  <si>
    <t>Inventaris DK Plombangan Rw 06 Ds. Jetis kec. Baki</t>
  </si>
  <si>
    <t>Inventaris PKK Mekar Handayani Dk. Krangganan Rw 04 ds. Jetis kec. Baki</t>
  </si>
  <si>
    <t>INVENTARIS Rt 01 Rw 01 Dk. Surobayan Ds. Jetis Kec. Baki</t>
  </si>
  <si>
    <t>Inventaris Rt 01 Rw 04 Dk. Krangganan Ds. Jetis kec. Baki</t>
  </si>
  <si>
    <t>Inventaris Rt 03 Rw 01 Dk. Karang Ds. Jetis Kec. Baki</t>
  </si>
  <si>
    <t>Pembangunan Gapura Dk. Ganjuran Rw 10 Ds. Jetis kec. Baki</t>
  </si>
  <si>
    <t>Pembangunan talud Dk. Jetis RT 01/XI Ds. Jetis, Kec. Baki</t>
  </si>
  <si>
    <t>Pengadaan Inventaris Ganjuran RW 10 Desa Jetis Kec. Baki</t>
  </si>
  <si>
    <t>Pengadaan Inventaris Rumah Kajang &amp; Kursi Dk. Surobayan RT. 01 RW. 01 Ds. Jetis Kec. Baki</t>
  </si>
  <si>
    <t>Bantuan Keuangan untuk Pemilihan Kepala Desa, Desa Kadilangu Kec. Baki</t>
  </si>
  <si>
    <t>Inventaris DK NGABLAK KADILANGU RT 2 RW 3 Ds. Kadilangu Kec. Baki</t>
  </si>
  <si>
    <t>Inventaris DK NGABLAK KADILANGU RT 3 RW 3 Ds. Kadilangu Kec. Baki</t>
  </si>
  <si>
    <t>Inventaris paguyuban Rt 03 Rw 04 Ds. Kadilangu Kec. Baki</t>
  </si>
  <si>
    <t>Pengadaan Mesin Potong Rumput dan Meja Pingpong rt 2 rw 2 Desa Kadilangu, Kecamatan Baki, Kabupaten Sukoharjo</t>
  </si>
  <si>
    <t>Betonisasi Rt 02 rw 02 Ds. Kudu Kec. Baki</t>
  </si>
  <si>
    <t>Inventaris kajang Rt 03 Rw 01 Ds. Kudu Kec. Baki</t>
  </si>
  <si>
    <t>Pembangunan Pos Ronda RT 01 Rw 06 Ds. Kudu, Kec. Baki</t>
  </si>
  <si>
    <t>Inventaris Dk. Jotangan rt 02 rw 08 Ds. Mancasan kec. Baki</t>
  </si>
  <si>
    <t>Inventaris pemuda Dk. Kidul Pasar Rt 02 Rw 04 Ds. Mancasan Kec. Baki</t>
  </si>
  <si>
    <t>Pembangunan talud Dk. Teplok RT 01/09 Ds. Mancasan, Kec. Baki</t>
  </si>
  <si>
    <t>Pembangunan talud Dk. Teplok RT 02/09 Ds. Mancasan, Kec. Baki</t>
  </si>
  <si>
    <t>Pengadaan lampu penerangan kampung RT 02/02 Ds. Mancasan, Kec. Baki</t>
  </si>
  <si>
    <t>Permohonan Bantuan Keuangan Rehab MCK dan Pembuangan Air Dk. Papringan RT. 01 RW. 02, Desa Mancasan</t>
  </si>
  <si>
    <t>Pengadaan Inventaris Alat Kesenian Dk. Branglor RT 2/7 Desa Mancasan Baki Sukoharjo</t>
  </si>
  <si>
    <t>Aspal Sheet Rt 02 Rw 06 DS. Menuran Kec. Baki</t>
  </si>
  <si>
    <t>Betonisasi Rt 01 Rw 06 Ds. Menuran Kec. Baki</t>
  </si>
  <si>
    <t>Inventaris Dk Menuran Rt 03 Rw 08 Ds. Menuran Kec. Baki</t>
  </si>
  <si>
    <t>Inventaris Dk. Kanoman Rt 04/ 03 Ds. Menuran kec. Baki</t>
  </si>
  <si>
    <t>Inventaris Kajang Rt 02 rw 03 Ds. Menuran Kec. Baki</t>
  </si>
  <si>
    <t>Inventaris Pembuatan kajang Rt 03 Rw 03 Ds. Menuran Kec. Baki</t>
  </si>
  <si>
    <t>Inventaris Penerangan jalan dan inventaris Rt 02 rw 02 Ds. Menuran Kec. Baki</t>
  </si>
  <si>
    <t>Inventaris Penerangan jalan Rt 01 rw 02 Ds. Menuran Kec. Baki</t>
  </si>
  <si>
    <t>Inventaris Penerangan jalan Rt 01 rw 03 Ds. Menuran Kec. Baki</t>
  </si>
  <si>
    <t>Inventaris Penerangan jalan Rt 01 rw 07 Ds. Menuran Kec. Baki</t>
  </si>
  <si>
    <t>Inventaris Penerangan jalan Rt 03 rw 02 Ds. Menuran Kec. Baki</t>
  </si>
  <si>
    <t>Inventaris Penerangan jalan Rt 03 rw 05 Ds. Menuran Kec. Baki</t>
  </si>
  <si>
    <t>Inventaris PKK rt 02 rw 02 Dk. Tegalrejo Ds. Menuran Kec. Baki</t>
  </si>
  <si>
    <t>Inventaris PKK Rt 02 rw 07 Ds. Menuran Kec. Baki</t>
  </si>
  <si>
    <t>Inventaris Tiang bendera Rt 02 Rw 01 Ds. Menuran Kec. Baki</t>
  </si>
  <si>
    <t>Pembangunan Barem jalan Rt 03 Rw 04, Ds. Menuran Kec. Baki</t>
  </si>
  <si>
    <t>Pembuatan Bale Rt 02 Rw 04 Ds. Menuran Kec. Baki</t>
  </si>
  <si>
    <t>Pengadaan Perahu Motor (speed boat) Kelompok Masyarakat Peduli Kali Baki (MASDULKABI) Desa Menuran, Kec. Baki, Kab. Sukoharjo</t>
  </si>
  <si>
    <t>Pengadaan Sound System Karang Taruna Desa Menuran Kec. Baki</t>
  </si>
  <si>
    <t>Pengaspalan Jalan Dk. Ngronggah Rw 05 Ds. Menuran Kec. Baki</t>
  </si>
  <si>
    <t>Pengaspalan Rt 04 Rw 09 DS. Menuran Kec. Baki</t>
  </si>
  <si>
    <t>Rehab Jalan Dk. Tinggen Rw 04-Dk. Kanoman Rw 03 DS. Menuran Kec. Baki</t>
  </si>
  <si>
    <t>Pembangunan Gapura Dk. Jevol RT 01/01 Ds. Ngrombo, Kec. Baki</t>
  </si>
  <si>
    <t>Pembangunan Pagar makam Dk. Ngrombo Rt 02 Rw 02 Ds. Ngrombo Kec. Baki</t>
  </si>
  <si>
    <t>Pembangunan Pos Dk. Patihan RT 03 RW 03 Ds. Ngrombo Kec. Baki</t>
  </si>
  <si>
    <t>Pembangunan Rabat Beton Dk. Bregan rt 04 rw 03, Ds. Ngrombo, Kec. Baki</t>
  </si>
  <si>
    <t>Pembangunan Gudang Bolo Pecah Dk. Pundung Kidul RT 03/02 Ds. Ngrombo, Kec. Baki</t>
  </si>
  <si>
    <t>Pengadaan Inventaris Kantor Desa Ngrombo Kec. Baki</t>
  </si>
  <si>
    <t>Pengaspalan jalan RW 01 Desa Ngrombo Kec. Baki</t>
  </si>
  <si>
    <t>Pengecoran Jalan Dk Pulorejo RT. 02 RW. 04, Desa Ngrombo, Kec. Baki</t>
  </si>
  <si>
    <t>Permohonan Bantuan Betonisasi Jalan Dk. Jantran RT. 01 RW. 04, Desa Ngrombo, Kec. Baki</t>
  </si>
  <si>
    <t>Permohonan Bantuan Keuangan Pavingisasi Dk. Jebol RT. 01 RW. 01, Desa Ngrombo, Kec. Baki</t>
  </si>
  <si>
    <t>Permohonan Bantuan Keuangan Pengajuan Tiang Listrik Dk. Pundung Kidul RT 03 RW. 02, Desa Ngrombo, Kec. Baki</t>
  </si>
  <si>
    <t>Permohonan Bantuan Perkakas PKK Kantil Dk. Jantran RT. 01 RW. 04, Desa Ngrombo, Kec. Baki</t>
  </si>
  <si>
    <t>Rabat Beton Dk. Ngadirejo RT 03/04 Ds. Ngrombo, Kec. Baki</t>
  </si>
  <si>
    <t>Rabat Beton Dk. Pulorejo RT 02/04 Ds. Ngrombo, Kec. Baki</t>
  </si>
  <si>
    <t>Pembangunan Jala Aspal Sheet Dk. Kudurejo Rw 06 Ds. Purbayan Kec. Baki</t>
  </si>
  <si>
    <t>Permohonan Bantuan Keuangan Inventaris Dk. Krasiyan RT. 03 RW. 06, Desa Purbayan, Kec. Baki</t>
  </si>
  <si>
    <t>Permohonan Bantuan Keuangan Inventaris Dk. Ngawen RT. 01 RW. 04, Desa Purbayan, Kec. Baki</t>
  </si>
  <si>
    <t>Permohonan Bantuan Keuangan Inventaris Dk. Purbayan RT. 01 RW. 03, Desa Purbayan, Kec. Baki</t>
  </si>
  <si>
    <t>Permohonan Bantuan Keuangan Inventaris Dk. Sawahan RT. 03 RW. 07, Desa Purbayan, Kec. Baki</t>
  </si>
  <si>
    <t>Permohonan bantuan untuk betonisasi jalan menuju masjid raya Dk. Ngawen Rt 04 Rw 04 Desa Purbayan, Kec. Baki</t>
  </si>
  <si>
    <t>Pengadaan Inventaris RT Dk. Siwal RT 04 RW 02, Ds. Siwal</t>
  </si>
  <si>
    <t>Pengadaan Inventaris RT Dk. Gondang RT 01 RW 01, Ds. Siwal</t>
  </si>
  <si>
    <t>Permohonan Bantuan Keuangan Inventaris Kantor Desa Siwal</t>
  </si>
  <si>
    <t>Permohonan Bantuan Keuangan Pembangunan Gapura Dk. Gondang RT. 01 RW. 01, Desa Siwal, Kec. Baki</t>
  </si>
  <si>
    <t>Permohonan Bantuan Keuangan Pembangunan jalan Aspal Sheet Dk. Siwal Rt 02,04-Rw 03, Ds. Siwal Kec. Baki</t>
  </si>
  <si>
    <t>Permohonan Bantuan Keuangan Pembangunan Selokan Dk. Kaliniti RT. 01 dan RT. 02 RW. 04,Desa Siwal, Kec. Baki</t>
  </si>
  <si>
    <t>Permohonan Bantuan Keuangan Pengecoran Jalan Dk. Blotan RT. 02 RW. 02,Desa Siwal, Kec. Baki</t>
  </si>
  <si>
    <t>Pengadaan Inventaris Berkakas PKK Bakti Pertiwi Dk. Jetis RW 03 Desa Waru, Kec Baki, Kab Sukoharjo</t>
  </si>
  <si>
    <t>Permohonan Bantuan Keuangan Untuk Pembangunan Gapura Dk. Jetis RT.02 RW.03 Desa Waru Kec.Baki Kab. Sukoharjo</t>
  </si>
  <si>
    <t>Permohonan Bantuan Keuangan Untuk Pengecoran Jalan Dk. Jetis RT.01 RW.03 Desa Waru Kec.Baki Kab. Sukoharjo</t>
  </si>
  <si>
    <t>Permohonan bantuan pengadaan inventaris Dk. Jagan Rt 02 Rw 07 Desa Waru, Kec. Baki</t>
  </si>
  <si>
    <t>Rehab Pengaspalan jalan sheet Dk. Kresan Rt 01,02 Rw 06 Dk. Waru Kec. Baki</t>
  </si>
  <si>
    <t>Desa Cabeyan</t>
  </si>
  <si>
    <t>Inventaris Ibu-Ibu PKK Dk. Cabeyan RT 04 RW 03, Desa Cabeyan</t>
  </si>
  <si>
    <t>Inventaris Pemuda Dk. Ringinanom RT.02 RW. 01 Desa Cabeyan Kec. Bendosari</t>
  </si>
  <si>
    <t>Inventaris RT Dk. Banyuripan RT.03 RW. 01 Desa Cabeyan Kec. Bendosari</t>
  </si>
  <si>
    <t>Inventaris RT Dk. Cabeyan RT.02 RW. 03 Desa Cabeyan Kec. Bendosari</t>
  </si>
  <si>
    <t>Inventaris RT Dk. Cabeyan RT.03 RW. 03 Desa Cabeyan Kec. Bendosari</t>
  </si>
  <si>
    <t>Pengadaan Inventaris RT Dk. Plarung RT.03 RW.04 Desa Cabean Kec. Bendosari</t>
  </si>
  <si>
    <t>Pengadaan Inventaris Warga Dk. Tundungan RT. 02 RW. 04 Ds. Cabeyan Kec. Bendosari</t>
  </si>
  <si>
    <t>Permohonan Bantuan Keuangan Untuk Pembangunan Tembok Penahan lapangan Desa, Desa Cabeyan Kec. Bendosari Kab. Sukoharjo</t>
  </si>
  <si>
    <t xml:space="preserve">Permohonan Bantuan Keuangan untuk Perbaikan Jalan Lingkungan  RT.01 dan RT.04 RW.03 Desa Cabeyan Kec. Bendosari Kab. Sukoharjo. </t>
  </si>
  <si>
    <t>Permohonan Bantuan Keuangan Untuk Rehab Lumbung Warga RT.05/04 Dk. Plarung Desa Cabeyan Kec. Bendosari Kab. Sukoharjo</t>
  </si>
  <si>
    <t>Jumlah Desa Cabeyan</t>
  </si>
  <si>
    <t>Permohonan Bantuan Inventaris RT 01 Dk. Sumedangan RT 01 RW VI Ds. Gentan Kec. Bendosari skh</t>
  </si>
  <si>
    <t>Permohonan Bantuan Keuangan Pengadaan Inventaris Dk. Bendo Karang RT 03 RW XI Ds. Gentan Kec. Bendosari skh</t>
  </si>
  <si>
    <t>Permohonan Bantuan Keuangan Pengadaan Inventaris Dk. Kwaron RT 02 RW 09 Ds. Gentan Kec. Bendosari skh</t>
  </si>
  <si>
    <t>Permohonan Bantuan Keuangan Pengadaan Inventaris Organisasi Muda Mudi "GARUDA" Dk. Jogopaten RW 08 Ds. Gentan Kec. Bendosari skh</t>
  </si>
  <si>
    <t>Permohonan Bantuan Keuangan Pengadaan Sound System Karang Taruna "PERMUNA MANDALA" Dk. Nanggulan RT III RW VII Ds. Gentan Kec. Bendosari skh</t>
  </si>
  <si>
    <t>Permohonan Bantuan Keuangan untuk Kelompok PKK Dk. Kwanggan RT 01 RW IX Ds. Gentan Kec. Bendosari skh</t>
  </si>
  <si>
    <t>Permohonan Bantuan Keuangan untuk Kelompok PKK Kwaron RT 02 RW IX Ds. Gentan Kec. Bendosari skh</t>
  </si>
  <si>
    <t>Permohonan Bantuan Keuangan untuk Pembangunan Fasilitas Makam Dk. Nanggulan RW VII Ds. Gentan Kec. Bendosari skh</t>
  </si>
  <si>
    <t>Permohonan Bantuan Keuangan untuk Pembangunan Gedung Serbaguna Dk. Jogopaten RW 08 Ds. Gentan Kec. Bendosari skh</t>
  </si>
  <si>
    <t>Permohonan Bantuan Keuangan untuk Pembangunan Pos Kamling Dk. Kumbulrejo RT 01 RW X Ds. Gentan Kec. Bendosari skh</t>
  </si>
  <si>
    <t>Permohonan Bantuan Keuangan untuk Pembangunan Rehab Gedung Inventaris Dk. Bendo Dukuh RT 01 RW XI Ds. Gentan Kec. Bendosari skh</t>
  </si>
  <si>
    <t>Permohonan Bantuan Keuangan untuk Pembangunan Talud Jembatan Dk. Jogopaten RW 08 Ds. Gentan Kec. Bendosari skh</t>
  </si>
  <si>
    <t>Permohonan Bantuan Keuangan untuk Pembuatan Penerangan Jalan Dk. Kwanggan RT 01 RW 09 Ds. Gentan Kec. Bendosari skh</t>
  </si>
  <si>
    <t>Permohonan Bantuan Keuangan untuk Pembuatan Sanitasi Warga Dk. Kwaron RT 02 RW 09 Ds. Gentan Kec. Bendosari skh</t>
  </si>
  <si>
    <t>Permohonan Bantuan Keuangan untuk Pengadaan Gazebo Dk. Kumbulrejo RT 02 RW X Ds. Gentan Kec. Bendosari skh</t>
  </si>
  <si>
    <t>Permohonan Bantuan Keuangan untuk Pengadaan Inventaris Dk. Bendo Malangan RT 01 RW XII Ds. Gentan Kec. Bendosari skh</t>
  </si>
  <si>
    <t>Permohonan Bantuan Keuangan untuk Pengadaan Inventaris Muda-Mudi " KARISMA " Dk. Bendo Malangan RT 01 RW XII Ds. Gentan Kec. Bendosari skh</t>
  </si>
  <si>
    <t>Permohonan Bantuan Keuangan untuk Pengadaan Inventaris Muda-Mudi "HASTA MANUNGGAL" Dk. Peren RT 02 RW 12 Ds. Gentan Kec. Bendosari skh</t>
  </si>
  <si>
    <t>Permohonan Bantuan Keuangan untuk Pengadaan Inventaris Muda-Mudi "PUTRA PANJI"Dk. Kwanggan RT 01 RW 09 Ds. Gentan Kec. Bendosari skh</t>
  </si>
  <si>
    <t>Permohonan Bantuan Keuangan untuk Pengadaan Inventaris Perkumpulan Ibu-ibu Dk. Bendo Malangan RT 01 RW XII Ds. Gentan Kec. Bendosari skh</t>
  </si>
  <si>
    <t>Permohonan Bantuan Keuangan untuk Rehab Gedung Inventaris Dk. Peren RT 02 RW 12 Ds. Gentan Kec. Bendosari skh</t>
  </si>
  <si>
    <t>Permohonan Bantuan Keuangan untuk Sarana Penunjang Kegiatan PKK Dk. Sumedangan RT 01 RW VI Ds. Gentan Kec. Bendosari skh</t>
  </si>
  <si>
    <t>Permohonan Bantuan Keuangan untuk Sarana Prasarana Karang Taruna "BHINNEKA REMAJA BHAKTI' Ds. Gentan Kec. Bendosari skh</t>
  </si>
  <si>
    <t>Permohonan Bantuan Pembangunan Rabat Beton Jalan Dk. Plosorejo RT 01 RW 04 Ds. Gentan Kec. Bendosari skh</t>
  </si>
  <si>
    <t>Permohonan Bantuan Pengadaan Inventaris Dk. Bembem RW III Ds. Gentan Kec. Bendosari skh</t>
  </si>
  <si>
    <t>Permohonan Bantuan Pengadaan Inventaris Kelompok PKK "ARIMBI BERSATU" Dk. Bendo Karang RT 03 RW XI Ds. Gentan Kec. Bendosari skh</t>
  </si>
  <si>
    <t>Permohonan Bantuan Pengadaan Inventaris Kursi Stainless Dk. Gentan RT 01 RW 01 Ds. Gentan Kec. Bendosari skh</t>
  </si>
  <si>
    <t>Permohonan Bantuan Pengadaan Inventaris Persatuan Muda-Mudi "MANDIRI" Dk. Bendo Karang RT 03 RW XI Ds. Gentan Kec. Bendosari skh</t>
  </si>
  <si>
    <t>Permohonan Bantuan Pengadaan Inventaris PKK Dk. Peren RT 02 RW XII Ds. Gentan Kec. Bendosari skh</t>
  </si>
  <si>
    <t>Permohonan Bantuan pengadaan Kelengkapan Sound System Karang Taruan Dk. Sumedangan RT 01 RW VI Ds. Gentan Kec. Bendosari skh</t>
  </si>
  <si>
    <t>Permohonan Bantuan Untuk Pengadaan Inventaris Kipas Angin Blower "NAJI NAKRO" Dk. Bembem Rw 03, Desa Gentan, Kec. Bendosari</t>
  </si>
  <si>
    <t>Permohonan Bantuan Untuk Pengadaan Perlengkapan Sound System "Permuna Mandala" Dk. Nanggulan Rw 07 Desa Gentan, Kec. Bendosari</t>
  </si>
  <si>
    <t>Permohonan Bantuan Untuk Renovasi Gudang Bondo Deso Dk. Godegan Rt 02 Rw 01 Desa Gentan, Kec. Bendosari</t>
  </si>
  <si>
    <t>Pengadaan Alat Catering Dk. Geneng RT.01 RW. 05 Desa Jagan Kec. Bendosari</t>
  </si>
  <si>
    <t>Pengadaan Bolo Pecah Dk. Rejosari RT.02 RW. 04 Desa Jagan Kec. Bendosari</t>
  </si>
  <si>
    <t>Pengadaan Tlisir Dk. Jagan RT.01 RW. 01 Desa Jagan Kec. Bendosari</t>
  </si>
  <si>
    <t>Desa Manisharjo</t>
  </si>
  <si>
    <t>Bantuan Keuangan untuk Pemilihan Kepala Desa, Desa Manisharjo Kec. Bendosari</t>
  </si>
  <si>
    <t>Pengadaan Inventaris Karang Taruna "TUNAS HARAPAN" Dk. Pencil RT 01 &amp; RT 02 RW 08, Ds. Manisharjo, Kec. Bendosari, Kab. Sukoharjo</t>
  </si>
  <si>
    <t>Pengadaan Sarung Kursi Dk. Mahjurug RT.02 RW. 02 Desa Manisharjo Kec. Bendosari</t>
  </si>
  <si>
    <t>Pengadaan Sound System Dk. Menggung Gudang RT 01/01, Ds. Manisharjo, Kec. Bendosari, Kab. Sukoharjo</t>
  </si>
  <si>
    <t>Pengadaan Tarub Dk. Menggung RT.01 Rw.02 Desa Manisharjo Kec. Bendosari</t>
  </si>
  <si>
    <t>Pengadaan Terob/Tenda Dk. Pencil RT.02 RW. 08 Desa Manisharjo Kec. Bendosari</t>
  </si>
  <si>
    <t>Pengadaan Terob/Tenda Dk. Tengklik RT.01 RW. 07 Desa Manisharjo Kec. Bendosari</t>
  </si>
  <si>
    <t>Pengadaan Terob/Tenda Dk. Tengkluk RT.01 RW. 03 Desa Manisharjo Kec. Bendosari</t>
  </si>
  <si>
    <t xml:space="preserve">Permohonan Bantuan Keuangan untuk Pembangunan Kios Desa  Ds. Manisharjo Kec. Bendosari Kab. Sukoharjo. </t>
  </si>
  <si>
    <t>Rehab Lumbung Dk. Mahjurug RT.03 RW.02 Desa Manisharjo Kec. Bendosari</t>
  </si>
  <si>
    <t>Jumlah Desa Manisharjo</t>
  </si>
  <si>
    <t>Bantuan Operasional RT RW Desa Mertan Kec. Grogol</t>
  </si>
  <si>
    <t>Pemohonan Bantuan Pengadaan Inventaris Ibu-ibu PKK Dk. Ngrombo RT 02 RW 05 Ds. Mertan Kec. Bendosari skh</t>
  </si>
  <si>
    <t>Pemohonan Bantuan Sarana Prasarana Dk. Gempol RT 03 RW 08 Ds. Mertan Kec. Bendosari skh</t>
  </si>
  <si>
    <t>Permohonan Bantuan Infrastruktur Talud Dk. Mertan RT 02 RW 07 Ds. Mertan Kec. Bendosari skh</t>
  </si>
  <si>
    <t>Permohonan Bantuan Inventaris Karang Taruna "SATRIA" Dk. Godog RT 01 RW 09 Ds. Mertan Kec. Bendosari skh</t>
  </si>
  <si>
    <t>Permohonan Bantuan Keuangan Inventaris Dk. Bleki RT 02 RW 04 Ds. Mertan Kec. Bendosari skh</t>
  </si>
  <si>
    <t>Permohonan Bantuan Keuangan Inventaris Karang Taruna Dk. Bleki RT 05 RW 04 Ds. Mertan Kec. Bendosari skh</t>
  </si>
  <si>
    <t>Permohonan Bantuan Keuangan Karang Taruna " KARYA MANDIRI" Dk. Sambiloro RT 05 RW 05 Ds. Mertan Kec. Bendosari skh</t>
  </si>
  <si>
    <t>Permohonan Bantuan Keuangan Karang Taruna"ABIMANYU" Dk. Bleki RT 02 RW 04 Ds. Mertan Kec. Bendosari skh</t>
  </si>
  <si>
    <t>Permohonan Bantuan Keuangan Pengadaan Dekorasi dan Pesta Pernikahan Dk. Kenteng RT 03 RW IX Ds. Mertan Kec. Bendosari skh</t>
  </si>
  <si>
    <t>Permohonan Bantuan Keuangan Pengadaan Inventaris "MUDA KARYA" Dk. Pepen RT 03 RW XI Ds. Mertan Kec. Bendosari skh</t>
  </si>
  <si>
    <t>Permohonan Bantuan Keuangan Pengadaan Inventaris Organisasi Muda Mudi "ASIH SASAMI" Dk. Sawur RT 01 RW XI Ds. Mertan Kec. Bendosari skh</t>
  </si>
  <si>
    <t>Permohonan Bantuan Keuangan Pengadaan Sound System Dk. Kenteng RT 02 RW IX Ds. Mertan Kec. Bendosari skh</t>
  </si>
  <si>
    <t>Permohonan Bantuan Keuangan untuk Inventaris Rumah Gavalum Dk. Karanglo RT 01 RW 10 Ds. Mertan Kec. Bendosari skh</t>
  </si>
  <si>
    <t>Permohonan Bantuan Keuangan untuk Inventaris Rumah Gavalum Dk. Karanglo RT 03 RW 10 Ds. Mertan Kec. Bendosari skh</t>
  </si>
  <si>
    <t>Permohonan Bantuan Keuangan untuk Pembangunan Talud Jalan Dk. Karanglo RT 02 RW 10 Ds. Mertan Kec. Bendosari skh</t>
  </si>
  <si>
    <t>Permohonan Bantuan Pembangunan Betonisasi Jalan Dk. Bakalan RT 01 RW 03 Ds. Mertan Kec. Bendosari skh</t>
  </si>
  <si>
    <t>Permohonan Bantuan Pembangunan Betonisasi Jalan Dk. Bakalan RT 02 RW 03 Ds. Mertan Kec. Bendosari skh</t>
  </si>
  <si>
    <t>Permohonan Bantuan Pembangunan Betonisasi Jalan Dk. Bakalan RT 03 RW 03 Ds. Mertan Kec. Bendosari skh</t>
  </si>
  <si>
    <t>Permohonan Bantuan Pembangunan Betonisasi Jalan Dk. Bleki RT 04 RW 04 Ds. Mertan Kec. Bendosari skh</t>
  </si>
  <si>
    <t>Permohonan Bantuan Pembangunan Betonisasi Jalan Dk. Pepen RT 03 RW XI Ds. Mertan Kec. Bendosari skh</t>
  </si>
  <si>
    <t>Permohonan Bantuan Pembangunan Betonisasi Jalan Dk. Tangkluk RT 01 RW 06 Ds. Mertan Kec. Bendosari skh</t>
  </si>
  <si>
    <t>Permohonan Bantuan Pembangunan Betonisasi Jalan Dk. Tangkluk RT 02 RW 06 Ds. Mertan Kec. Bendosari skh</t>
  </si>
  <si>
    <t>Permohonan Bantuan Pembangunan Gedung BKD Balai Desa Mertan Kec. Bendosari skh</t>
  </si>
  <si>
    <t>Permohonan Bantuan Pembangunan Pagar dan Pintu Gerbang Kantor Desa Mertan Kec. Bendosari skh</t>
  </si>
  <si>
    <t>Permohonan Bantuan Pembangunan Pagar Makam Dk. Godog RT 01 RW IX Ds. Mertan Kec. Bendosari skh</t>
  </si>
  <si>
    <t>Permohonan Bantuan Pembangunan Rabat Beton Bahu Jalan Dk. Gempol RT 03 RW 08 Ds. Mertan Kec. Bendosari skh</t>
  </si>
  <si>
    <t>Permohonan Bantuan Pembangunan Rabat Beton Bahu Jalan Dk. Gempol RT 04 RW 08 Ds. Mertan Kec. Bendosari skh</t>
  </si>
  <si>
    <t>Permohonan Bantuan Pembangunan Rabat Beton Dk. Kepuh RT 03 RW VI Ds. Mertan Kec. Bendosari skh</t>
  </si>
  <si>
    <t>Permohonan Bantuan Pembangunan Rabat Beton Dk. Mertan RT 01 RW 07 Ds. Mertan Kec. Bendosari skh</t>
  </si>
  <si>
    <t>Permohonan Bantuan Pembangunan Rabat Beton Jalan Dk. Karang Tengah RT 05 RW 1 Ds. Mertan Kec. Bendosari skh</t>
  </si>
  <si>
    <t>Permohonan Bantuan Pembangunan Rabat Beton Jalan Dk. Losari RT 03 RW 03 Ds. Mojorejo Kec. Bendosari skh</t>
  </si>
  <si>
    <t>Permohonan Bantuan Pembangunan Rabat Beton Jalan Dk. Mertan RT 03 RW 07 Ds. Mertan Kec. Bendosari skh</t>
  </si>
  <si>
    <t>Permohonan Bantuan Pembangunan Talud Jalan Dk. Bakalan RT 03 RW 03 Ds. Mertan Kec. Bendosari skh</t>
  </si>
  <si>
    <t>Permohonan Bantuan Pembangunan Talud Jalan Dk. Gempol RT 01 RW 08 Ds. Mertan Kec. Bendosari skh</t>
  </si>
  <si>
    <t>Permohonan Bantuan Pembangunan Talud Jalan Dk. Gempol RT 02 RW 08 Ds. Mertan Kec. Bendosari skh</t>
  </si>
  <si>
    <t>Permohonan Bantuan Pembangunan Talud Jalan Dk. Ngrombo RT 02 RW 05 Ds. Mertan Kec. Bendosari skh</t>
  </si>
  <si>
    <t>Permohonan Bantuan Pembangunan Talud Jalan Dk. Ledok RT 01 RW 02 Ds. Mertan Kec. Bendosari skh</t>
  </si>
  <si>
    <t>Permohonan Bantuan Pembangunan Talud Jalan Dk. Mertan RT 01 RW 07 Ds. Mertan Kec. Bendosari skh</t>
  </si>
  <si>
    <t>Permohonan Bantuan Pembangunan Talud Jalan Dk. Tangkluk RT 01 RW 06 Ds. Mertan Kec. Bendosari skh</t>
  </si>
  <si>
    <t>Permohonan Bantuan Pembangunan Talud Jalan Dk. Tangkluk RT 02 RW 06 Ds. Mertan Kec. Bendosari skh</t>
  </si>
  <si>
    <t>Permohonan Bantuan Pembangunan Talud Tanah Makam Dk. Bakalan RT 01 RW 03 Ds. Mertan Kec. Bendosari skh</t>
  </si>
  <si>
    <t>Permohonan Bantuan Pembelian Inventaris Kelompok PKK Dk. Mertan RT 02 RW 07 Ds. Mertan Kec. Bendosari skh</t>
  </si>
  <si>
    <t>Permohonan Bantuan Pembelian Inventaris Paguyuban Ibu-ibu PKK Dk. Mertan RT 01 RW VII Ds. Mertan Kec. Bendosari skh</t>
  </si>
  <si>
    <t>Permohonan Bantuan Pembelian Peralatan Prasmanan Perkumpulan Ibu-ibu PKK Dk. Gempol RT 03 RW 08 Ds. Mertan Kec. Bendosari skh</t>
  </si>
  <si>
    <t>Permohonan Bantuan Pengadaan Inventaris Dk. Bleki RT 03 RW 04 Ds. Mertan Kec. Bendosari skh</t>
  </si>
  <si>
    <t>Permohonan Bantuan Pengadaan Inventaris Dk. Sambiloro RT 04 &amp;05 RW 05 Ds. Mertan Kec. Bendosari skh</t>
  </si>
  <si>
    <t>Permohonan Bantuan Pengadaan Inventaris Ibu-ibu PKK Dk. Badran RT 06 RW 08 Ds. Mertan Kec. Bendosari skh</t>
  </si>
  <si>
    <t>Permohonan Bantuan Pengadaan Inventaris Ibu-ibu PKK Dk. Kepuh RT 03 RW VI Ds. Mertan Kec. Bendosari skh</t>
  </si>
  <si>
    <t>Permohonan Bantuan Pengadaan Inventaris Karang Taruna " GEMA MANDIRI" Dk. Kepuh RT 03 RW VI Ds. Mertan Kec. Bendosari skh</t>
  </si>
  <si>
    <t>Permohonan Bantuan Pengadaan Inventaris Karang Taruna "IRMAK" Dk. Badran RT 06 RW 08 Ds. Mertan Kec. Bendosari skh</t>
  </si>
  <si>
    <t>Permohonan Bantuan Pengadaan Inventaris Kelompok PKK "JUWITA" Dk. Pepen RT 03 RW XI Ds. Mertan Kec. Bendosari skh</t>
  </si>
  <si>
    <t>Permohonan Bantuan Pengadaan Inventaris Kelompok PKK "TRESNO MANUNGGAL" Dk. Sambiloro RT 04 &amp; 05 RW 05 Ds. Mertan Kec. Bendosari skh</t>
  </si>
  <si>
    <t>Permohonan Bantuan Pengadaan Inventaris Kelompok PKK Dk. Tangkluk RW 06 Ds. Mertan Kec. Bendosari skh</t>
  </si>
  <si>
    <t>Permohonan Bantuan Pengadaan Inventaris PKK Dk. Sawur RT 01 RW 11 Ds. Mertan Kec. Bendosari skh</t>
  </si>
  <si>
    <t>Permohonan Bantuan pengadaan Kelengkapan Sound System Karang Taruan "MEKAR SARI" Dk. Gempol RT 04 RW 08 Ds. Mertan Kec. Bendosari skh</t>
  </si>
  <si>
    <t>Permohonan Bantuan Pengadaan Sound System untuk RW 10 Dk. Karanglo Ds. Mertan Kec. Bendosari skh</t>
  </si>
  <si>
    <t>Permohonan Bantuan Pengadaan Tiang Lampu Jalan, Tiang Bendera dan Pos Kamling Dk. Badran RT 06 RW 08 Ds. Mertan Kec. Bendosari skh</t>
  </si>
  <si>
    <t>Permohonan Bantuan Rehab Gedung Pertemuan Dk. Sambiloro RT 04 RW 05 Ds. Mertan Kec. Bendosari skh</t>
  </si>
  <si>
    <t>Permohonan Bantuan Rehab Gedung Pertemuan Karang Taruna "TRI MANUNGGAL" Dk. Mertan RT 01, 02, 03 RW 07 Ds. Mertan Kec. Bendosari skh</t>
  </si>
  <si>
    <t>Permohonan Bantuan Rehabilitasi Balai Pertemuan Dk. Bleki RT 05 RW IV Ds. Mertan Kec. Bendosari skh</t>
  </si>
  <si>
    <t>Permohonan Bantuan Rehabilitasi Gedung Pertemuan Dk. Mertan RT 02 RW 07 Ds. Mertan Kec. Bendosari skh</t>
  </si>
  <si>
    <t>Permohonan BantuanPerbaikan Pengecoran Jalan Alternatif Penghubung antar permukiman warga menuju persawahan Dk. Kenteng RT 03 RW 09 Desa Mertan Kec. Bendosari skh</t>
  </si>
  <si>
    <t>Permohonan Bantuan Dana Pembangunan Talud Dk. Losari Rt.03 RW.03 Desa Mojorejo Kecamatan Bendosari</t>
  </si>
  <si>
    <t>Permohonan Bantuan Dana Pembangunan Talud Dk. Masan Rt.01,RT.02,RT.03 RW.02 Desa Mojorejo Kecamatan Bendosari</t>
  </si>
  <si>
    <t>Permohonan Bantuan Dana Pembangunan Talud Dk. Mojorejo Rt.01,RT.02 RW.01 Desa Mojorejo Kecamatan Bendosari</t>
  </si>
  <si>
    <t>Permohonan Bantuan Dana Pembangunan Talud Dk. Sambilutung Rt.01,RT.02 RW.04 Desa Mojorejo Kecamatan Bendosari</t>
  </si>
  <si>
    <t>Permohonan Bantuan Dana Pembangunan Talud Dk. Tangkil Rt.01,RT.02 RW.05 Desa Mojorejo Kecamatan Bendosari</t>
  </si>
  <si>
    <t>Permohonan Bantuan Dana Pembangunan Talud Dk. Tempukrejo Rt.01 dan Rt 02 RW.06 Desa Mojorejo Kecamatan Bendosari</t>
  </si>
  <si>
    <t>Permohonan bantuan Inventaris karang Taruna " ADI KARYA " Dk. Sambilutung Ds. Mojorejo Kec. Bendosari Skh</t>
  </si>
  <si>
    <t>Permohonan Bantuan Keuangan Inventaris RW 01 Dk. Mojorejo Ds. Mojorejo Kec. Bendosari skh</t>
  </si>
  <si>
    <t>Permohonan Bantuan Keuangan Inventaris Tratag Besi Dk. Masan RT 01, 02, dan 03 RW 02 Ds. Mojorejo Kec. Bendosari skh</t>
  </si>
  <si>
    <t xml:space="preserve">Permohonan Bantuan Keuangan Pengadaan Inventaris Dk. Sambilutung RT 01 RW IV Ds. Mojorejo Kec. Bendosari </t>
  </si>
  <si>
    <t>Permohonan Bantuan Keuangan Pengaspalan Jalan Dk. Mojorejo RT 01 dan 02 RW 01 Ds. Mojorejo Kec. Bendosari skh</t>
  </si>
  <si>
    <t>Permohonan Bantuan Pembangunan Gorong Gorong Plat Beton Dk. Mojorejo RT 01 RW 01 Ds. Mojorejo Kec. Bendosari skh</t>
  </si>
  <si>
    <t>Permohonan Bantuan Pembangunan Rabat Beton Dk. Sambilutung RT 01 RT 02 RW 04 Ds. Mojorejo Kec. Bendosari skh</t>
  </si>
  <si>
    <t>Permohonan Bantuan Pembangunan Talud Jalan Dk. Mojorejo RT 01 RW 01 Ds. Mojorejo Kec. Bendosari skh</t>
  </si>
  <si>
    <t>Permohonan Bantuan Pengadaan Inventaris Dk. Sambilutung RT 02 RW IV Ds. Mojorejo Kec. Bendosari</t>
  </si>
  <si>
    <t>Permohonan Bantuan Pengadaan Peralatan Prasmanan Kelompok PKK Dk. Sambilutung RT 01 &amp; 02 RW 04 Ds. Mojorejo Kec. Bendosari skh</t>
  </si>
  <si>
    <t>Permohonan Bantuan Pengadaan Sound System Karang Taruna "ADI KARYA" Dk.Sambilutung Desa Mojorejo, Kec. Bendosari</t>
  </si>
  <si>
    <t>Permohonan Bantuan Renovasi Gedung Pertemuan Dk. TEMPUKREJO RT 01, 02 RW 06 Ds. Mojorejo Kec. Bendosari skh</t>
  </si>
  <si>
    <t>Inventaris PKK Dk. Mulur RT.02 RW. 01 Desa Mulur Kec. Bendosari</t>
  </si>
  <si>
    <t>Inventaris RT Dk. Dondong RT.02 RW. 02 Desa Mulur Kec. Bendosari</t>
  </si>
  <si>
    <t>Inventaris RT Dk. Jatirejo RT.01 RW. 07 Desa Mulur Kec. Bendosari</t>
  </si>
  <si>
    <t>Pengadaan Inventaris RT. Dk. Pojok RT. 03/04 Ds. Mulur Kec. Bendosari</t>
  </si>
  <si>
    <t>Pengadaan Sound System Karang Taruna Mranggen Young Community Dk Mranggen RT 03 RW 03 Desa Mulur, Kec Bendosari, Kab Sukoharjo</t>
  </si>
  <si>
    <t>Permohonan Bantuan Keuangan untuk Pengadaan Inventaris PKK Dk. Mulur RT 01 RW 01 Ds. Mulur Kec. Bendosari skh</t>
  </si>
  <si>
    <t>Permohonan Bantuan Keuangan Untuk Rehab Jalan Dk. Kalangan RT.03 RW.01 Desa Mulur Kec.Bendosari Kab. Sukoharjo</t>
  </si>
  <si>
    <t>Pengadaan Inventaris Dukuh Kenteng RT 01 RW 03, Desa Paluhombo, Kec Bendosari, Kab Sukoharjo</t>
  </si>
  <si>
    <t>Pengadaan Sound System Karang Taruna "DAMAR REMAJA MANDIRI" Dk. Paluhombo RT 03 RW 03, Desa Paluhombo, Kecamatan Bendosari, Kabupaten Sukoharjo</t>
  </si>
  <si>
    <t>Bantuan Keuangan untuk Pemilihan Kepala Desa, Desa Puhgogor Kec. Bendosari</t>
  </si>
  <si>
    <t>Pengadaan Inventaris Dk. Bancaan RT. 03/05 Ds. Puhgogor Kec. Bendosari</t>
  </si>
  <si>
    <t>Pengadaan Sound Syistem Dk. Ngesong RT 2 RW 2 Desa Puhgogor Kec. Bendosari</t>
  </si>
  <si>
    <t>Permohonan Bantuan Keuangan Pengadaan Inventaris Karang Taruna "ESTU MULYO" Dk. Cangkring RT 03 RW 04 Ds. Puhgogor Kec. Bendosari skh</t>
  </si>
  <si>
    <t>Permohonan Bantuan Keuangan Pengadaan Inventaris Dk. Cangkring RT 03 RW 04 Ds. Puhgogor Kec. Bendosari skh</t>
  </si>
  <si>
    <t>Permohonan Bantuan Pengadaan Inventaris PKK Dk. Ngesong RT 01 RW 02 Ds. Puhgogor Kec. Bendoasri skh</t>
  </si>
  <si>
    <t>Permohonan Bantuan Renovasi Gedung Pertemuan Dk. Kedungdowo RT 02 RW 04 Ds. Puhgogor Kec. Bendosari skh</t>
  </si>
  <si>
    <t>Pemohonan Bantuan Keuangan Dk. Ngaglik RT 03 RW VII Ds. Sidorejo Kec. Bendosari skh</t>
  </si>
  <si>
    <t>Pemohonan Bantuan Keuangan Pengadaan Inventaris Kursi Stenlis Dk. Pundungrejo RT 01 RW 01 Ds. Sidorejo Kec. Bendosari skh</t>
  </si>
  <si>
    <t>Pemohonan Bantuan Keuangan Perbaikan Gedung Inventaris Dk. Pundungrejo RT 01 RW 01 Ds. Sidorejo Kec. Bendosari skh</t>
  </si>
  <si>
    <t>Pengadaan Alat Prasmanan Dk. Sidorejo RT.01 RW. 04 Desa Sidorejo Kec. Bendosari</t>
  </si>
  <si>
    <t>Pengadaan Inventaris Sound system RT Dk. Ngemul RT.02 RW. 01 Desa Sidorejo Kec. Bendosari</t>
  </si>
  <si>
    <t>Pengadaan Kursi Lipat Dk. Ngadirejo RT.02 RW. 04 Desa Sidorejo Kec. Bendosari</t>
  </si>
  <si>
    <t>Pengadaan Peralatan Prasmanan PKK Dukuh Dk. Brongsongan RW III Desa Sidorejo, Kecamatan Bendosari, Kabupaten Sukoharjo</t>
  </si>
  <si>
    <t xml:space="preserve">Permohonan Bantuan Keuangan untuk Pembangunan Gedung Penyimpan Inventaris Dk. Brongsongan RT.03 RW.III Ds. Sidorejo Kec. Bendosari Kab. Sukoharjo. </t>
  </si>
  <si>
    <t xml:space="preserve">Permohonan Bantuan Keuangan untuk Pembangunan Gedung Serba Guna di Puri Lestari RT.2 RW.IX Ds. Sidorejo Kec. Bendosari Kab. Sukoharjo. </t>
  </si>
  <si>
    <t>Permohonan Bantuan Keuangan Untuk Pembuatan Taman Desa Sidorejo di dk. Ngadirejo RT.02/IV Desa Sidorejo Kec.Bendosari Kab. Sukoharjo</t>
  </si>
  <si>
    <t>Permohonan Bantuan pengadaan Inventaris Dk. Brongsongan RT 02 RW 03 Ds. Sidorejo Kec. Bendosari skh</t>
  </si>
  <si>
    <t>Permohonan Bantuan pengadaan Inventaris Dk. Brongsongan RT 03 RW 03 Ds. Sidorejo Kec. Bendosari skh</t>
  </si>
  <si>
    <t>Pembangunan Pagar Makam Dk. Cendono RT. 01 RW. 07, Desa Sugihan, Kec. Bendosari</t>
  </si>
  <si>
    <t>Pengadaan Alat - alat Prasmanan Kelompok Ibu - ibu Siring RT. 01 RW. 04 Ds. Sugihan Kec. Bendosari</t>
  </si>
  <si>
    <t>Pengadaan Alat - alat Prasmanan Kelompok Ibu - ibu Siring RT. 02 RW. 04 Ds. Sugihan Kec. Bendosari</t>
  </si>
  <si>
    <t>Pengadaan Inventaris Kelompok PKK KARTIKA MUDA Dk. Cendono RT. 01 RW. 07 Ds. Sugihan Kec. Bendosari</t>
  </si>
  <si>
    <t>Pengadaan Rumah Tenda Dukuh Siring RT 01 RW 04, Desa Sugihan, Kec Bendosari, Kab Sukoharjo</t>
  </si>
  <si>
    <t>Pengecoran Jalan Dk. Dalangan RT. 01/08 Desa Sugihan Kec. Bendosari</t>
  </si>
  <si>
    <t>Pengecoran Jalan Dk. Dalangan RT. 02/08 Desa Sugihan Kec. Bendosari</t>
  </si>
  <si>
    <t>Permohonan Bantuan Keuangan Untuk Pembangunan Talud Jalan Dk. Sugihan RT.02 RW.05 Desa Sugihan Kec. Bendosari Kab. Sukoharjo</t>
  </si>
  <si>
    <t>pembangunan talud jalan Dk.Banjaran RT 04 RW 07 Ds.Toriyo Kec.Bendosari</t>
  </si>
  <si>
    <t>Pengadaan Alat - alat Perjamuan Ibu - ibu Dk. Canden RT. 02/08 Ds. Toriyo Kec. Bendosari</t>
  </si>
  <si>
    <t>Pengadaan Inventaris Alat-Alat Prasmanan Kelompok Ibu-Ibu Dk. Tempel RT 01 RW 05, Ds. Toriyo, Kec. Bendosari, Kab. Sukoharjo</t>
  </si>
  <si>
    <t>Pengadaan Inventaris Dk. Toriyo RT 02 RW 02 Ds. Toriyo, Desa Toriyo</t>
  </si>
  <si>
    <t>Pengadaan Inventaris Perlengkapan Resepsi Kelompok PKK Dk. Canden RT. 01/08 Ds. Toriyo Kec. Bendosari</t>
  </si>
  <si>
    <t>Permohonan Bantuan Keuangan Inventaris RT Dk. Jaten RT 03 RW 01 Ds. Toriyo Kec. Bendosari skh</t>
  </si>
  <si>
    <t>Permohonan Bantuan Keuangan Inventaris RT Dk. Trangsan RT 01 RW 01 Ds. Toriyo Kec. Bendosari skh</t>
  </si>
  <si>
    <t>Permohonan Bantuan Keuangan Pengadaan Inventaris RT Dk. Toriyo RT 02 RW II Ds. Toriyo Kec. Bendosari skh</t>
  </si>
  <si>
    <t>Permohonan bantuan keuangan pengadaan Pembangunan Gudang Inventaris RT Dk.Toriyo RT 02 RW III</t>
  </si>
  <si>
    <t>Permohonan Bantuan Keuangan Pengadaan Sound System untuk RW 10 Dk. Puntuk Ds. Toriyo Kec. Bendosari skh</t>
  </si>
  <si>
    <t>Permohonan Bantuan Keuangan untuk Pembangunan Gudang Bolo Pecah Dk. Kernen RT 01 RW 07 Ds. Toriyo Kec. Bendosari skh</t>
  </si>
  <si>
    <t>Permohonan Bantuan Keuangan untuk Pembangunan Gudang Bolo Pecah Dk. Kernen RT 02 RW 07 Ds. Toriyo Kec. Bendosari skh</t>
  </si>
  <si>
    <t>Permohonan Bantuan Keuangan untuk Pembangunan Gudang Inventaris Karang Taruna " BIMA " RW 05 Ds. Toriyo Kec. Bendosari skh</t>
  </si>
  <si>
    <t>Permohonan Bantuan Keuangan Untuk Pembangunan Halaman Balai Desa, Desa Toriyo Kec. Bendosari Kab. Sukoharjo</t>
  </si>
  <si>
    <t>Permohonan Bantuan Keuangan Untuk Pembangunan Penataan Gedung PKK Desa Toriyo Kec. Bendosari Kab. Sukoharjo</t>
  </si>
  <si>
    <t>Permohonan Bantuan Keuangan untuk Pembangunan Rehab Gudang Inventaris Dk. Tegalrejo RT 02 RW 05 Ds. Toriyo Kec. Bendosari skh</t>
  </si>
  <si>
    <t>Permohonan Bantuan Keuangan Untuk Pembangunan Talud Desa Toriyo Kec. Bendosari Kab. Sukoharjo</t>
  </si>
  <si>
    <t>Permohonan Bantuan Keuangan untuk Pembelian Meja Tamu, Sarung Kursi dan Taplak Meja Dk. Tempel RT 01 RW 05 Ds. Toriyo Kec. Bendosari skh</t>
  </si>
  <si>
    <t>Permohonan bantuan keuangan untuk pembelian perlengkapan Sound System Karang Taruna Permadani Sentosa,Canden RT 02/08 Ds.Toriyo Kec.Bendosari</t>
  </si>
  <si>
    <t>Permohonan bantuan keuangan untuk Pengadaan Kipas Blower Air Dk.Tegalrejo RT 02 RW 05 Ds.Toriyo Kec.Bendosari</t>
  </si>
  <si>
    <t>Permohonan Bantuan Keuangan untuk Pengadaan Sarana Penunjang Kegiatan Olah Raga Karang Taruna "WASPADA" Desa Toriyo Kec. Bendosari skh</t>
  </si>
  <si>
    <t>Permohonan bantuan keuangan untuk Rehap Gedung Inventaris Dk.Tempel RT 01 RW 05 Ds.Toriyo Kec.Bendosari</t>
  </si>
  <si>
    <t xml:space="preserve">Permohonan Bantuan Pengadaan Alat Molen  Dk. Tegal Rejo RT 02 RW 05 Ds. Toriyo Kec. Bendosari skh </t>
  </si>
  <si>
    <t>Permohonan Bantuan Pengadaan Neonisasi Dk. Jejeran RT 02 RW IX Ds. Toriyo Kec. Bendosari skh</t>
  </si>
  <si>
    <t>Permohonan Bantuan Pengadaan Neonisasi Dk. Tunisari RT 03 RW VIII Ds. Toriyo Kec. Bendosari skh</t>
  </si>
  <si>
    <t>Permohonan Bantuan Pengadaan Rumah Gawalum Dk. Canden RT 01 RW VIII Ds. Toriyo Kec. Bendosari skh</t>
  </si>
  <si>
    <t>Permohonan Bantuan Pengadaan Rumah Gawalum Dk. Toriyo RT 02 RW III Ds. Toriyo Kec. Bendosari skh</t>
  </si>
  <si>
    <t>Permohonan Bantuan Perlengkapan Inventaris Alat Prasmanan Dk. Tegalrejo RT 02 RW 05 Ds. Toriyo Kec. Bendosari skh</t>
  </si>
  <si>
    <t>Permohonan Bantuan Perlengkapan Inventaris Alat-alat Prasmanan Ibu-ibu "AMANAH" Dk. Degulan RT 02 RW 04 Ds. Toriyo Kec. Bendosari skh</t>
  </si>
  <si>
    <t>Proposal pembangunan talud taman dan saluran drainase Dk.Puntuk RT 03 RW 10 Ds.Toriyo Kec.Bendosari</t>
  </si>
  <si>
    <t>Pengadaan inventaris rt .01 rw.05 dk Badran ds Bulu Kec Bulu</t>
  </si>
  <si>
    <t>Pengadaan inventaris RT.01 RW.06 Dk. Bulu Ds. Bulu Kec Bulu</t>
  </si>
  <si>
    <t>Permohonan bantuan keuangan untuk Pembangunan Gapura Dk.Gempeng RT 01 RW 01 Ds.Bulu Kec.Bulu</t>
  </si>
  <si>
    <t>Permohonan bantuan keuangan untuk Pembangunan Gapura Dk.Gempeng RT 02 RW 02 Ds.Bulu Kec.Bulu</t>
  </si>
  <si>
    <t>Permohonan Bantuan Keuangan Untuk Pembangunan Talud Jembatan Dk. Baran RT.01 RW.07 Desa Bulu Kec.Bulu Kab. Sukoharjo</t>
  </si>
  <si>
    <t>Permohonan Bantuan Keuangan Untuk Pembangunan Talud Jembatan Dk. Gempeng RT.02 RW.01 Desa Bulu Kec.Bulu Kab. Sukoharjo</t>
  </si>
  <si>
    <t>Permohonan Bantuan Keuangan Untuk Pembangunan Track Jogging Lapangan Desa Bulu Kec.Bulu Kab. Sukoharjo</t>
  </si>
  <si>
    <t>Pengadaan Inventaris Alat Prasmanan Dk. Kepuh RT 04 RW 09, Ds. Gentan, Kec. Bulu, Kab. Sukoharjo</t>
  </si>
  <si>
    <t>Pengadaan Inventaris Dk. Pacinan RT. 02 RW. 09, Desa Gentan, Kec. Bulu</t>
  </si>
  <si>
    <t>Pengadaan Inventaris Kampung Bodeh Rt 03 Rw 09, Ds. Gentan, Kec. Bulu, Kab. Sukoharjo</t>
  </si>
  <si>
    <t>Permohonan Bantuan Keuangan Untuk Pembangunan Gedung Rapat Desa Gentan Kec.Bulu Kab. Sukoharjo</t>
  </si>
  <si>
    <t>Permohonan Bantuan Keuangan Untuk Sarana Prasarana Talud Lapangan Dukuh Lengkongsari RT.02 / 03 Desa Gentan Kec.Bulu Kab. Sukoharjo</t>
  </si>
  <si>
    <t>Pengadaan Inventaris Alat Prasmanan Tim Penggerak PKK Desa Kamal Kecamatan Bulu Kabupaten Sukoharjo</t>
  </si>
  <si>
    <t>Pengadaan Inventaris Karang Taruna Tri Manunggal Jaya Desa Kamal</t>
  </si>
  <si>
    <t>Pengadaan Inventaris RT Dk. Karangasem RT.01 RW.05 desa Kamal</t>
  </si>
  <si>
    <t>Pengadaan Inventaris RT Dk. Karangasem RT.02 RW.05 desa Kamal</t>
  </si>
  <si>
    <t>Pengadaan Inventaris RT Dk. Lemahbang RT.01 RW.02 desa Kamal</t>
  </si>
  <si>
    <t>Pengadaan Inventaris RT Dk.Sidodadi RT.04 RW.05 desa Kamal</t>
  </si>
  <si>
    <t>Permohonan Bantuan Keuangan Inventaris Dk. Jatirejo RT. 02 RW. 07, Desa Kamal</t>
  </si>
  <si>
    <t>Permohonan Bantuan Keuangan Untuk Betonisasi Jalan Dk. Ngesong RT.02 RW.08 Desa Kamal Kec. Bulu Kab. Sukoharjo</t>
  </si>
  <si>
    <t>Permohonan Bantuan Keuangan Untuk Pembangunan Betonisasi Jalan Badran Dk.Badran RT.02 RW.01 Desa Kamal Kec. Bulu Kab. Sukoharjo</t>
  </si>
  <si>
    <t>Permohonan Bantuan Keuangan Untuk Pembangunan Betonisasi Jalan Dk. Tobong RT.03 RW.05 Desa Kamal Kec. Bulu Kab. Sukoharjo</t>
  </si>
  <si>
    <t>Permohonan Bantuan Keuangan Untuk Pembangunan Betonisasi Jalan Tembus Dk. Tritis RT.01/02 - Dk. Lemahbang RT.01/02 Desa Kamal Kec. Bulu Kab. Sukoharjo</t>
  </si>
  <si>
    <t>Permohonan Bantuan Keuangan Untuk Pembangunan Sarana dan prasarana Olagraga Karangtaruna Ganesa Putra Desa Kamal Kec. Bulu Kab. Sukoharjo</t>
  </si>
  <si>
    <t>Permohonan Bantuan Keuangan Untuk Pembangunan Talut Jalan Dk. Kamal RT.01 RW.04 Desa Kamal Kec. Bulu Kab. Sukoharjo</t>
  </si>
  <si>
    <t>Permohonan Bantuan Keuangan Untuk Pembangunan Talut Jalan Dk. Ngesong RT.03 RW.08 Desa Kamal Kec. Bulu Kab. Sukoharjo</t>
  </si>
  <si>
    <t>Permohonan Bantuan Keuangan Untuk Pengadaan Gazebo Dk. Tritis Rt.01 RW.02 Desa Kamal Kec. Bulu Kab. Sukoharjo</t>
  </si>
  <si>
    <t>Permohonan Bantuan Keuangan Untuk Pengadaan Gazebo Dk.Kakas RT.01 RW.06 Desa Kamal Kec. Bulu Kab. Sukoharjo</t>
  </si>
  <si>
    <t>Permohonan Bantuan Keuangan Untuk Talud Jalan Dk. Jatirejo RT.03 RW.07 Desa Kamal Kec. Bulu Kab. Sukoharjo</t>
  </si>
  <si>
    <t>Permohonan Bantuan Keuangan Pembangunan Talud Dk. Nanggulan RT. 03 RW. 02, Desa Kedungsono</t>
  </si>
  <si>
    <t>Permohonan Bantuan Keuangan Pembangunan Talud Dk. Karanggayam RT. 02 RW. 07, Desa Kedungsono</t>
  </si>
  <si>
    <t>Permohonan Bantuan Keuangan Pengadaan Inventaris Dk. Malangan RT. 01 RW. 06, Desa Kedungsono</t>
  </si>
  <si>
    <t>Pengadaan Inventaris Karang Taruna BARUNA Jl. Merpati Ds. Kedungsono RT. 02RW. 08 Kec. Bulu</t>
  </si>
  <si>
    <t>Permohonan bantuan untuk pembangunan lapangan voly karang taruna DARMA MUDA Dukuh Soko Rw 01 Desa Kedungsono Kecamatan Bulu</t>
  </si>
  <si>
    <t>Permohonan bantuan untuk pembangunan gapura Dukuh Malangan Rt 02 Rw 05 Desa Kedungsono Kecamatan Bulu</t>
  </si>
  <si>
    <t>Permohonan bantuan untuk pengadaan sound system Karang Taruna Muda Pratama Dukuh Malangan Rt 01 Rw 05 Desa Kedungsono Kecamatan Bulu</t>
  </si>
  <si>
    <t>Permohonan bantuan untuk pembangunan gapura Dukuh Tegalmojo Rt 01 Rw 02 Desa Kedungsono Kecamatan Bulu</t>
  </si>
  <si>
    <t>Permohonan bantuan untuk pengadaan sound system Karang Taruna Nanggulan Manunggal Dk. Nanggulan Rt 03 Rw 02 Desa Kedungsono, Kec. Bulu</t>
  </si>
  <si>
    <t>Pembangunan penerangan jalan Dk. Tegalmojo RW 02 Ds. Kedungsono, Kec. Bulu</t>
  </si>
  <si>
    <t>Pembangunan gapuro Dk. Tiyoko RT 02/03 Ds. Kedungsono, Kec. Bulu</t>
  </si>
  <si>
    <t>Pembangunan gapuro Dk. Malangan lor RT 01/08 Ds. Kedungsono, Kec. Bulu</t>
  </si>
  <si>
    <t>Pengadaan Inventaris Kampung Dukuh Kerjo RT 02 RW 04, Ds. Kedungsono, Kec. Bulu, Kab. Sukoharjo</t>
  </si>
  <si>
    <t>Pengadaan Inventaris Karang Taruna Remaja Klampok (REKLAM) Dukuh Klampok RT 02 RW 03 Desa Kedungsono, Kecamatan Bulu, Kabupaten Sukoharjo</t>
  </si>
  <si>
    <t>Pengadaan Sarana Prasarana PKK Desa Kedungsono Kecamatan Bulu Kabupaten Sukoharjo</t>
  </si>
  <si>
    <t>Permohonan Bantuan Keuangan Untuk Betonisasi Jalan Dukuh Tiyoko Rt.02 Rw.03 Desa Kedungsono Kecamatan Bulu Kab. Sukoharjo</t>
  </si>
  <si>
    <t>Permohonan Bantuan Keuangan Untuk Pembangunan Balai Dusun dan Gudang Perkakas Rt.01/02 Dukuh Tegalmojo Desa Kedungsono Kecamatan Bulu Kab. Sukoharjo</t>
  </si>
  <si>
    <t>Permohonan Bantuan Keuangan Untuk Pembangunan Gedung Serba Guna Desa Kedungsono Kecamatan Bulu Kab. Sukoharjo</t>
  </si>
  <si>
    <t>Permohonan Bantuan Keuangan Untuk Pembangunan Jembatan Dk. Karanggayam RT.01 /07 Desa Kedungsono Kecamatan Bulu Kab. Sukoharjo</t>
  </si>
  <si>
    <t>Permohonan Bantuan Keuangan Untuk Pembangunan Talud Jembatan Dk. Kedungsono RT.03/08 Desa Kedungsono Kec. Bulu Kab. Sukoharjo</t>
  </si>
  <si>
    <t>Permohonan Bantuan Keuangan Untuk Pembangunan Betonisasi Jalan Dk. Kerjo RT.02 RW.04 Desa Kedungsono Kec. Bulu Kab. Sukoharjo</t>
  </si>
  <si>
    <t>Permohonan Bantuan Keuangan Untuk Pembangunan Talud Jalan Dk. Malangan RT.01 RW.05 Desa Kedungsono Kec. Bulu Kab. Sukoharjo</t>
  </si>
  <si>
    <t>Permohonan Bantuan Pembangunan Gudang Perkakas Dukuh Tiyoko RT 01 RW 04 Desa Kedungsono Kec. Bulu Kab. Sukoharjo</t>
  </si>
  <si>
    <t>Permohonan Bantuan Keuangan untuk Rehab Bolo Pecah Dk. Karanggayam RT.01/07 Ds. Kedungsono Kec. Bulu Kab. Sukoharjo</t>
  </si>
  <si>
    <t xml:space="preserve">Permohonan Bantuan Keuangan untuk Pembangunan Talud Jalan Dukuh Soko RT.01 RW.01 Desa Kedungsono Kec. Bulu Kab. Sukoharjo. </t>
  </si>
  <si>
    <t xml:space="preserve">Permohonan Bantuan Keuangan untuk Pembangunan Talud Jalan Dukuh Karanggayam RT.01 RW.07 Desa Kedungsono Kec. Bulu Kab. Sukoharjo. </t>
  </si>
  <si>
    <t xml:space="preserve">Permohonan Bantuan Keuangan untuk Pembangunan Talud Jalan Dukuh Tegalmojo RT.01 RW.02 Desa Kedungsono Kec. Bulu Kab. Sukoharjo. </t>
  </si>
  <si>
    <t>Pembangunan Gapura Dk.Kunden RT.01 RW.08</t>
  </si>
  <si>
    <t>Pengadaan Alat Perlengkapan latihan Sekolah Sepak Bola Persedentama Dk. Sumberejo Rt 01 Rw 06 Desa Kunden Kec. Bulu Kab. Sukoharjo</t>
  </si>
  <si>
    <t>Pengadaan Inventaris Alat Prasmanan Tim Penggerak PKK Desa Kunden Kecamatan Bulu Kabupaten Sukoharjo</t>
  </si>
  <si>
    <t>Pengadaan Sound System Karang Taruna EKA SAPTA KENCANA Dk Sumberejo RT 01 RW 07 Desa Kunden, Kec Bulu, Kab Sukoharjo</t>
  </si>
  <si>
    <t>Perlengkapan Pengajian Dk.Kunden RT.01 RW.08 desa Kunden</t>
  </si>
  <si>
    <t xml:space="preserve">Permohonan Bantuan Keuangan untuk Pembangunan Pagar Makam Gede dan Jalan Menuju Makam Gede Dukuh Kunden  RT.01 RW.09 Desa Kunden Kec. Bulu Kab. Sukoharjo. </t>
  </si>
  <si>
    <t xml:space="preserve">Permohonan Bantuan Keuangan untuk Pembangunan Rumah Inventaris Dukuh Ngutran RT.02 RW.09 Desa Kunden Kec. Bulu Kab. Sukoharjo. </t>
  </si>
  <si>
    <t>Permohonan Bantuan Keuangan Untuk Rehabilitasi Dapur Kantor Desa Kunden Kec. Bulu Kab. Sukoharjo</t>
  </si>
  <si>
    <t>Pengadaan inventaris rt .03 rw.03 dk jomblang ds lengking Kec. Bulu</t>
  </si>
  <si>
    <t>Permohonan bantuan keuangan untuk Pembangunan Gapura Dk.Kadutan Rt 01 &amp; RT 02 Rw 05 Desa Lengking Kec.Bulu</t>
  </si>
  <si>
    <t>Permohonan Bantuan Keuangan Untuk Pembuatan Gapuro Dk. Lengking Rt.02 Rw.06 Desa Lengking Kec. Bulu Kab. Sukoharjo</t>
  </si>
  <si>
    <t>Pembangunan Gapura Dk. Kluwih RT. 01 RW. 04 Ds. Lengking Kec. Bulu</t>
  </si>
  <si>
    <t>Pengadaan Inventaris Dk. Gatak RT 02 RW 04 Desa Malangan Kec. Bulu</t>
  </si>
  <si>
    <t>Pengadaan inventaris Dk. Mranggen RT 01 RW 01 DS. Malangan Kec. Bulu</t>
  </si>
  <si>
    <t>Pengadaan inventaris Dk. Mranggen RT 01 RW 03 Desa Malangan Kec. Bulu</t>
  </si>
  <si>
    <t>Pengadaan inventaris Dk. Mranggen RT 02 RW 01 Ds. Malangan Kec. Bulu</t>
  </si>
  <si>
    <t>Pengadaan inventaris Dk. Mranggen RT 02 RW 03 Desa Malangan Kec. Bulu</t>
  </si>
  <si>
    <t>Pengadaan Rumah Kajang dan Atap Galvalum Dk. Pundungsari RT. 02 RW. 05, Desa Malangan, Kec. Bulu</t>
  </si>
  <si>
    <t>Pengadaan Sarana Prasarana Warga Dk. Pundungsari RT. 01 RW. 05, Desa Malangan, Kec. Bulu</t>
  </si>
  <si>
    <t>Permohonan balai RT Dk. Malangan RT 02/02 Ds. Malangan, Kec. Bulu</t>
  </si>
  <si>
    <t>Permohonan Bantuan Keuangan Pembangunan Pagar Lapangan Desa Malangan Kec.Bulu Kab. Sukoharjo</t>
  </si>
  <si>
    <t>Permohonan Bantuan Keuangan Untuk Rehab Balai RT.01/02 Desa Malangan Kec. Bulu Kab. Sukoharjo</t>
  </si>
  <si>
    <t>Pembangunan rumah gudang bolo pecah Dk. Pager gunung rt 03 Rw 01 Ds. Ngasinan Kec. Bulu</t>
  </si>
  <si>
    <t>Permohona Bantuan Keuangan Pengadaan Rumah Tarub Dk. Sidodadi RT. 01 RW. 07, Desa Ngasinan</t>
  </si>
  <si>
    <t>Permohonan antuan Keuangan Pengadaan Rumah Tarub Dk Kebokuning RT. 01 RW. 05, Desa Ngasinan</t>
  </si>
  <si>
    <t>Permohonan Bantuan Keuangan Untuk Betonisasi Jalan Kampung Dk. Sidodadi RT.001/RW.007 Desa Ngasinan Kec. Bulu Kab. Sukoharjo</t>
  </si>
  <si>
    <t>Permohonan Bantuan Keuangan Untuk Pembangunan Talud Jalan Dk. Borowatu RT.03 RW.04 Desa Ngasinan Kec. Bulu Kab. Sukoharjo</t>
  </si>
  <si>
    <t>Permohonan Bantuan Keuangan Untuk Pembangunan Talud Jalan Kampung Dk. Pengkol RT.002 RW.006 Desa Ngasinan Kec. Bulu Kab. Sukoharjo</t>
  </si>
  <si>
    <t>Permohonan Bantuan Keuangan Untuk Rehab Beton Jalan Dk. Sidorejo RT.02 RW.04 Desa Ngasinan Kec. Bulu Kab. Sukoharjo</t>
  </si>
  <si>
    <t>Permohonan Bantuan Keuangan Untuk Talud Jalan Kampung Dk. Pundungsari RT.002/ RW.007 Desa Ngasinan Kec. Bulu Kab. Sukoharjo</t>
  </si>
  <si>
    <t>Bantuan inventaris dk nogosasran rw 4 desa puron Kecamatan Bulu</t>
  </si>
  <si>
    <t>Bantuan sarana dan prasarana air bersih dk puron rt 1 rw 2 desa puron kecamatan Bulu</t>
  </si>
  <si>
    <t>Permohonan bantuan GASEBO Dk. Puron RT.02 RW.02 Desa Puron Kecamatan Bulu</t>
  </si>
  <si>
    <t>Pengadaan Inventaris PKK Desa Sanggang Kecamatan Bulu Kabupaten Sukoharjo</t>
  </si>
  <si>
    <t>Pengadaan Sound System Dk. Sanggang RT 002 RW 001, Desa Sanggang, Kecamatan Bulu, Kabupaten Sukoharjo</t>
  </si>
  <si>
    <t>Permohonan Bantuan Keuangan Untuk Pelebaran Jembatan Dk. Tawing Rt.003 RW.007 Desa Sanggang Kec. Bulu Kab. Sukoharjo</t>
  </si>
  <si>
    <t>Permohonan Bantuan Keuangan Untuk Pembangunan Gapura Perbatasan Jalan PU Sanggang-Manyaran,Wonogiri Desa Sanggang Kec. Bulu Kab. Sukoharjo</t>
  </si>
  <si>
    <t>Permohonan Bantuan Keuangan Untuk Pembangunan Pengaspalan Jalan Dk. Samin RT.01 RW.05 Desa Sanggang Kec. Bulu Kab. Sukoharjo</t>
  </si>
  <si>
    <t>Permohonan bantuan keuangan untuk Rehabilitasi Balai Desa,Desa Sanggang Kec.Bulu</t>
  </si>
  <si>
    <t>Permohonan Bantuan Keuangan Untuk Rehabilitasi Gedung PKK Desa Sanggang Kec. Bulu Kab. Sukoharjo</t>
  </si>
  <si>
    <t>Permohonan Bantuan Keuangan Untuk Rehabilitasi Pagar Balai Desa, Desa Sanggang Kec. Bulu Kab. Sukoharjo</t>
  </si>
  <si>
    <t>Permohonan Bantuan Keuangan Untuk Rehabilitasi Plavon Pendopo Balai Desa, Desa Sanggang Kec. Bulu Kab. Sukoharjo</t>
  </si>
  <si>
    <t>Permohonan Bantuan Keuangan Untuk Sarana dan Prasarana Pengaspalan Jalan Dk. Samin RT.01 RW.04 Desa Sanggang Kec. Bulu Kab. Sukoharjo</t>
  </si>
  <si>
    <t>Permohonan bantuan pengadaan Sound System Dk.Bedug Lor RT 001 RW 009 Ds.Sanggang Kec.Bulu</t>
  </si>
  <si>
    <t>Permohonan Bantuan Pengaspalan Jalan Dk.Kaligunting RT 02 RW 02 Ds.Sanggang Kec.Bulu</t>
  </si>
  <si>
    <t>Permohonan bantuan untuk pengadaan perlengkapan tukang Dk. Bedug Rt 01 Rw 09 Desa Sanggang Kecamatan Bulu</t>
  </si>
  <si>
    <t>Bantuan Keuangan untuk Pemilihan Kepala Desa, Desa Tiyaran Kec. Bulu</t>
  </si>
  <si>
    <t>Pembangunan gasebo Dk. Gunung lor Rt 1 Rw 7 Ds Tiyaran Kec. Bulu</t>
  </si>
  <si>
    <t>Pembangunan gasebo Dk.Tambakrejo Rt 1.Rw 1 Ds Tiyaran kec. Bulu</t>
  </si>
  <si>
    <t>Pengadaan Alat Prasmanan Dukuh Kerten RT 2 RW 7 Desa Tiyaran, Kecamatan Bulu, Kabupaten Sukoharjo</t>
  </si>
  <si>
    <t>Pengadaan Inventaris dan Meja Kursi Dukuh Malangan RT 1 RW 4 Desa Tiyaran, Kecamatan Bulu, Kabupaten Sukoharjo</t>
  </si>
  <si>
    <t>Pengadaan Inventaris Dukuh Tiyaran RT 01/08, Desa Tiyaran, Kecamatan Bulu, Kabupaten Sukoharjo</t>
  </si>
  <si>
    <t>Pengadaan Inventaris Sarung Kursi Dk Kerten RT 2 RW 7, Desa Tiyaran, Kec Bulu, Kab Sukoharjo</t>
  </si>
  <si>
    <t>Pengadaan Inventaris Sarung Kursi Dukuh Majan RW 2 Desa Tiyaran, Kec Bulu, Kab Sukoharjo</t>
  </si>
  <si>
    <t>Pengadaan Inventaris Sound System Dukuh Tiyaran RW 8, Desa Tiyaran, Kec Bulu, Kab Sukoharjo</t>
  </si>
  <si>
    <t>Pengadaan Kursi Inventaris Dukuh Tambakrejo RT 2 RW 1, Desa Tiyaran, Kec Bulu, Kab Sukoharjo</t>
  </si>
  <si>
    <t>Permohonan Bantuan Keuangan Untuk Pembangunan Pavingisasi dan Rehab Balai Pertemuan Dukuh Tambakrejo RT.02 RW.01 Desa Tiyaran Kec.Bulu Kab. Sukoharjo</t>
  </si>
  <si>
    <t>Permohonan Bantuan Keuangan Untuk Pembangunan Talud Masjid Dukuh Jatirejo RW.9 Desa Tiyaran Kec.Bulu Kab. Sukoharjo</t>
  </si>
  <si>
    <t>Pengadaan Sound System Dk Kranon RT 03 RW 08 Desa Blimbing, Kec Gatak, Kab Sukoharjo</t>
  </si>
  <si>
    <t>Permohonan Bantuan Dana untuk Pembelian Inventaris Meja Kursi Dk. Brambang RT. 02 RW. 02, Desa Blimbing,Kec. Gatak</t>
  </si>
  <si>
    <t>Permohonan Bantuan Dana untuk Pembelian Inventaris Meja Kursi Dk. Brambang RT. 03 RW. 02, Desa Blimbing,Kec. Gatak</t>
  </si>
  <si>
    <t>Permohonan Bantuan Dana untuk Pembelian InventarisTikar dan Kursi Dk. Brambang RT. 01 RW. 02, Desa Blimbing,Kec. Gatak</t>
  </si>
  <si>
    <t>Permohonan Bantuan Dana Untuk Pengadaan Inventaris Dopo Dk. Gatak RT. 01 RW. 01, Desa Blimbing, Kec. Gatak</t>
  </si>
  <si>
    <t>Permohonan Bantuan Keuangan Untuk Pembangunan Gapura Dukuh Kranon RT.03 RW.08 Desa Blimbing Kec.Gatak Kab. Sukoharjo</t>
  </si>
  <si>
    <t>Permohonan Bantuan Keuangan untuk Pengadaan Peralatan Tim Penggerak PKK Desa Blimbing, Kec. Gatak</t>
  </si>
  <si>
    <t>Permohonan Bantuan Keuangan Untuk Rehab Lantai Kantor Kepala Desa Blimbing Kec.Gatak Kab. Sukoharjo</t>
  </si>
  <si>
    <t>Permohonan Bantuan Pengadaan Inventaris Kompor dan Speaker Dk. Gatak RT. 02 RW. 01, Desa Blimbing, Kec. Gatak</t>
  </si>
  <si>
    <t>Permohonan Bantuan untuk Inventaris Dk.Kranon RT. 03 RW. 08, Desa Blimbing, Kec. Gatak</t>
  </si>
  <si>
    <t>Permohonan Bantuan untuk Pembelian Inventaris Bolo Pecah Dk.Bedodo RT. 01 RW. 06, Desa Blimbing, Kec. Gatak</t>
  </si>
  <si>
    <t>Permohonan Bantuan untuk Pembelian Inventaris Dk.Klopogading RT. 01 RW. 08, Desa Blimbing, Kec. Gatak</t>
  </si>
  <si>
    <t>Permohonan Bantuan untuk Pembelian Inventaris Dopo Dk.Tempel RT. 01 RW. 05, Desa Blimbing, Kec. Gatak</t>
  </si>
  <si>
    <t>Permohonan Bantuan untuk Pembelian Inventaris Meja Kursi Dk. Blimbing RT. 01 RW. 04, Desa Blimbing, Kec. Gatak</t>
  </si>
  <si>
    <t>Permohonan Bantuan untuk Pembelian Inventaris Meja Kursi Dk. Blimbing RT. 02 RW. 04, Desa Blimbing, Kec. Gatak</t>
  </si>
  <si>
    <t>Permohonan Bantuan untuk Pembelian Inventaris Meja Kursi Dk. Karangijo RT. 02 RW. 03, Desa Blimbing, Kec. Gatak</t>
  </si>
  <si>
    <t>Permohonan Bantuan untuk Pembelian Inventaris Meja Kursi Dk.Bedodo RT. 02 RW. 06, Desa Blimbing, Kec. Gatak</t>
  </si>
  <si>
    <t>Permohonan Bantuan untuk Pembelian Inventaris Meja Kursi Dk.Bedodo RT. 02 RW. 07, Desa Blimbing, Kec. Gatak</t>
  </si>
  <si>
    <t>Permohonan Bantuan untuk Pembelian Inventaris Sound System Dk.Bedodo RT. 01 RW. 07, Desa Blimbing, Kec. Gatak</t>
  </si>
  <si>
    <t>Permohonan Bantuan untuk Pembelian Inventaris Sound System Dk.Boto RT. 01 RW. 11, Desa Blimbing, Kec. Gatak</t>
  </si>
  <si>
    <t>Permohonan Bantuan untuk Pembelian Sound System Dk. Karangijo RT. 01 RW. 03, Desa Blimbing, Kec. Gatak</t>
  </si>
  <si>
    <t>Permohonan Bantuan untuk Pembelian Sound System Dk.Jetis RT. 01 RW. 09, Desa Blimbing, Kec. Gatak</t>
  </si>
  <si>
    <t>Permohonan Bantuan untuk Pengadaan Dopo/Tenda Hajatan Dk.Boto RT. 01 RW. 10, Desa Blimbing, Kec. Gatak</t>
  </si>
  <si>
    <t>Permohonan Bantuan untuk Pengadaan Dopo/Tenda Hajatan Dk.Kranon RT. 02 RW. 08, Desa Blimbing, Kec. Gatak</t>
  </si>
  <si>
    <t>Permohonan Bantuan untuk Pengadaan Inventaris Bolo Pecah Dk.Botorejo RT. 02 RW. 11, Desa Blimbing, Kec. Gatak</t>
  </si>
  <si>
    <t>Permohonan Bantuan untuk Pengadaan Inventaris Dk.Boto RT. 02 RW. 10, Desa Blimbing, Kec. Gatak</t>
  </si>
  <si>
    <t>Permohonan Bantuan untuk Pengadaan Inventaris Dk.Tegalan RT. 02 RW. 09, Desa Blimbing, Kec. Gatak</t>
  </si>
  <si>
    <t>Permohonan bantuan untuk sarana dan prasarana Olah Raga Ds.Blimbing Kec.Gatak</t>
  </si>
  <si>
    <t>Pembangunan Gapura Dk Krangan Rw 3, Geneng, Gatak, Sukoharjo</t>
  </si>
  <si>
    <t>Pembangunan Gudang Bolopecah Dk. Kaworan RT. 05/05 Desa Geneng Kec. Gatak</t>
  </si>
  <si>
    <t>Pengadaan DOPO Dk Geneng Rt 1 Rw 2, Geneng, Gatak, Sukoharjo</t>
  </si>
  <si>
    <t>Pengadaan DOPO Dk Geneng Rt 2 Rw 2, Geneng, Gatak, Sukoharjo</t>
  </si>
  <si>
    <t>Pengadaan DOPO Dk Kaworan Rt 4 Rw 5,Geneng, Gatak</t>
  </si>
  <si>
    <t>Pengadaan DOPO Dk Kaworan Rt 5 Rw 5,Geneng,Gatak</t>
  </si>
  <si>
    <t>Pengadaan Inventaris Kursi Dk Gawok Rt 1 Rw 1 Geneng, Gatak, Sukoharjo</t>
  </si>
  <si>
    <t>Pengadaan Inventaris Kursi Dk Geneng Rt 3 Rw 1 Geneng, Gatak, Sukoharjo</t>
  </si>
  <si>
    <t>Pengadaan Inventaris Kursi Dk Kutan Rt 3 Rw 3 Geneng, Gatak, Sukoharjo</t>
  </si>
  <si>
    <t>Pengadaan Meja Kursi Dk Kaworan RT 3 RW 5, Geneng, Gatak, Sukoharjo</t>
  </si>
  <si>
    <t>Pengadaan Meja Kursi Dk Krecekan RT. 01 RW 5, Geneng, Gatak, Sukoharjo</t>
  </si>
  <si>
    <t>Pengadaan Meja Kursi Dk Senden RT 4 RW 3,Geneng,Gatak</t>
  </si>
  <si>
    <t>Pengadaan Meja Kursi Dk Sigran RT. 03 RW 6, Geneng, Gatak, Sukoharjo</t>
  </si>
  <si>
    <t>Permohonan bantuan keuangan untuk Betonisasi jalan Dk. Senden RT 01 RW 04 Ds.Geneng Kec.Gatak</t>
  </si>
  <si>
    <t>Permohonan Bantuan Keuangan Untuk Pagar Kantor Desa Geneng Kec.Gatak Kab. Sukoharjo</t>
  </si>
  <si>
    <t>Permohonan Bantuan Untuk Pembangunan Gapura Dk. Sigran Rt 002 Rw 006 Desa Geneng, Kec. Gatak</t>
  </si>
  <si>
    <t>Pengadaan Inventaris Bolo Pecah Dk Bareng RT 3 Rw 3, Jati, Gatak, Sukoharjo</t>
  </si>
  <si>
    <t>Pengadaan Inventaris DOPO Dk Tempel Rt 3 Rw 4,Jati,Gatak</t>
  </si>
  <si>
    <t>Pengadaan Inventaris Karang Taruna Melati Putih Dk. Sranon RT 01 RW 04, Ds. Jati</t>
  </si>
  <si>
    <t>Pengadaan Inventaris Karang Taruna MUDA BAKTI Dk Jati Rt 1 Rw 2,Gatak, Sukoharjo</t>
  </si>
  <si>
    <t>Pengadaan Inventaris RT Dk. Sranon RT 01 RW 04, Ds. Jati</t>
  </si>
  <si>
    <t>Pengadaan Meja Kursi Dk Sranon RT 2 RW 4, Jati, Gatak, Sukoharjo</t>
  </si>
  <si>
    <t>Pengadaan Meja Kursi Dk Terban RT 4 RW 3, Jati, Gatak, Sukoharjo</t>
  </si>
  <si>
    <t>Permohonan Bantuan keuangan Pengaspalan Jalan Dk.Jati RT 03 RW 02 Ds. Jati Kec.Gatak</t>
  </si>
  <si>
    <t>Permohonan Bantuan Keuangan Untuk Pembangunan Paving Desa Jati Kec.Gatak Kab. Sukoharjo</t>
  </si>
  <si>
    <t>Permohonan Bantuan Keuangan Untuk Pembangunan Talud Mojo Desa Jati Kec. Gatak Kab. Sukoharjo</t>
  </si>
  <si>
    <t>Permohonan bantuan keuangan untuk pengaspalan jalan Dk.Jati RT 01 RW 02 Ds.Jati Kec.Gatak</t>
  </si>
  <si>
    <t>Permohonan bantuan untuk pembangunan betonisasi mojo Desa Jati Kecamatan Gatak Kabupaten Sukoharjo</t>
  </si>
  <si>
    <t>Rehabilitasi Selokan Dk Jati RT 2 Rw 2, Jati, Gatak, Sukoharjo</t>
  </si>
  <si>
    <t>Pengadaan Inventaris Desa Kagokan Kec. Gatak</t>
  </si>
  <si>
    <t>Pengadaan Inventaris Organisasi Muda-Mudi "Yudha Karya Bhakti" DK. Dalangan RW.02 Desa Klaseman, Kec. Gatak Kab. Sukoharjo</t>
  </si>
  <si>
    <t>Pengadaan Inventaris Dk Tegalgodong RT 03 RW 02 Desa Klaseman, Kec Gatak, Kab Sukoharjo</t>
  </si>
  <si>
    <t>Pengadaan Inventaris Dk. Banaran Rt 03 Rw 04 Desa Klaseman, Kec Gatak, Kab Sukoharjo</t>
  </si>
  <si>
    <t>Pengadaan Inventaris RT Dk. Dalangan RT 01 RW 02, Ds. Klaseman</t>
  </si>
  <si>
    <t>Pengadaan Sound System Dk Klaseman RT 02 RW 01 Desa Klaseman, Kec Gatak, Kab Sukoharjo</t>
  </si>
  <si>
    <t>Permohonan Bantuan Keuangan untuk Pengadaan Inventaris PKK Desa Klasemen, Kec. Gatak</t>
  </si>
  <si>
    <t>Pembangunan Gapura Batas Desa Dk Teblon RW 08 Krajan, Gatak, Sukoharjo</t>
  </si>
  <si>
    <t>Pembangunan Gudang Bolo Pecah Dk Sidosari Rt 3 Rw 3, Krajan, Gatak, Sukoharjo</t>
  </si>
  <si>
    <t>Penerangan Jalan Dk Sanggrahan RT 2 Rw 7, Krajan, Gatak, Sukoharjo</t>
  </si>
  <si>
    <t>Penerangan Jalan Dk. Sanggrahan Rt 1 Rw 7, Krajan, Gatak, Sukoharjo</t>
  </si>
  <si>
    <t>Pengadaan Inventaris Dk Sidosari Rt 2 Rw 3, Krajan, Gatak, Sukoharjo</t>
  </si>
  <si>
    <t>Pengadaan Inventaris Dk Tegal Mlati Rt 1 Rw 5, Krajan, Gatak, Sukoharjo</t>
  </si>
  <si>
    <t>Pengadaan Inventaris Dk Yagan Rt 1 RW 2, Krajan, Gatak, Sukoharjo</t>
  </si>
  <si>
    <t>Pengadaan Inventaris Dk. Gambiran RT 02 RW 01, Krajan, Gatak, Sukoharjo</t>
  </si>
  <si>
    <t>Pengadaan Inventaris Karang Taruna BINTAB Desa Krajan</t>
  </si>
  <si>
    <t>Pengadaan Inventaris Kesenian Reog Dk Kauman RT 3 RW 4, Krajan, Gatak, Sukoharjo</t>
  </si>
  <si>
    <t>Pengadaan Inventaris RT Dk. Yagan RT 02 RW 02, Ds. Krajan</t>
  </si>
  <si>
    <t>Pengadaan Inventaris RT. Dk. Krajan RT. 02/06 Ds. Krajan Kec. Gatak</t>
  </si>
  <si>
    <t>Pengadaan Inventaris Tikar Dk Yagan Rt 3 Rw 2,Krajan, Gatak, Sukoharjo</t>
  </si>
  <si>
    <t>Pengadaan Inventaris, Dk Bulurejo RT 4 RW 1 Krajan, Gatak, Sukoharjo</t>
  </si>
  <si>
    <t>Pengadaan Lampu Penerangan Jalan Dk. Sanggrahan RT. 3 RW 7, Desa Krajan, Kec. Gatak, Sukoharjo</t>
  </si>
  <si>
    <t>Permohonan Bantuan Keuangan Untuk Pembangunan Gapura Batas Desa Tahap II Dk.Krajan RT.05 RW.06 Desa Krajan Kec. Gatak Kab. Sukoharjo</t>
  </si>
  <si>
    <t>Permohonan Bantuan Keuangan Untuk Pengaspalan Jalan Dk. Sidosari RW.03 Desa Krajan Kec. Gatak Kab. Sukoharjo</t>
  </si>
  <si>
    <t>Pembangunan Gudang Bolo Pecah Dk Ngoro oro Rt 1 Rw 4, Luwang, Gatak, Sukoharjo</t>
  </si>
  <si>
    <t>Pembangunan Paving dan Rumput Taman, Ngoro-oro Rt 2 Rw 4, Luwang, Gatak, Sukoharjo</t>
  </si>
  <si>
    <t>Pengadaan Alat Pengolah Sampah Organik dan Non Organik Bank Sampah Subur Dukuh Bangakan, Desa Luwang, Kecamatan Gatak, Kabupaten Sukoharjo</t>
  </si>
  <si>
    <t>Pengadaan Inventaris Bolo Pecah Dk Blimbing RT 2 Rw 7, Luwang, Gatak, Sukoharjo</t>
  </si>
  <si>
    <t>Pengadaan Inventaris Meja Kursi &amp; Bolo Pecah Dk Blimbing RT 2 Rw 6,Luwang,Gatak</t>
  </si>
  <si>
    <t>Pengadaan Inventaris Meja Kursi Dk Ngoro Oro Rt 2 Rw 3,Luwang,Gatak</t>
  </si>
  <si>
    <t>Pengadaan Inventaris POKJA DESA SEHAT Desa Luwang,Gatak</t>
  </si>
  <si>
    <t>Pengadaan Inventaris RT Dk. Blimbing RT 02 RW 06, Ds. Luwang</t>
  </si>
  <si>
    <t>Pengadaan Inventaris RT Dk. Ngoro-oro RT 01 RW 04, Ds. Luwang</t>
  </si>
  <si>
    <t>Pengadaan Inventaris Sound System Dk Gesingan RW 9, Luwang, Gatak, Sukoharjo</t>
  </si>
  <si>
    <t>Pengadaan Inventaris Tikar Dk. Luwang Rt 1 Rw 5, Luwang, Gatak, Sukoharjo</t>
  </si>
  <si>
    <t>Pengadaan Inventaris Tikar Dk. Tumpeng RT 1 RW 8, Desa Luwang, Gatak</t>
  </si>
  <si>
    <t>Pengadaan lampu Penerangan Jalan Dk bangakan Rt 2 Rw 1, Luwang, Gatak, Sukoharjo</t>
  </si>
  <si>
    <t>Pengadaan lampu Penerangan Jalan Dk Ngoro-oro Rt 3 Rw 4, Luwang, Gatak, Sukoharjo</t>
  </si>
  <si>
    <t>Pembangunan Selokan Rt 03 Rw 04 Mayang Gatak Sukoharjo</t>
  </si>
  <si>
    <t>Pengadaan Inventaris Bolo Pecah RT Dk Serongan Rt 1 Rw 2, Mayang, Gatak, Sukoharjo</t>
  </si>
  <si>
    <t>Pengadaan Inventaris BUMDES SEJAHTERA Desa Mayang Kecamatan Gatak Kab. Sukoharjo</t>
  </si>
  <si>
    <t>Pengadaan Inventaris Keroncong SEDYO LARAS Dk Mayang Rt 2 Rw 3, Mayang, Gatak, Sukoharjo</t>
  </si>
  <si>
    <t>Pengadaan Inventaris Meja dan Kursi Plastik Dk Mayang Rt 3 Rw 2, Mayang, Gatak, Sukoharjo</t>
  </si>
  <si>
    <t>Pengadaan Inventaris Meja dan Kursi Plastik Dk Mayang Rt 3 rw 4, Mayang, Gatak, Sukoharjo</t>
  </si>
  <si>
    <t>Pengadaan Inventaris Meja dan Kursi Plastik Dk Ngemplak Rt 1 Rw 1, Mayang, Gatak, Sukoharjo</t>
  </si>
  <si>
    <t>Pengadaan Inventaris Meja dan Kursi Plastik Dk Ngemplak Rt 2 Rw 1,Gatak, Sukoharjo</t>
  </si>
  <si>
    <t>Pengadaan Inventaris Meja dan Kursi Plastik Dk Ngemplak Rt 3 Rw 1, Mayang, Gatak, Sukoharjo</t>
  </si>
  <si>
    <t>Pengadaan Inventaris Meja dan Kursi Plastik Dk Tegal Gede Rt 1 Rw 5, Mayang, Gatak, Sukoharjo</t>
  </si>
  <si>
    <t>Pengadaan Inventaris RT DK. Mayang RT 01 RW 03, Ds. Mayang</t>
  </si>
  <si>
    <t>Pengadaan Inventaris Sound System Dk Jantran RW 5,Mayang</t>
  </si>
  <si>
    <t>Pengadaan Inventaris Sound System Dk Mayang Rt 3 Rw 3, Gatak,Sukoharjo</t>
  </si>
  <si>
    <t>Permohonan Bantuan Keuangan Untuk Rehab Ruang Ganti Olahraga dan Benz Pemain Cadangan dan Official Desa Mayang Kecamatan Gatak Kab. Sukoharjo</t>
  </si>
  <si>
    <t>Bantuan Pembangunan Gudang Perkakas RT 01 Rw 04 , Ds. Sanggung,Gatak,Sukoharjo</t>
  </si>
  <si>
    <t>Pembangunan Gudang Bolo Pecah Dk. Sanggung Rt 2 RW 1, Desa Sanggung, Kec. Gatak</t>
  </si>
  <si>
    <t>Pengadaan Inventaris HT Karang Taruna WEKO HASTONOWO Desa Sanggung,gatak</t>
  </si>
  <si>
    <t>Pengadaan Inventaris Sound System,HT Karang Taruna W.KAM Dk Sanggung Rt 3/1</t>
  </si>
  <si>
    <t>Pengadaan Meja Kursi Sanggung Rt 1 Rw 1, Sanggung, Gatak</t>
  </si>
  <si>
    <t>Pengadaan Tempat Perkakas Bolo Pecah Sanggung Rt 5 RW 1, Desa Sanggung, Kec. Gatak</t>
  </si>
  <si>
    <t>Permohonan bantuan keuangan Betonisasi Jalan Desa Sanggung RT 04 RW 03, Ds. Sanggung,Gatak</t>
  </si>
  <si>
    <t>Pembangunan Talud Dk. Hargosari RW. 02 Ds. Sraten Kec. Gatak</t>
  </si>
  <si>
    <t>Pengadaan Inventaris RT Dk. Hargosari RT 03 RW 02, Ds. Sraten</t>
  </si>
  <si>
    <t>Pengadaan Inventaris RT Dk. Kajen RT 02 RW 02, ds. Sraten</t>
  </si>
  <si>
    <t>Permohonan bantuan keuangan rehab aspal dukuh Hargosari Rw 02 Desa Sraten Kecamatan Gatak</t>
  </si>
  <si>
    <t>Permohonan Bantuan Keuangan untuk Pembangunan Taman Dk. Karangasem RT. 1 RW. 5, Desa Sraten,Kec. Gatak</t>
  </si>
  <si>
    <t>Permohonan Bantuan Keuangan untuk Pengadaan HT dan Mesin Pemotong Rumput RT. 01 RW. 07, Desa Sraten, Kec. Gatak</t>
  </si>
  <si>
    <t>Permohonan Bantuan Keuangan untuk Pengadaan Kursi Plastik Dk. Maron RT. 02 RW. 05, Desa Sraten, Kec. Gatak</t>
  </si>
  <si>
    <t>Permohonan Bantuan Keuangan untuk Pengadaan Sound System dan Bolo Pecah Sraten Indah RT. 03 RW. 07, Desa Sraten, Kec. Gatak</t>
  </si>
  <si>
    <t>Permohonan bantuan Pembangunan Gudang Inventaris Desa Sraten Kec.Gatak</t>
  </si>
  <si>
    <t>Permohonan Bantuan untuk Pengadaan Meja Kursi Dk. Karang RT. 02 RW. 06, Desa Sraten, Kec. Gatak</t>
  </si>
  <si>
    <t>Pengadaan Inventaris RT Dk. Sidomulyo RT 02 RW 01, Ds. Tempel</t>
  </si>
  <si>
    <t>Permohonan Bantuan Keuangan untuk Pengadaan Peralatan Tim Penggerak PKK Desa Tempel, Kec. Gatak</t>
  </si>
  <si>
    <t>Permohonan Bantuan Untuk Sarana dan Prasarana Dk. Sidomulyo Rt 01 Rw 01, Desa Tempel, Kec. Gatak</t>
  </si>
  <si>
    <t>Bantuan Keuangan Pengadaan Inventaris Dk Dukuh RT 2 RW 6 Ds. Trangsan Kec. Gatak Kab. Sukoharjo</t>
  </si>
  <si>
    <t>Bantuan Keuangan Pengadaan Inventaris Dukuh Dani RT 1 RW 4 Ds. Trangsan Kec. Gatak Kab. Sukoharjo</t>
  </si>
  <si>
    <t>Bantuan Keuangan Pengadaan Inventaris Dukuh Dani RT 2 RW 4 Ds. Trangsan Kec. Gatak Kab. Sukoharjo</t>
  </si>
  <si>
    <t>Bantuan Keuangan Pengadaan Inventaris Dukuh Jamur RT 3 RW 8 Ds. Trangsan Kec. Gatak Kab. Sukoharjo</t>
  </si>
  <si>
    <t>Bantuan Keuangan Pengadaan Inventaris Dukuh Kramat RT 1 RW 7 Ds. Trangsan Kec. Gatak Kab. Sukoharjo</t>
  </si>
  <si>
    <t>Bantuan Keuangan Pengadaan Inventaris Dukuh Kramat RT 2 RW 7 Ds. Trangsan Kec. Gatak Kab. Sukoharjo</t>
  </si>
  <si>
    <t>Bantuan Keuangan Pengadaan Inventaris Dukuh Kramat RT 4 RW 7 Ds. Trangsan Kec. Gatak Kab. Sukoharjo</t>
  </si>
  <si>
    <t>Bantuan Keuangan Pengadaan Inventaris Dukuh Sudan RT 2 RW 9 Ds. Trangsan Kec. Gatak Kab. Sukoharjo</t>
  </si>
  <si>
    <t>Bantuan Keuangan Pengadaan Inventaris Dukuh Tegal Asri RT 3 RW 5 Ds. Trangsan Kec. Gatak Kab. Sukoharjo</t>
  </si>
  <si>
    <t>Bantuan Keuangan Pengadaan Inventaris Karang Taruna Tunas Remaja Dukuh Jamur RW 8 Ds. Trangsan Kec. Gatak Kab. Sukoharjo</t>
  </si>
  <si>
    <t>Pengadaan Inventaris RT Dk. Tegalwatu RT 04 RW 10, Ds. Trangsan</t>
  </si>
  <si>
    <t>Pengadaan Inventaris RT Dk. Terik Warung RT 01 RW 02, Ds. Trangsan</t>
  </si>
  <si>
    <t>Pengadaan Tempat Sampah Dk Ledoksari Rt 02 Rw 01, Desa Trangsan, Kec Gatak, Kab Sukoharjo</t>
  </si>
  <si>
    <t>Pengadaan Tiang Bendera Dk. Slarong RT.04 RW.10 Desa Trangsan Kec. Gatak</t>
  </si>
  <si>
    <t>Permohonan Bantuan Keuangan untuk Pengadaan Peralatan PKK Dk. Terik Warung RT. 01 RW. 02, Desa Trangsan, Kec. Gatak</t>
  </si>
  <si>
    <t>Permohonan Bantuan Untuk Sarana dan Prasarana Rt 02 Rw 03 Desa Trangsan, Kec. Gatak</t>
  </si>
  <si>
    <t>Pengadaan Inventaris "SARI BHAKTI" Rt 02 Rw 05, Desa Trosemi, Kecamatan Gatak, Kab Sukoharjo</t>
  </si>
  <si>
    <t>Pengadaan Inventaris Karang Taruna Bunga Muda Dk Kembang RT 01/05, Desa Trosemi, Kec Gatak, Kab Sukoharjo</t>
  </si>
  <si>
    <t>Pengadaan Inventaris Karang Taruna Karya Manunggal Dk Brante RT 02/02 Desa Trosemi, Kec Gatak, Kab Sukoharjo</t>
  </si>
  <si>
    <t>Pengadaan Inventaris Karang Taruna Tunas Bhakti Dk. Kujon RT 01 dan 02 RW 06 Desa Trosemi, Kec Gatak, Kab Sukoharjo</t>
  </si>
  <si>
    <t>Pengadaan Inventaris Karang Taruna Tunas Karya Dk. Tempolan RT 02/04 Desa Trosemi, Kec Gatak, Kab Sukoharjo</t>
  </si>
  <si>
    <t>Pengadaan Inventaris Karang Taruna Tunas Muda Dk Trosemi RT 01/04, Desa Trosemi, Kec Gatak, Kab Sukoharjo</t>
  </si>
  <si>
    <t>Pengadaan Inventaris Karya Utama Rt 01 Rw 03 Desa Trosemi, Kec Gatak, Kab Sukoharjo</t>
  </si>
  <si>
    <t>Pengadaan Inventaris Mekar Sari Rt 01 Rw 02 Desa Trosemi, Kec Gatak, Kab Sukoharjo</t>
  </si>
  <si>
    <t>Pengadaan Inventaris PKK Desa Trosemi, Kec Gatak, Kab Sukoharjo</t>
  </si>
  <si>
    <t>Pengadaan Inventaris Semi Remaja Rt 02 Rw 03 Desa Trosemi, Kec Gatak, Kab Sukoharjo</t>
  </si>
  <si>
    <t>Pengadaan Inventaris Tunas Mekar Dk Bangsan RT 01 dan RT 02 RW 1 Desa Trosemi, Kec Gatak, Kab Sukoharjo</t>
  </si>
  <si>
    <t>Pengadaan Tenda/Brak Dk Kembang RT 01 RW 05 Desa Trosemi, Kec Gatak, Kab Sukoharjo</t>
  </si>
  <si>
    <t>Pengadaan Tiang dan Lampu Penerangan Jalan RT 02 RW 05 Desa Trosemi, Kec Gatak, Kab Sukoharjo</t>
  </si>
  <si>
    <t>Permohonan bantuan keuangan Pengaspalan Jalan Dk.Bangsan RT 01 RW 01 Ds.Trosemi Kec.Gatak</t>
  </si>
  <si>
    <t>Permohonan Bantuan Keuangan untuk Pembangunan Gudang Bolo Pecah RT.01/RW.02 Ds. Trosemi Kec. Gatak Kab. Sukoharjo</t>
  </si>
  <si>
    <t>Permohonan Bantuan Keuangan untuk Pembangunan Pembuatan Gudang Serba Guna Untuk Penyimpanan Iventaris dan sarana (Bolo Pecah) RT.01/RW.IV Ds. Trosemi Kec. Gatak Kab. Sukoharjo</t>
  </si>
  <si>
    <t>Permohonan Bantuan Keuangan Untuk Pembangunan Sanitasi Lingkungan Dk. Bangsan RW.1 Desa Trosemi Kec.Gatak Kab. Sukoharjo</t>
  </si>
  <si>
    <t>Permohonan pengadaan Inventaris Dk. Bangsan Rt 01 rw 01 Ds. Trosemi Kec. Gatak</t>
  </si>
  <si>
    <t>Permohonan pengadaan Inventaris Dk. Bangsan Rt 02 rw 01 Ds. Trosemi Kec. Gatak</t>
  </si>
  <si>
    <t>Permohonan pengadaan Inventaris Dk. Brante Rt 02 rw 02 Ds. Trosemi Kec. Gatak</t>
  </si>
  <si>
    <t>Permohonan pengadaan Inventaris Dk. Dukuh Rt 01 rw 02 Ds. Trosemi Kec. Gatak</t>
  </si>
  <si>
    <t>Permohonan pengadaan Inventaris Dk. Kembang Rt 01 rw 05 Ds. Trosemi Kec. Gatak</t>
  </si>
  <si>
    <t>Permohonan pengadaan Inventaris Dk. Kujon RT 02 RW 06 Ds. Trosemi Kec. Gatak</t>
  </si>
  <si>
    <t>Permohonan pengadaan Inventaris Dk. Kujon RT 01 RW 06 Ds. Trosemi Kec. Gatak</t>
  </si>
  <si>
    <t>Permohonan pengadaan Inventaris Dk. Tempolan Rt 02 rw 04 Ds. Trosemi Kec. Gatak</t>
  </si>
  <si>
    <t>Permohonan pengadaan Inventaris Dk. Trangsan Rt 02 rw 05 Ds. Trosemi Kec. Gatak</t>
  </si>
  <si>
    <t>Permohonan pengadaan Inventaris Dk. Kradenan RT 01 RW 03 Ds. Trosemi Kec. Gatak</t>
  </si>
  <si>
    <t>Permohonan pengadaan Inventaris Dk. Trosemi Rt 01 rw 04 Ds. Trosemi Kec. Gatak</t>
  </si>
  <si>
    <t>Permohonan pengadaan Inventaris Dk. Trosemi Rt 02 rw 03 Ds. Trosemi Kec. Gatak</t>
  </si>
  <si>
    <t>Pengadaan DOPO Dk Karanglo Rt 3 Rw 2, Wironanggan, Gatak, Sukoharjo</t>
  </si>
  <si>
    <t>Pengadaan Genset Dk Karanglo RT 1 Rw 2 Wironanggan, Gatak, Sukoharjo</t>
  </si>
  <si>
    <t>Pengadaan Inventaris Gedung Tirto Wirejo Desa Wironanggan</t>
  </si>
  <si>
    <t>Pengadaan Inventaris Karang Taruna "KATA KAMU ", Wironanggan Karanglo RW 2</t>
  </si>
  <si>
    <t>Pengadaan Inventaris Karang Taruna MBS Dk Slarong Rt 3 Rw 4, Wironanggan, Gatak</t>
  </si>
  <si>
    <t>Pengadaan Inventaris Rw 01 Dk Wironanggan Rt 02 Rw 01 Desa Wironanggan Gatak Sukoharjo</t>
  </si>
  <si>
    <t>Pengadaan Inventaris Sound System Dk Cangakan Rt 1 RW 3, Wironanggan, Gatak, Sukoharjo</t>
  </si>
  <si>
    <t>Pengadaan Inventaris Sound System Dk Krecekan dan Pusposari Rt 3 Rw 6, Wironanggan, Gatak, Sukoharjo</t>
  </si>
  <si>
    <t>Pengadaan Inventaris Sound System Dk Tegalan Rt 2 RW 5, Wironanggan, Gatak, Sukoharjo</t>
  </si>
  <si>
    <t>Pengadaan Inventaris Sound System Dk Tegalan Rt 3 Rw 5, Wironanggan, Gatak, Sukoharjo</t>
  </si>
  <si>
    <t>Pengadaan Inventaris Sound System Dk Wironanggan RW 1, Wironanggan, Gatak, Sukoharjo</t>
  </si>
  <si>
    <t>Pengadaan Meja Kursi Dk Betikan Rt 2 Rw 6, Wironanggan Gatak Sukoharjo</t>
  </si>
  <si>
    <t>Pengadaan Meja Kursi, Dk Godong Rt 1 RW 4, Wironanggan, Gatak, Sukoharjo</t>
  </si>
  <si>
    <t>Permohonan Bantuan Keuangan Pengadaan Inventaris RT Dk. Cangakan RT. 04 RW. 03, Desa Wironanggan, Kec. Gatak</t>
  </si>
  <si>
    <t>Permohonan bantuan keuangan untuk Pelebaran Jalan Depan Kantor Desa,Ds.Wironanggan Kec.Gatak</t>
  </si>
  <si>
    <t>Permohonan Bantuan Untuk Sarana dan Prasarana Dk. Cangakan Rt 03 Rw 03 Desa Wironanggan, Kec. Gatak</t>
  </si>
  <si>
    <t>Pengadaan Inventaris Karang Taruna Puspita Sari Dk. Talang RW 02 Desa Banaran Kec. Grogol</t>
  </si>
  <si>
    <t>Pengadaan inventaris Posyandu Dk.Talang RT.4 RW. 2, Desa Banaran, Kec. Grogol</t>
  </si>
  <si>
    <t>Pengadaan Inventaris RT.6 RW.4 Desa Banaran Kec. Grogol</t>
  </si>
  <si>
    <t>Bantuan Operasional RT RW Desa Cemani Kec. Grogol</t>
  </si>
  <si>
    <t>Pembangunan Gudang Bolopecah Dk. Waringinrejo RT. 02 RW. 22 (Gang Garuda) Ds. Cemani Kec. Grogol</t>
  </si>
  <si>
    <t>Pembangunan Gudang Inventaris Warga Dk. Waringinrejo RT. 01 RW. 20 Ds. Cemani Kec. Grogol</t>
  </si>
  <si>
    <t>Permohonan bantuan dana keuangan untuk pengadaan perlengkapan
olahraga sepak bola Dk. Turi , Desa Cemani, Grogol, Sukoharjo</t>
  </si>
  <si>
    <t>Permohonan bantuan dana keuangan untuk perbaikan Lapangan Sepak Bola Cemani Desa Cemani, Kec. Grogol, Sukoharjo</t>
  </si>
  <si>
    <t>Permohonan bantuan dana pengadaan peralatan Posyandu Nusa Indah 18 Gambiran, Cemani, Grogol, Sukoharjo</t>
  </si>
  <si>
    <t>Permohonan bantuan dana pengadaan peralatan UMKM angkringan RT 04 RT 03 Gambiran, Desa cemani, Grogol, Sukoharjo</t>
  </si>
  <si>
    <t>Permohonan bantuan dana untuk pembangunan saluran Jl. Pinang 9 Dk. Turi RT 02 RW 10 Desa Cemani, Grogol, Sukoharjo</t>
  </si>
  <si>
    <t>Permohonan bantuan dana untuk pembangunan talud sungai Dk. Gambiran RT 03 RW 01, Desa Cemani, Grogol, Sukoharjo</t>
  </si>
  <si>
    <t>Permohonan bantuan dana untuk pengadaan kursi dan meja stainless Dk. Candi RW 11 Desa Cemani, Grogol, Sukoharjo</t>
  </si>
  <si>
    <t>Permohonan bantuan dana untuk pengadaan sound system Dk. Candi RT 03 RW 11, Desa Cemani Grogol, Sukoharjo</t>
  </si>
  <si>
    <t>Permohonan bantuan dana untuk pengadaan sound system Dk. Cemani, RT 07 RW 13, Desa Cemani, Grogol, Sukoharjo</t>
  </si>
  <si>
    <t>Permohonan bantuan dana untuk pengadaan sound system Dk. Jati, RT 03 RW 06 Cemani, Grogol, Sukoharjo</t>
  </si>
  <si>
    <t>Permohonan bantuan keuangan pengadaan kursi dan meja stainless RW 03 Gambiran, Cemani, Grogol, Sukoharjo</t>
  </si>
  <si>
    <t>Permohonan bantuan keuangan untuk pembangunan gapura Jl. Pakis RW 14 Desa Cemani, Grogol Sukoharjo</t>
  </si>
  <si>
    <t>Permohonan bantuan untuk pembangunan kios Desa Cemani Kecamatan Grogol</t>
  </si>
  <si>
    <t>Permohonan bantuan untuk pengadaan sarana dan prasarana Dk. Turi Rt 01 Rw 07 Desa Cemani, Kec. Grogol</t>
  </si>
  <si>
    <t>Pengadaan Inventaris Warga Dk. Jlopo RT. 02 RW. 04 Ds. Gedangan Kec. Grogol</t>
  </si>
  <si>
    <t>Permohonan Bantuan Pembangunan Balai RW 04 Dusun Jlopo Desa Gedangan Kecamatan Grogol Kab. Sukoharjo</t>
  </si>
  <si>
    <t>Pengadaan Inventaris Posyandu Mawar 2 Dk.Tambak RW 02 Desa Grogol Kec. Grogol</t>
  </si>
  <si>
    <t>Pengadaan Inventaris RW.10 Desa Grogol</t>
  </si>
  <si>
    <t>Pengadaan Inventaris Karang Taruna EKA MANUNGGAL Dk. Karangale RT. 04 RW. 03 Ds. Kadokan Kec. Grogol</t>
  </si>
  <si>
    <t>Pengadaan Tempat Bekakas Dk. Kadokan RT. 05 RW. 03 Ds. Kadokan Kec. Grogol</t>
  </si>
  <si>
    <t>Permohonan Bantuan Dana untuk Pembangunan Gapura Dukuh Dk. Plalan RT 02 RW 04 Desa Kadokan, Kecamatan Grogol</t>
  </si>
  <si>
    <t>Permohonan bantuan dana untuk pengaspalan jalan Dk. Ngrantan RT 01 dan 02 RW 01 Desa Kadokan, Kec. Grogol, Sukoharjo</t>
  </si>
  <si>
    <t>Permohonan dana bantuan untuk pembangunan gudang perkakas Karangale RT 04 RW 03 Desa Kadokan, Grogol, Sukoharjo</t>
  </si>
  <si>
    <t>Permohonan dana bantuan untuk pembangunan pagar makam Dk. Buntarejo, Desa Kadokan, Grogol, Sukoharjo</t>
  </si>
  <si>
    <t>Pembuatan Gapura Dk.Munyung RT. 03 RW. 09 , Kwarasan</t>
  </si>
  <si>
    <t>Pengadaan Inventaris Warga Dk. Tanjunganom RT. 01 RW. 06 Ds. Kwarasan Kec. Grogol</t>
  </si>
  <si>
    <t>Pengadaan Inventaris Warga Dk. Tanjunganom RT. 02 RW. 06 Ds. Kwarasan Kec. Grogol</t>
  </si>
  <si>
    <t>Pengadan Inventaris Posyandu se Desa Kwarasan, Kec. Grogol</t>
  </si>
  <si>
    <t>Betonisasi Jalan dan Pembuatan Saluran Air Dk. Pepe RT. 02 RW. 05 Ds. Langenharjo Kec. Grogol</t>
  </si>
  <si>
    <t>Pengadaan Inventaris Dk. Tegalharjo RT 04 RW 01 Desa Langenharjo, Kecamatan Grogol, Kabupaten Sukoharjo</t>
  </si>
  <si>
    <t>Pengadaan Inventaris Perkumpulan Ibu - ibu Dk. Tegalsari RT. 04 RW. 05 Ds. Langenharjo Kec. Grogol</t>
  </si>
  <si>
    <t>Pengadaan Inventaris PKK Desa Langenharjo, Kecamatan Grogol, Kabupaten Sukoharjo</t>
  </si>
  <si>
    <t>Permohonan Bantuan Keuangan Untuk Pengaspalan Jalan Desa Langenharjo Kecamatan Grogol, Kab. Sukoharjo</t>
  </si>
  <si>
    <t>Permohonan bantuan untuk pengadaan sarana dan prasarana Dk. Jati Rt 02 Rw 03 Desa Langenharjo, Kec. Grogol</t>
  </si>
  <si>
    <t>Pembangunan Balai warga Dk.Karanglo RT 02 RW 08 Desa Madegondo Kec. Grogol</t>
  </si>
  <si>
    <t>Pembangunan Saluran Air Dk. Karanglo RT.05 RW.08 Desa Madegondo Kec. Grogol</t>
  </si>
  <si>
    <t>Pembuatan Tugu Dukuh Soko RT.4 RW.3, Desa Madegondo, Kec. Grogol</t>
  </si>
  <si>
    <t>Pengadaan Gerobak Sampah RT.2 RW.5 Gatak, Desa Madegondo, Kec. Grogol</t>
  </si>
  <si>
    <t>Pengadaan Inventaris Balai Warga Dk Nampan RT.1 RW.1, Desa Madegondo</t>
  </si>
  <si>
    <t>Pengadaan Inventaris dan Pendukung Program Kerja Lembaga Kajian Lintas Kultural, Desa Madegondo, Kec Grogol, Kab Sukoharjo</t>
  </si>
  <si>
    <t>Pengadaan Inventaris PKK Dk.Soko RT.4 RW.3, Desa Madegondo, Kec. Grogol</t>
  </si>
  <si>
    <t>Pengadaan Inventaris PKK RT 03 RW 02 Dk.Suronandan Desa Madegondo Kec. Grogol</t>
  </si>
  <si>
    <t>Pengadaan Inventaris PKK RT 03 RW 04 Dk. Jaren Desa Madegondo Kec. Grogol</t>
  </si>
  <si>
    <t>Pengadaan Inventaris tanggap bencana dan pemakaman RW.4, Desa Madegondo, Kec. Grogol</t>
  </si>
  <si>
    <t>Pengadaan Inventaris Warga Dk. Gatak RT. 01 RW. 05 Ds. Madegondo Kec. Grogol</t>
  </si>
  <si>
    <t>Pengadaan sarana angkutan kegiatan warga Dk. Karanglo RT 04 RW 08 Desa Madegondo Kec. Grogol</t>
  </si>
  <si>
    <t>Pengadaan tenda kajang Dk.Karanglo RT.1 RW.8, Desa Madegondo, Kec. Grogol</t>
  </si>
  <si>
    <t>Perbaikan saluran lingkungan Dk.Nampan RT.2 RW.1, Desa Madegondo, Kec. Grogol</t>
  </si>
  <si>
    <t>Rehab gudang balai warga RT.5 RW.4 Madegondo, Desa Madegondo, Kec. Grogol</t>
  </si>
  <si>
    <t>Rehab Jalan, Jalan Anggrek II, Desa Madegondo,Kec. Grogol</t>
  </si>
  <si>
    <t>Renovasi Balai RT Dk. Babadan RT.06 RW.03 Desa Madegondo Kec. Grogol</t>
  </si>
  <si>
    <t>Pembangunan Ruang Pertemuan Karang Taruna " KARISMA " Dk. Babad RT. 04 RW. 04, Desa Manang Kec. Grogol</t>
  </si>
  <si>
    <t>Pembuatan Talud Saluran Dk. Babat Baru RT. 06 RW. 04, Desa Manang, Kec. Grogol</t>
  </si>
  <si>
    <t>Pengadaan Penerangan Lampu Penerangan Jalan dan Tiang Bendera, Dk Mranggen RT. 03 RW. 03, Desa Manang, Kec. Grogol</t>
  </si>
  <si>
    <t>Permohonan bantuan dana untuk pengadaan kajang baja ringan Dk. Manggen RT 002 RW 001 Desa Manang</t>
  </si>
  <si>
    <t>Permohonan bantuan dana untuk pengadaan kursi stainless Dk. Jetis RT 01 RW 06 Desa Manang, Grogol, Sukoharjo</t>
  </si>
  <si>
    <t>Permohonan bantuan dana untuk Pengecoran Jalan Dk. Tangkil RT 01 RW 07, Desa Manang, Grogol, Sukoharjo</t>
  </si>
  <si>
    <t>Permohonan Bantuan Keuangan Untuk Pembangunan Saluran Air Jl. Raya Manang-Gentan Dk. Manang RT.03 RW.02 Desa Manang Kec. Grogol Kab. Sukoharjo</t>
  </si>
  <si>
    <t>Permohonan bantuan untuk pengadaan sarana dan prasarana Dk. Manang Rt 01 Rw 02 Desa Manang, Kec. Grogol</t>
  </si>
  <si>
    <t>Permohonan bantuan untuk pengadan sarana dan prasarana Dk. Manggen Rt 01 Rw 01 Desa Manang Kecamatan Grogol</t>
  </si>
  <si>
    <t>Permohonan bantuan untuk sarana dan prasarana Dk. Jetis Rt 01 Rw VI Desa Manang, Kec. Grogol</t>
  </si>
  <si>
    <t>Pembangunan Pemancingan Dk. Popongan RT 05 RW 03 Desa Pandeyan Kec. Grogol</t>
  </si>
  <si>
    <t>Pengadaan Inventaris Dk. Pandeyan RT. 03 RW. 03 Ds. Pandeyan Kec. Grogol</t>
  </si>
  <si>
    <t>Pengadaan Seperangkat Peralatan Tenis Meja Karang Taruna Karya Manunggal Desa Pndeyan, Kecamatan Grogol, Kabupaten Sukoharjo</t>
  </si>
  <si>
    <t>Permohonan Bantuan Rehabilitasi Lapangan Olah Raga Desa Pandeyan, Kec. Grogol</t>
  </si>
  <si>
    <t xml:space="preserve">Permohonan Bantuan Keuangan untuk Pembangunan Pengaspalan Jalan Dk. Ngleses RW.02 Ds. Pandeyan Kec. Grogol Kab. Sukoharjo. </t>
  </si>
  <si>
    <t>Betonisasi Jalan Dk. Ngadijoyo RT. 03 RW. 01 Ds. Parangjoro Kec. Grogol</t>
  </si>
  <si>
    <t>Pembangunan Betonisasi jalan Dk. Menur Rt 02 Rw 05 Desa Parangjoro,Kec. Grogol</t>
  </si>
  <si>
    <t>Pengadaan Inventaris PKK Dk. Ngadijoyo RT.2 RW.1, Desa Parangjoro, Kec. Grogol</t>
  </si>
  <si>
    <t>Pengadaan Inventaris Warga Dk. Badran RT. 03 RW. 03 Ds. Parangjoro Kec. Grogol</t>
  </si>
  <si>
    <t>Pengadaan Inventaris Warga Dk. Sudimoro RT. 01/X Ds. Parangjoro Kec. Grogol</t>
  </si>
  <si>
    <t>Perbaikan jalan lingkungan Dk. Curidan RT 02 RW 07 Desa Parangjoro Kec. Grogol</t>
  </si>
  <si>
    <t xml:space="preserve">Permohonan Bantuan Keuangan untuk Aspal  Sheet  Dk. Sudimoro RT.001 RW.010 Desa Parangjoro Kec. Grogol Kab. Sukoharjo. </t>
  </si>
  <si>
    <t xml:space="preserve">Permohonan Bantuan Keuangan untuk Aspal Jalan  Dk. Badran Menur RT.002 RW.006 Desa Parangjoro Kec. Grogol Kab. Sukoharjo. </t>
  </si>
  <si>
    <t xml:space="preserve">Permohonan Bantuan Keuangan untuk Pembangunan Gapura Kampung KB Dk. Parangjoro RT.002 RW.003 Desa Parangjoro Kec. Grogol Kab. Sukoharjo. </t>
  </si>
  <si>
    <t xml:space="preserve">Permohonan Bantuan Keuangan untuk Pembangunan Gudang Simpan Inventaris RT.04 RW.05 Perum Griya Permata Asri 2 Desa Parangjoro Kec. Grogol Kab. Sukoharjo. </t>
  </si>
  <si>
    <t xml:space="preserve">Permohonan Bantuan Keuangan untuk Pembangunan Saluran Air Perbatasan Dk. Singkil RT.001 RW.009 dan Dk. Jebagan Rt.002 RW.009 Desa Parangjoro Kec. Grogol Kab. Sukoharjo. </t>
  </si>
  <si>
    <t>Permohonan Bantuan Keuangan Untuk Rehab Ruang Pelayanan Desa Dk.Singkil RT.003 RW.008 Desa Parangjoro Kec. Grogol Kab. Sukoharjo</t>
  </si>
  <si>
    <t>Permohonan bantuan untuk pengadaan sarana dan prasarana Dk. Parangjoro Rt 01 Rw 02 Desa Parangjoro, Kec. Grogol</t>
  </si>
  <si>
    <t>Pembangunan Balai Warga Manggaran RW 06 Desa Pondok, Kec Grogol, Kab Sukoharjo</t>
  </si>
  <si>
    <t>Pembuatan Sarana MCK Perkumpulan Warga MANUNGGAL KARSA Dk. Mupusan RT. 03 RW. 05 Ds. Pondok Kec. Grogol</t>
  </si>
  <si>
    <t>Pengadaan Inventaris Ibu - ibu PKK Dk. Temulus RT. 02 RW. 02 Ds. Pondok Kec. Grogol</t>
  </si>
  <si>
    <t>Pengadaan Inventaris Karang Taruna Kencana Muda Dk Temulus RT 03/03 Desa Pondok, Kec Grogol, Kab Sukoharjo</t>
  </si>
  <si>
    <t>Pengadaan Inventaris Karang Taruna Kridho Utomo Dk. Temulus RT. 03 RW. 07 Ds. Pondok Kec. Grogol</t>
  </si>
  <si>
    <t>Pengadaan Inventaris Kelompok Pemuda MANDIRI Dk. Deresan RT. 02 RW. 07 Ds. Pondok Kec. Grogol</t>
  </si>
  <si>
    <t>Pengadaan Inventaris Kelompok PKK PABRIK SIDO MULYO Dk. Pabrik RT. 03 RW. 04 Ds. Pondok Kec. Grogol</t>
  </si>
  <si>
    <t>Pengadaan Inventaris Perkumpulan PKK PUTRI MANUNGGAL Dk. Mupusan RT. 04 RW. 01 Ds. Pondok Kec. Grogol</t>
  </si>
  <si>
    <t>Pengadaan Inventaris Warga Dk. Padakan RT. 03 RW. 01 Ds. Pondok Kec. Grogol</t>
  </si>
  <si>
    <t>Pengadaan Neonisasi Temulus Rt 01 Rw 03, Desa Pondok, Kec Grogol, Kab Sukoharjo</t>
  </si>
  <si>
    <t>Permohonan Bantuan Keuangan Untuk Pembangunan Kantor Desa, Desa Pondok Kecamatan Grogol Kab. Sukoharjo</t>
  </si>
  <si>
    <t>Permohonan Bantuan Keuangan untuk Renovasi Balai Warga Pandakan RT.02 RW.01 Ds. Pondok Kec. Grogol Kab. Sukoharjo</t>
  </si>
  <si>
    <t>Permohonan Bantuan Keuangan untuk Renovasi Balai Warga Tempel RT.01/RW.04 Ds. Pondok Kec. Grogol Kab. Sukoharjo</t>
  </si>
  <si>
    <t>Permohonan bantuan untuk pembangunan gudang bolo pecah Dk. Temulus Rt 03 Rw 03 Desa Pondok, Kec. Grogol</t>
  </si>
  <si>
    <t>Pengadaan Tratag dan Perkakas Dk. Prenggan RT.01 RW.02 Desa Sanggrahan Kec. Grogol</t>
  </si>
  <si>
    <t>Perbaikan jalan lingkungan RT 03 RW 13 Dk.Mantung Desa Sanggrahan</t>
  </si>
  <si>
    <t>Permohonan bantuan untuk pembangunan jalan gang Arofah Dk. Sanggrahan Rt 03 Rw 04 Desa Sanggrahan, Kec. Grogol</t>
  </si>
  <si>
    <t>Permohonan bantuan untuk pembangunan kios Desa Sanggrahan Kecamatan Grogol</t>
  </si>
  <si>
    <t>Permohonan bantuan untuk pengadaan sarana dan prasarana Dk. Karang Baru Rt 04 Rw 15 gang 6A Desa Sanggrahan Kecamatan Grogol</t>
  </si>
  <si>
    <t>Permohonan bantuan untuk pengadaan sarana dan prasarana PKK Dk. Sanggrahan Rt 01 Rw 04 Desa Sanggrahan, Kec. Grogol</t>
  </si>
  <si>
    <t>Permohonan bantuan untuk sarana dan prasarana Dk. Mantung Rt 01 RW 14 Desa Sanggrahan Kecamatan Grogol</t>
  </si>
  <si>
    <t>Pengurukan Jalan Dk. Menggungan RT 02 RW 10 Desa Telukan Kec. Grogol</t>
  </si>
  <si>
    <t>Permohona bantuan untuk sarana dan prasarana pengadaan sound system Dk. Ngarak-arak Rt 04 Rw 13 Desa Telukan Kecamatan Grogol</t>
  </si>
  <si>
    <t>Pembangunan Kantor Kepala Desa Gonilan, Kec. Kartasura</t>
  </si>
  <si>
    <t>Pengadaan inventaris Dk Geduren RT 02 RW 03 Ds Gonilan Kec Kartasura Kab Sukoharjo</t>
  </si>
  <si>
    <t>Pengadaan Inventaris RT Dk. Candi Baru RT 03 RW 11, Ds. Gonilan, Kec. Kartasura, Kab. Sukoharjo</t>
  </si>
  <si>
    <t>Pengadaan Inventaris RT Dk. Gonilan RT 01 RW 04, Ds. Gonilan, Kec. Kartasura, Kab. Sukoharjo</t>
  </si>
  <si>
    <t>Pengadaan Inventaris RT Dk. Gonilan RT 02 RW 04, Ds. Gonilan, Kec. Kartasura, Kab. Sukoharjo</t>
  </si>
  <si>
    <t>Pengadaan Inventaris RT Dk. Gonilan RT 02 RW 05, Ds. Gonilan, Kec. Kartasura, Kab. Sukoharjo</t>
  </si>
  <si>
    <t>Pengadaan Inventaris RT Dk. Gonilan RT 03 RW 05, Ds. Gonilan, Kec. Kartasura, Kab. Sukoharjo</t>
  </si>
  <si>
    <t>Pengadaan Inventaris RT Dk. Morodipan RT 02 RW 01, Ds. Gonilan, Kec. Kartasura, Kab. Sukoharjo</t>
  </si>
  <si>
    <t>Pengadaan Inventaris RT Dk. Nilasari RT 01 RW 06, Ds. Gonilan, Kec. Kartasura, Kab. Sukoharjo</t>
  </si>
  <si>
    <t>Pengadaan Inventaris RT Dk. Ponoragan RT 03 RW 04, Ds. Gonilan, Kec. Kartasura, Kab. Sukoharjo</t>
  </si>
  <si>
    <t>Pengadaan Inventaris RT Dk. Tuwak RT 01 RW 05, Ds. Gonilan, Kec. Kartasura, Kab. Sukoharjo</t>
  </si>
  <si>
    <t>Pengadaan Inventaris RT Dk. Tuwak Wetan RT 01 RW 01, Ds. Gonilan, Kec. Kartasura, Kab. Sukoharjo</t>
  </si>
  <si>
    <t>Permohonan bantuan keuangan rehab aspal jalan dukuh nilasari Rw 07 Desa Gonilan Kecamatan Kartasura</t>
  </si>
  <si>
    <t>Permohonan Bantuan Untuk Pengadaan Sarana dan Prasarana Warga Dk. Tuwak Rt 01 Rw 02 Desa Gonilan, Kec. Kartasura</t>
  </si>
  <si>
    <t>Permohonan Bantuan Untuk Sarana dan Prasarana Organisasi Pemuda Petra Dk. Tuwak Rt 02 Rw 02 Desa Gonilan, Kec. Kartasura</t>
  </si>
  <si>
    <t>Bantuan Keuangan untuk Pemilihan Kepala Desa, Desa Gumpang Kec. Kartasura</t>
  </si>
  <si>
    <t>Pembangunan Pagar Batas Perum.Griya Kencana RT 04 RW 04 Dk.Karangasem Desa Gumpang Kec.Kartasura</t>
  </si>
  <si>
    <t>Pengadaan Inventaris Karang Taruna Dk. Kebonan RT. 01/02 Ds. Kertonatan Kec. Kartasura</t>
  </si>
  <si>
    <t>Pengadaan Sarana Prasarana Sound System Inventaris Dukuh Kapulagan RT.01 RW.03 Desa Kertonatan Kec. Kartasura</t>
  </si>
  <si>
    <t>Bantuan Operasional RT RW Desa Makamhaji Kec. Kartasura</t>
  </si>
  <si>
    <t>Pengadaan Inventaris Dk Sumbulan Kidul RT 03 RW 13, Desa Makamhaji, Kec Kartasura</t>
  </si>
  <si>
    <t>Pengadaan Inventaris Dk. Gambiran RT 02 RW 15, Desa Makamhaji, Kec Kartasura</t>
  </si>
  <si>
    <t>Pengadaan Inventaris Dk. Sumbulan Lor RT 02 RW 13, Desa Makamhaji, Kec Kartasura</t>
  </si>
  <si>
    <t>Pengadaan inventaris RT, Dk. Randusari RT 02 RW 16 Desa Makamhaji ,kec. Kartasura</t>
  </si>
  <si>
    <t>Pengadaan inventaris RT, DK. Kuncen RT 01 RW 12, Desa Makamhaji, Kec. Kartasura</t>
  </si>
  <si>
    <t>Pengadaan inventaris RT, DK. Kuyudan RT 02 RW 5, Desa Makamhaji, Kec. Kartasura</t>
  </si>
  <si>
    <t>Pengadaan inventaris RT, DK. Malangan RT 01 RW 17, Desa Makamhaji, Kec. Kartasura</t>
  </si>
  <si>
    <t>Pengadaan inventaris RT, DK. Sonojiwan RT 01 RW 22, Desa Makamhaji, Kec. Kartasura</t>
  </si>
  <si>
    <t>Pengadaan Inventaris RT, Perum BBD RT 02 RW 16, Desa Makamhaji, Kec. Kartasura</t>
  </si>
  <si>
    <t>Permohonan Bantuan Keuangan Pengadaan Inventaris Warga Dk. Sidomulyo RT. 01 RW. 02, Desa Makamhaji</t>
  </si>
  <si>
    <t>Permohonan Bantuan Keuangan Pengadaan Inventaris Warga Dk. Sidomulyo RT. 02 RW. 02, Desa Makamhaji</t>
  </si>
  <si>
    <t>Rehab Balai RT Dk. Gulon RT. 04 RW. 05, Desa Makamhaji, Kec. Kartasura</t>
  </si>
  <si>
    <t>Rehab Balai RT, Dk. Kranggan RT 02 RW. 18,Desa Makamhaji, Kec. Kartasura</t>
  </si>
  <si>
    <t>Rehab Jalan Dk. Gantungan RT. 5 RW. 4, Desa Makamhaji, Kec. Kartasura</t>
  </si>
  <si>
    <t>Rehab Talud Makam Brojodipan dan Rehab Pagar Makam Gantungan, Dk. Gantungan RW. 4, Desa Makamhaji, Kec. Kartasura</t>
  </si>
  <si>
    <t>Inventaris PKK Dk. Brontowiryan RT 04/01 Ds. Ngabeyan, Kec. Kartasura</t>
  </si>
  <si>
    <t>Pembangunan Gedung pertemuan warga rt 01/04 Dk mangkuyudan Kel. Ngabeyan Kec. Kartasura</t>
  </si>
  <si>
    <t>Penerangan Jalan Dk. Brontowiryan RT 01 RW 01 Desa Ngabeyan Kec. Kartasura</t>
  </si>
  <si>
    <t>Penerangan Jalan Dk. Brontowiryan RT 04 RW 01 Desa Ngabeyan Kec. Kartasura</t>
  </si>
  <si>
    <t>Pengadaan Inventaris RT Dk. Brontowiryan RT 05 RW 01, Ds. Ngabeyan</t>
  </si>
  <si>
    <t>Permohonan bantuan keuangan untuk betonisasi Jalan Desa,Ds.Ngabeyan Kec.Kartasura</t>
  </si>
  <si>
    <t>Bantuan Keuangan untuk Pemilihan Kepala Desa, Desa Ngemplak Kec. Kartasura</t>
  </si>
  <si>
    <t>Pengadaan Inventaris Dk.Daratan RT 01 Rw 05 Desa Ngemplak Kec.Kartasura</t>
  </si>
  <si>
    <t>Pengadaan Sound Sistem Dk.Ngemplak RT 01 Rw 04 Desa Ngemplak Kec.Kartasura</t>
  </si>
  <si>
    <t>Bantuan Keuangan untuk Pemilihan Kepala Desa, Desa Pabelan Kec. Kartasura</t>
  </si>
  <si>
    <t>Permohonan Bantuan Keuangan Inventaris Alat Memandikan Jenazah Dk. Jembongan RW. 09, Desa Pabelan.</t>
  </si>
  <si>
    <t>Permohonan Bantuan Keuangan Inventaris Kursi DK. Mendungan RW. 03, Desa Pabelan</t>
  </si>
  <si>
    <t>Permohonan Bantuan Keuangan Inventaris Perlengkapan Senam Dk. LemusirRW. 06, Desa Pabelan</t>
  </si>
  <si>
    <t>Permohonan Bantuan Keuangan Pembangunan Berem Jalan Dk. Dregan RT. 03 RW. 06, Desa Pabelan.</t>
  </si>
  <si>
    <t>Permohonan Bantuan Keuangan Pembangunan Saluran Air Dk. Pabelan RT. 01 RW. 02 , Desa Pabelan, Kec. Kartasura</t>
  </si>
  <si>
    <t>Permohonan Bantuan Keuangan Pembangunan Saluran Air, Dk. Honggobayan RT. 01 RW. 10, Desa Pabelan.</t>
  </si>
  <si>
    <t>Permohonan Bantuan Keuangan Pengadaan Inventaris Kursi dan Meja DK. Delegan RT. 04 RW. 07, Desa Pabelan</t>
  </si>
  <si>
    <t>Permohonan Bantuan Keuangan Perbaikan dan Pengerukan Sungai DK. Gumpang Lor RT. 02 RW. 01, Desa Pabelan</t>
  </si>
  <si>
    <t>Permohonan Bantuan untuk Pembangunan Gedung Olah Raga Dk. Dergan RT. 03 RW. 06, Desa Pabelan, Kec. Kartasura</t>
  </si>
  <si>
    <t>Betonisasi Jalan Dk.Grogolan RT 02 RW 05 Desa Pucangan Kec.Kartasura</t>
  </si>
  <si>
    <t>Pembangunan Gapura Dk. Gunung RT. 01/12 Ds. Pucangan Kec. Kartasura</t>
  </si>
  <si>
    <t>Pengadaan Inventaris Karang Taruna Dk. Krapyak RT. 01/07 Ds. Pucangan Kec. Kartasura</t>
  </si>
  <si>
    <t>Pengadaan Inventaris Peralatan Memasak RT. 02 RW. 01, Desa Pucangan, Kec. Kartasura</t>
  </si>
  <si>
    <t>Pengadaan Inventaris PKK Dk. Krapyak RT. 03/07 Ds. Pucangan Kec. Karatsura</t>
  </si>
  <si>
    <t>Pengadaan Inventaris PKK Dk. Widorosari RT. 04/07 Ds. Pucangan Kec. Kartasura</t>
  </si>
  <si>
    <t>Pengadaan Inventaris PKK Dk.Kebon Baru RT. 04/09 Ds. Pucangan Kec. Kartasura</t>
  </si>
  <si>
    <t>Pengadaan Inventaris RT. Dk. Gandekan RT. 02/04 Ds. Pucangan Kec. Kartasura</t>
  </si>
  <si>
    <t>Pengadaan Inventaris RT. Dk. Jaganharjo RT. 01/10 Ds. Pucangan Kec. Kartasura</t>
  </si>
  <si>
    <t>Permohonan Bantuan Keuangan Pengadaan Inventaris RT Dk. Pedusan RT. 003 RW. 003, Desa Pucangan</t>
  </si>
  <si>
    <t>Permohonan Bantuan Keuangan Untuk Pengaspalan Jalan Dk. Tojayan RW.01 dan RW.04 Desa Pucangan Kec. Kartasura Kab. Sukoharjo</t>
  </si>
  <si>
    <t>Permohonan bantuan pengaspalan jalan Gang Abimanyu Dk.Pucangan RT 01 Rw 01 Desa Pucangan Kec.Kartasura</t>
  </si>
  <si>
    <t>Permohonan Bantuan Pengaspalan Jalan RT 02 RW 11 Ds.Pucangan Kec.Kartasura</t>
  </si>
  <si>
    <t>Permohonan bantuan Pengecoran Jalan Dukuh Pucangan RT 01 RW 01 Desa Pucangan Kec.Kartasura</t>
  </si>
  <si>
    <t>Permohonan Bantuan Untuk Pengadaan Sarana dan Prasarana Warga Dk. Bakalan Rt 02 Rw 02 Desa Pucangan, Kec. Kartasura</t>
  </si>
  <si>
    <t>Pengadaan Inventaris Balai Warga RW 06 Desa Singopuran Kec.Kartasura</t>
  </si>
  <si>
    <t>Pengadaan Seng Gavalum atap Tenda dan Inventaris PKK Dk. Warung Watu RT 01 RW 03 Desa Singopuran Kec.Kartasura</t>
  </si>
  <si>
    <t>Pengadaan Sound Sistem Kp. Singopuran RT 02 RW 03 Desa Singopuran Kec.Kartasura</t>
  </si>
  <si>
    <t>Pengadaan Inventaris Karang Taruna Dukuh Ngemplak Kranggan Rt 02 Rw 02 Desa Wirogunan, Kec. Kartasura</t>
  </si>
  <si>
    <t>Permohonan Bantuan Untuk Pengadaan Sarana dan Prasarana Warga Rt 01 Rw 03 Desa Wirogunan, Kec. Kartasura</t>
  </si>
  <si>
    <t>Bantuan Keuangan Pembangunan Normalisasi Saluran Dk Sentul RT 03 RW 10 Desa Bekonang Kec Mojolaban</t>
  </si>
  <si>
    <t>Bantuan Keuangan Pembangunan Rehab Talud Jalan Dk Sentul RT 02 RW 10 Desa Bekonang Kec Mojolaban</t>
  </si>
  <si>
    <t>Bantuan Keuangan Pembangunan Saluran air Dukuh Santren Rt 2 Rw 6 Desa Bekonang Kec Mojolaban Kab Sukoharjo</t>
  </si>
  <si>
    <t>Bantuan Keuangan Pengadaan Inventaris Karang Taruna Dukuh Ngambak Lipuro Rw 5 Desa Bekonang Kec Mojolaban Kab Sukoharjo</t>
  </si>
  <si>
    <t>Bantuan Keuangan Pengadaan Inventaris warga Dukuh Bekonang Rw 8 Desa Bekonang Kec Mojolaban Kab Sukoharjo</t>
  </si>
  <si>
    <t>Bantuan Keuangan Pengadaan Inventaris warga Dukuh suren lor Rt 2 Rw 9 Desa Bekonang Kec Mojolaban Kab Sukoharjo</t>
  </si>
  <si>
    <t>Pelebaran Makam Dk. Mojosari RT. 03/02 Ds. Bekonang Kec. Mojolaban</t>
  </si>
  <si>
    <t>Pengadaan Alat Dapur Ibu-Ibu RT se Desa Bekonang RT 01 S/D RW 06, Kec Mojolaban, Kab Sukoharjo</t>
  </si>
  <si>
    <t>Pengadaan Alat Dapur Ibu-Ibu RT se Desa Bekonang RT 07 S/D RW 12, Kec Mojolaban, Kab Sukoharjo</t>
  </si>
  <si>
    <t>Pengadaan Inventaris Dk Mojosari RT 02 RW 01 Desa Bekonang Kec Mojolaban</t>
  </si>
  <si>
    <t>Pengadaan Inventaris Dk Mojosari RT 03 RW 02 Desa Bekonang Kec Mojolaban</t>
  </si>
  <si>
    <t>Pengadaan Inventaris Dk Ngambak Lipuro RT 03 RW 05 Desa Bekonang Kec Mojolaban</t>
  </si>
  <si>
    <t>Pengadaan Inventaris Dk Sentul RT 01 RW 10 Desa Bekonang Kec Mojolaban</t>
  </si>
  <si>
    <t>Pengadaan Inventaris Dk Tegal Rejo RT 01 RW 07 Desa Bekonang Kec Mojolaban</t>
  </si>
  <si>
    <t>Pengadaan Inventaris Dk. Suren RT. 01/09 Ds. Bekonang Kec. Mojolaban</t>
  </si>
  <si>
    <t>Pengadaan Inventaris Kampung Dk. Mojosari Rt 01/01, Desa Bekonang, Kec. Mojolaban, Kab. Sukoharjo</t>
  </si>
  <si>
    <t>Pengadaan Inventaris Karang Taruna MUDA KARYA Dk. Sentul RW. 10 Ds. Bekonang Kec. Mojolaban</t>
  </si>
  <si>
    <t>Pengadaan Inventaris Sound System Portable Dk Bekonang RT 02 RW 08 Desa Bekonang Kec Mojolaban</t>
  </si>
  <si>
    <t>Pengadaan Inventaris Sound System Portable Dk Mojosari RT 02 Rw 02 Desa Bekonang Kec Mojolaban</t>
  </si>
  <si>
    <t>Pengadaan Neonisasi RT Dk. Suren Kidul Rt 03/09, Desa Bekonang, Kecamatan Mojolaban, Kabupaten Sukoharjo</t>
  </si>
  <si>
    <t>Permohonan Bantuan Keuangan Untuk Pembangunan Gudang Inventaris RW.XI Dk. Sembung Wetan Desa Bekonang Kec. Mojolaban Kab. Sukoharjo</t>
  </si>
  <si>
    <t>Rehabilitasi Lumbung Dk. Ngambaklipuro Rt 01 Rw 05, Desa Bekonang, Kecamatan Mojolaban, Kabupaten Sukoharjo</t>
  </si>
  <si>
    <t>Bantuan Keuangan Betoninisasi Jalan Dukuh Pengin RT 2 RW 3 Desa Cangkol Kec Mojolaban Kab Sukoharjo</t>
  </si>
  <si>
    <t>Bantuan Keuangan Pengadaan Inventaris Desa Cangkol Kecamatan Mojolaban Kab Sukoharjo</t>
  </si>
  <si>
    <t>Bantuan Keuangan Pengadaan Inventaris ibu Ibu Dukuh Pengin RW 1 Desa Cangkol Kec Mojolaban Kab Sukoharjo</t>
  </si>
  <si>
    <t>Bantuan Keuangan Pengadaan Inventaris Warga Dukuh Pundungrejo RT 5 Rw 5 desa Cangkol kecamatan mojolaban kab Sukoharjo</t>
  </si>
  <si>
    <t>Bantuan Keuangan Pengadaan Inventaris Warga Dukuh Sambirejo Rt 1 Rw 9 desa Cangkol kecamatan mojolaban kab Sukoharjo</t>
  </si>
  <si>
    <t>Bantuan Keuangan Pengadaan Inventaris Warga Dukuh Seliran RT 4 RW 8 Desa Cangkol Kec Mojolaban Kab Sukoharjo</t>
  </si>
  <si>
    <t>Pembangunan Saluran Air Dk Cangkol RT 02 RW 08 Desa Cangkol Kec Mojolaban</t>
  </si>
  <si>
    <t>Pengadaan Inventaris Balai Desa Cangkol, Kecamatan Mojolaban, Kabupaten Sukoharjo</t>
  </si>
  <si>
    <t>Pengadaan Inventaris Dk. Kepoh RT. 01/05 Ds. Cangkol Kec. Mojolaban</t>
  </si>
  <si>
    <t>Pengadaan Inventaris Ikatan Muda Mudi PUNDUNGREJO Dk. Pundungrejo RT. 05 RW. 05 Ds. Cangkol Kec. Mojolaban</t>
  </si>
  <si>
    <t>Renovasi Pendopo Balai Desa Cangkol RT 01 RW 06 Desa Cangkol Kec Mojolaban</t>
  </si>
  <si>
    <t>Bantuan Keuangan Pembanguan Gedung Tahap II Dukuh Ganggasan RW 5 Desa Demakan kecamatan mojolaban kab Sukoharjo</t>
  </si>
  <si>
    <t>Bantuan keuangan Pembangunan gudang Bolo pecah Dukuh Demakan RT 1 Rw 6 desa Demakan Kec Mojolaban Kab Sukoharjo</t>
  </si>
  <si>
    <t>Bantuan Keuangan Pengadaan Inventaris Dukuh Ganggasan Rt 3 Rw 6 Desa Demakan Kec Mojolaban Kab Sukoharjo</t>
  </si>
  <si>
    <t>Bantuan Keuangan Pengadaan Inventaris Ibu Ibu Dukuh Kalipelang RT 2 RW 7 Desa Demakan kecamatan mojolaban kab Sukoharjo</t>
  </si>
  <si>
    <t>Bantuan Keuangan Pengadaan Inventaris Karang Taruna Dukuh Kalipelang RW 7 Desa Demakan kecamatan mojolaban kab Sukoharjo</t>
  </si>
  <si>
    <t>Bantuan Keuangan Pengadaan Inventaris Warga Dukuh Ganggasan Rt 3 Rw 5 Desa Demakan Kec Mojolaban Kab Sukoharjo</t>
  </si>
  <si>
    <t>Bantuan Keuangan Pengadaan Inventaris Warga Dukuh Pancuran Rt 1 Rw 3 Desa Demakan Kec Mojolaban Kab Sukoharjo</t>
  </si>
  <si>
    <t>Bantuan Keuangan Pengadaan Inventaris warga Goresan Rt 2 Rw 8 Desa Demakan Kec Mojolaban Kab Sukoharjo</t>
  </si>
  <si>
    <t>Bantuan Keuangan Pengadaan Inventaris warga pondok Rt 2 Rw 4 Desa Demakan Kec Mojolaban Kab Sukoharjo</t>
  </si>
  <si>
    <t>Bantuan Keuangan untuk Inventaris Peralatan Tukang Kayu Dk Sambilawang RT 02 RW 01 Desa Demakan Kec Mojolaban</t>
  </si>
  <si>
    <t>Bantuan Keuangan untuk Pembangunan Gudang Bolo Pecah Dk Sambilawang RT 01 RW 01 Desa Demakan Kec. Mojolaban</t>
  </si>
  <si>
    <t>Bantuan Keuangan untuk Pengadaan Inventaris Kursi Dk Sambilawang RT 01 RW 02 Desa Demakan Kec. Mojolaban</t>
  </si>
  <si>
    <t>Pengadaan Inventaris Bolo Pecah PKK Nglayang RW 10 Desa Demakan, Kec Mojolaban, Kab Sukoharjo</t>
  </si>
  <si>
    <t>Pengadaan inventaris karang taruna mekar sanjaya RW 06 Ds. Demakan, Kec. Mojolaban</t>
  </si>
  <si>
    <t>Pengadaan Inventaris Kelompok Warga RW se Desa Demakan, Kec Mojolaban, Kab Sukoharjo</t>
  </si>
  <si>
    <t>Pengadaan Inventaris Kursi Dk Nglayang RT 03 RW 10, Desa Demakan, Kec Mojolaban, Kab Sukoharjo</t>
  </si>
  <si>
    <t>Pengadaan Inventaris Sound System Dk Ganggasan RT 03 Rw 05, Desa Demakan, Kec Mojolaban, Kab Sukoharjo</t>
  </si>
  <si>
    <t>Pengadaan inventaris Sound System Dk. Pancuran RT 03/03 Ds. Demakan, Kec. Mojolaban</t>
  </si>
  <si>
    <t>Pengadaan inventaris Sound System Karang taruna gemilang eka karsa RW 07 Ds. Demakan, Kec. Mojolaban</t>
  </si>
  <si>
    <t>Pengadaan Inventaris Warga Dk. Dobayan RT 03 RW 02 Ds. Demakan Kec. Mojolaban Kab. Sukoharjo</t>
  </si>
  <si>
    <t>Permohonan Bantuan Keuangan Untuk Pembangunan Talud Jalan Dk. Sambilawang RT.001 RW.002 Desa Demakan Kec.Mojolaban Kab. Sukoharjo</t>
  </si>
  <si>
    <t>Bantuan Dana Pengadaan Inventaris Kursi Dk Dowulung RT 01 RW 06 Desa Dukuh Kec Mojolaban</t>
  </si>
  <si>
    <t>Bantuan Dana Pengadaan Inventaris Kursi Dk Dowulung RT 02 RW 05 Desa Dukuh Kec Mojolaban</t>
  </si>
  <si>
    <t>Bantuan Dana Pengadaan Inventaris Kursi Dk Geblug RT 04 RW 07 Desa Dukuh Kec Mojolaban</t>
  </si>
  <si>
    <t>Bantuan Dana Pengadaan Inventaris Mesin Potong Rumput Dk Kentengsari RT 01 RW 01 Desa Dukuh Kec Mojolaban</t>
  </si>
  <si>
    <t>Bantuan Dana Pengadaan Inventaris Rumah Bolo Pecah Dk Dowulung RT 01 RW 05 Desa Dukuh Kec Mojolaban</t>
  </si>
  <si>
    <t>Bantuan Dana Pengadaan Inventaris Sound System Dk Karang Tengah RT 03 RW 08 Desa Dukuh Kec Mojolaban</t>
  </si>
  <si>
    <t>Bantuan Dana Pengadaan Inventaris Tiang Lampu Hias Dk Gempolan RT 03 RW 05 Desa Dukuh Kec Mojolaban</t>
  </si>
  <si>
    <t>Bantuan Keuangan Pengadaan Inventaris Ibu Ibu Dk Dukuh RW 02 Desa Dukuh Kec Mojolaban</t>
  </si>
  <si>
    <t>Bantuan Keuangan Pengadaan Inventaris Karang TarunaDukuh Bulak Rw 4 Desa Dukuh Kec Mojolaban Kab Sukoharjo</t>
  </si>
  <si>
    <t>Bantuan Keuangan Pengadaan Inventaris Warga Dukuh Bulak RT 2 RW 3 Desa Dukuh Kec Mojolaban Kab Sukoharjo</t>
  </si>
  <si>
    <t>Bantuan Keuangan Pengadaan Inventaris Warga Dukuh Gentan Rt 1 Rw 8 Desa Dukuh Kec Mojolaban Kab Sukoharjo</t>
  </si>
  <si>
    <t>Bantuan Keuangan Pengadaan Kompresor dan Soundsystem Dk Dukuh RT 05 RW 02 Desa Dukuh Kec Mojolaban</t>
  </si>
  <si>
    <t>Bantuan Pembangunan Pagar Makam Kebak RT 4 RW 01 Desa Dukuh Kec Mojolaban</t>
  </si>
  <si>
    <t>Pengadaan Neonisasi Dk. Dukuh RT. 01/08 Ds. Dukuh Kec. Mojolaban</t>
  </si>
  <si>
    <t>Permohonan Bantuan Keuangan Untuk Pembangunan Gudang Kantor Desa Dukuh Kecamatan Mojolaban Kab. Sukoharjo</t>
  </si>
  <si>
    <t>Permohonan Bantuan Keuangan Untuk Pembangunan Pelebaran Jalan Cor Beton RW.02 RW.03 Desa Dukuh Kecamatan Mojolaban Kab. Sukoharjo</t>
  </si>
  <si>
    <t>Permohonan Bantuan Keuangan Untuk Pembangunan Talud Lapangan Olahraga Desa Dukuh Kec. Mojolaban Kab. Sukoharjo</t>
  </si>
  <si>
    <t>Permohonan Bantuan Keuangan Untuk Rehab Pagar Kantor Desa Dukuh Kecamatan Mojolaban Kab. Sukoharjo</t>
  </si>
  <si>
    <t>Permohonan Bantuan Keuangan Untuk Rehab Pendopo Kantor Desa Dukuh Kecamatan Mojolaban Kab. Sukoharjo</t>
  </si>
  <si>
    <t>Permohonan Bantuan Keuangan Untuk Rehabilitasi Kantor Desa, Desa Dukuh Kec. Mojolaban Kab. Sukoharjo</t>
  </si>
  <si>
    <t>Permohonan bantuan untuk pengecoran jalan Dk. Bulak Rt 01 Rw 04 Desa Dukuh Kecamatan Mojolaban</t>
  </si>
  <si>
    <t>Permohonan bantuan untuk pengecoran jalan Dk. Bulak Rt 02 Rw 03 Desa Dukuh Kecamatan Mojolaban</t>
  </si>
  <si>
    <t>Permohonan bantuan untuk sanitasi Dk. Gempolan Rt 03 Rw 05 Desa Dukuh Kecamatan Mojolaban</t>
  </si>
  <si>
    <t>Bantuan Keuangan Pembangunan Balai Pertemuan warga Dukuh Jetis Rt 3 RW 3 Desa Gadingan Kec Mojolaban Kab Sukoharjo</t>
  </si>
  <si>
    <t>Bantuan Keuangan Pengadaan Inventaris Ibu Ibu dukuh Jagang RT 1 Rw 5 Desa Gadingan Kec Mojolaban Kab Sukoharjo</t>
  </si>
  <si>
    <t>Bantuan Keuangan Pengadaan Inventaris Karang Taruna dukuh Jagang Rw 5 Desa Gadingan Kec Mojolaban Kab Sukoharjo</t>
  </si>
  <si>
    <t>Bantuan Keuangan Pengadaan Inventaris Karang Taruna dukuh Jetis Rw 3 Desa Gadingan Kec Mojolaban Kab Sukoharjo</t>
  </si>
  <si>
    <t>Bantuan Keuangan Pengadaan Inventaris Karang Taruna Dukuh Karangasem Rt 2 Rw 2 Desa Gadingan Kec Mojolaban Kab Sukoharjo</t>
  </si>
  <si>
    <t>Bantuan Keuangan Pengadaan Inventaris Karang Taruna Dukuh Kloron Rw 1 Desa Gadingan Kec Mojolaban Kab Sukoharjo</t>
  </si>
  <si>
    <t>Bantuan Keuangan Pengadaan Inventaris Warga dukuh Badran Rt 3 Rw 4 Desa Gadingan Kec Mojolaban Kab Sukoharjo</t>
  </si>
  <si>
    <t>Bantuan Keuangan Pengadaan Inventaris Warga dukuh Ngemplak Rt 1 Rw 7 Desa Gadingan Kec Mojolaban Kab Sukoharjo</t>
  </si>
  <si>
    <t>Bantuan Keuangan Pengadaan Inventaris Warga dukuh Ngentak Rt 2 Rw 4 Desa Gadingan Kec Mojolaban Kab Sukoharjo</t>
  </si>
  <si>
    <t>Bantuan Keuangan Pengadaan Inventaris Warga dukuh Ngombol Rt 4 Rw 2 Desa Gadingan Kec Mojolaban Kab Sukoharjo</t>
  </si>
  <si>
    <t>Bantuan Keuangan Pengadaan Inventaris Warga dukuh Tempel Rt 3 Rw 1 Desa Gadingan Kec Mojolaban Kab Sukoharjo</t>
  </si>
  <si>
    <t>Pengadaan Bolo Pecah Dk Ngentak RT 02 RW IV, Desa Gadingan, Kec Mojolaban, Kab Sukoharjo</t>
  </si>
  <si>
    <t>Pengadaan inventaris bolo pecah Dk. Gadingan RT 05/02 Ds. Gadingan, Kec. Mojolaban</t>
  </si>
  <si>
    <t>Pengadaan Inventaris Dk Badran RT 03 RW IV Desa Gadingan, Kec Mojolaban, Kab Sukoharjo</t>
  </si>
  <si>
    <t>Pengadaan inventaris Dk. Jetis RT 04/III Ds. Gadingan, Kec. Mojolaban</t>
  </si>
  <si>
    <t>Pengadaan inventaris karang taruna Dk. Ngemplak RW VII Desa Gadingan, Kec. Mojolaban</t>
  </si>
  <si>
    <t>Pengadaan Sound System Dk. Ngemplak RT. 04 RW. 07 Ds. Gadingan Kec. Mojolaban</t>
  </si>
  <si>
    <t>Permohonan Bantuan Keuangan Betonisasi Jalan Dukuh Ngemplak RT 02 RW VII Desa Gadingan Kec. Mojolaban Kab. Sukoharjo</t>
  </si>
  <si>
    <t>Permohonan Bantuan Keuangan Untuk Betonisasi Berm Jalan Klatak RT.02 RW.06 Desa Gadingan Kec.Mojolaban Kab. Sukoharjo</t>
  </si>
  <si>
    <t>Bantuan Keuangan Inventaris Dk Gondang Tegal RT 01 RW 09 Desa Joho Kec. Mojolaban</t>
  </si>
  <si>
    <t>Bantuan Keuangan Pengadaan Inventaris Dukuh Jatirejo RT 5 Rw 1 Desa Joho Kec Mojolaban Kab. Sukoharjo</t>
  </si>
  <si>
    <t>Bantuan Keuangan Pengadaan Inventaris Ibu Ibu Dk Kadrengan RT 02 Rw 10 Desa Joho Kec. Mojolaban</t>
  </si>
  <si>
    <t>Bantuan Keuangan Pengadaan Inventaris Ibu Ibu Dk Margorejo RT 01 RW 10 Desa Joho Kec Mojolaban</t>
  </si>
  <si>
    <t>Bantuan Keuangan Pengadaan Inventaris karang taruna dukuh jatimalang Rw 2 desa Joho Kec Mojolaban Kab Sukoharjo</t>
  </si>
  <si>
    <t>Bantuan Keuangan Pengadaan Inventaris Karang Taruna Pondok Harapan Makmur RW 12 Desa Joho Kec Mojolaban Kab Sukoharjo</t>
  </si>
  <si>
    <t>Bantuan Keuangan Pengadaan Inventaris warga dukuh jatimalang Rt 1 Rw 2 desa Joho Kec Mojolaban Kab Sukoharjo</t>
  </si>
  <si>
    <t>Bantuan Keuangan Pengadaan Kipas Blower Warga Dukuh Joho Rt 4 Rw 3 Desa Joho Kec Mojolaban Kab Sukoharjo</t>
  </si>
  <si>
    <t>Bantuan Keuangan Pengadaan Inventaris Warga Dukuh Joho Rt 4 Rw 4 Desa Joho Kec Mojolaban Kab Sukoharjo</t>
  </si>
  <si>
    <t>Bantuan Keuangan Pengadaan Inventaris Warga Joho Dk Joho RT 04 RW 03 Desa Joho Kec Mojolaban</t>
  </si>
  <si>
    <t>Bantuan Keuangan untuk Pengadaan Inventaris RW 06 Desa Joho Kec. Mojolaban</t>
  </si>
  <si>
    <t>Pembangunan Gapura RT 02 Rw 09 Desa Joho Kec Mojolaban</t>
  </si>
  <si>
    <t>Pembangunan Gapura RT 03 Rw 09 Desa Joho Kec Mojolaban</t>
  </si>
  <si>
    <t>Pengadaan Inventaris Kipas Angin Karang Taruna Bina Remaja RW 03, Desa Joho, Kecamatan Mojolaban, Kabupaten Sukoharjo</t>
  </si>
  <si>
    <t>Pengadaan Inventaris Kipas Angin Karang Taruna Bina Remaja RW 04, Desa Joho, Kecamatan Mojolaban, Kabupaten Sukoharjo</t>
  </si>
  <si>
    <t>Permohonan Bantuan Keuangan Untuk Rehap Balai Desa Joho Kec. Mojolaban Kab. Sukoharjo</t>
  </si>
  <si>
    <t>Bantuan Dana Pengadaan Inventaris Dk Nglayang RT 01 RW 12 Desa Klumprit Kec. Mojolaban</t>
  </si>
  <si>
    <t>Bantuan Dana Pengadaan Inventaris Dk Sidan RT 01 RW 7 Desa Klumprit Kec. Mojolaban</t>
  </si>
  <si>
    <t>Bantuan Keuangan Pengadaan Inventaris Karang Taruna Dukuh Nglayang Rw 13 desa klumprit kecamatan mojolaban kab Sukoharjo</t>
  </si>
  <si>
    <t>Bantuan Keuangan Pengadaan Inventaris senam ibu ibu desa klumprit kecamatan mojolaban kab Sukoharjo</t>
  </si>
  <si>
    <t>Bantuan Keuangan Pengadaan Inventaris Warga Dukuh Dukuhan Rt 1 Rw 11 desa klumprit kecamatan mojolaban kab Sukoharjo</t>
  </si>
  <si>
    <t>Bantuan Keuangan Pengadaan Inventaris Warga Dukuh Klumprit RT 1 Rw 2 desa klumprit kecamatan mojolaban kab Sukoharjo</t>
  </si>
  <si>
    <t>Bantuan Keuangan Pengadaan Inventaris Warga Dukuh Nglayang Rt 2 Rw 12 desa klumprit kecamatan mojolaban kab Sukoharjo</t>
  </si>
  <si>
    <t>Bantuan Keuangan Pengadaan Inventaris Warga Dukuh Nglayang Rw 12 Desa Klumprit kecamatan mojolaban kab Sukoharjo</t>
  </si>
  <si>
    <t>Bantuan Keuangan Pengadaan Sarana dan Prasarana Lampu penerangan Lapangan Sepak Bola Desa Klumprit Kecamatan Mojolaban Kab Sukoharjo</t>
  </si>
  <si>
    <t>Bantuan Keuangan Pembangunan Gudang Bolo Pecah Dukuh winong Rt 3 Rw 2 Desa Kragilan Kec Mojolaban Kab Sukoharjo</t>
  </si>
  <si>
    <t>Bantuan Keuangan Pengadaan Inventaris Karang Taruna Dukuh Kuntungan Rw 3 Desa Kragilan Kec Mojolaban Kab Sukoharjo</t>
  </si>
  <si>
    <t>Bantuan Keuangan Pengadaan Inventaris Karang Taruna Dukuh Winong Rw 2 Desa Kragilan Kec Mojolaban Kab Sukoharjo</t>
  </si>
  <si>
    <t>Bantuan Keuangan Pengadaan Inventaris Paguyuban Senam Dk. Sumuran Wetan RW 05 Desa Kragilan Kec Mojolaban</t>
  </si>
  <si>
    <t>Bantuan Keuangan Pengadaan Inventaris Warga Dukuh Ngawen RT 1 RW 7 Desa Kragilan Kec Mojolaban Kab. Sukoharjo</t>
  </si>
  <si>
    <t>Bantuan Keuangan Pengadaan Inventaris Warga Dukuh Ngawen RT 4 RW 7 Desa Kragilan Kec Mojolaban Kab. Sukoharjo</t>
  </si>
  <si>
    <t>Bantuan Keuangan Pengadaan Inventaris Warga Dukuh Sumuran Kulon RT 1 RW 1 Desa Kragilan Kec Mojolaban Kab. Sukoharjo</t>
  </si>
  <si>
    <t>Bantuan Keuangan Pengadaan Inventaris warga Dukuh winong Rt 2 Rw 2 Desa Kragilan Kec Mojolaban Kab Sukoharjo</t>
  </si>
  <si>
    <t>Bantuan Keuangan Pengerasan Jalan Makam Dukuh Sumuran RT 3 RW 5 Desa Kragilan Kec Mojolaban Kab. Sukoharjo</t>
  </si>
  <si>
    <t>Pengadaan Kajang Dk. Sumuran Wetan RT 2 RW 5, Desa Kragilan, Kecamatan Mojolaban, Kabupaten Sukoharjo</t>
  </si>
  <si>
    <t>Pengadaan Sarana dan Prasarana Kursi Dk Kuntungan RW 3 Desa Kragilan, Kecamatan Mojolaban, Kabupaten Sukoharjo</t>
  </si>
  <si>
    <t>Pengadaan Sarana dan Prasarana Posyandu Desa Kragilan Kecamatan Mojolaban Kabupaten Sukoharjo</t>
  </si>
  <si>
    <t>Bantuan Keuangan Pengadaan Inventaris Warga Dukuh Krajan Rt 1 Rw 6 Desa Laban Kec Mojolaban Kab Sukoharjo</t>
  </si>
  <si>
    <t>Pengadaan inventaris Dk. Widoro Kandang RT 02/04 Ds. Laban, Kec. Mojolaban</t>
  </si>
  <si>
    <t>Pengadaan inventaris penerangan jalan Dk. Laban Kulon RT 01/02 Ds. Laban, Kec. Mojolaban</t>
  </si>
  <si>
    <t>Pengadaan Neonisasi Dk. Mojorejo RT. 03 RW. 03 Ds. Laban Kec. Mojolaban</t>
  </si>
  <si>
    <t>Pengadaan Sound System Dk Badran RT 01 RW 03 Desa Laban, Kec Mojolaban, Kab Sukoharjo</t>
  </si>
  <si>
    <t>Pengadaan Sound System Dk. Jatiteken RT 01 Desa Laban, Kecamatan Mojolaban, Kabupaten Sukoharjo</t>
  </si>
  <si>
    <t>Bantuan Dana Pengadaan Inventaris Sound Sistem Paguyuban Warga Dk Jatimalang RT 02 RW 13 Desa Palur Kec Mojolaban</t>
  </si>
  <si>
    <t>Bantuan Keuangan untuk Pembelian Inventaris Dk Jatimalang RT 01 RW 12 Desa Palur Kec Mojolaban</t>
  </si>
  <si>
    <t>Bantuan Keuangan untuk Pembelian Inventaris Kelompok Ibu Ibu PKK Dk Jatimalang RT 02 RW 12 Desa Palur Kec Mojolaban</t>
  </si>
  <si>
    <t>Bantuan Keuangan untuk Pembelian Inventaris Kelompok Ibu Ibu PKK Dk Jatimalang RT 03 RW 13 Desa Palur Kec Mojolaban</t>
  </si>
  <si>
    <t>Bantuan Keuangan untuk Pengadaan Tiang Lampu Penerangan Jalan Dk Jatimalang RT 01 RW 13 Desa Palur Kec Mojolaban</t>
  </si>
  <si>
    <t>Bantuan Pembelian Inventaris Alat Musik dan Sound System Karang Taruna "NGUDI RAHAYU" Dk Jatimalang RT 1 RW 13 Desa Palur Kec Mojolaban</t>
  </si>
  <si>
    <t>Pengadaan Inventaris Bolo Pecah Dk. Klauran RT 02 RW 16, Desa Palur, Kec Mojolaban, Kab Sukoharjo</t>
  </si>
  <si>
    <t>Pengadaan Inventaris Bolo Pecah PKK Dk Palur Wetan RT 01 RW 07 Desa Palur, Kec Mojolaban, Kab Sukoharjo</t>
  </si>
  <si>
    <t>Pengadaan Inventaris Bolo Pecah PKK Dk Palur Wetan RT 02 RW 07, Desa Palur, Kec Mojolaban, Kab Sukoharjo</t>
  </si>
  <si>
    <t>Pengadaan Inventaris Dk Jogobondo RT 01 RW 22 Desa Palur, Kec Mojolaban, Kab Sukoharjo</t>
  </si>
  <si>
    <t>Pengadaan Inventaris Dk Jogobondo RT 04 RW 22 Desa Palur, Kec Mojolaban, Kab Sukoharjo</t>
  </si>
  <si>
    <t>Pengadaan Inventaris Jogobondo RT 02/ RW 22, Desa Palur, Kecamatan Mojolaban, Kab Sukoharjo</t>
  </si>
  <si>
    <t>Pengadaan Inventaris Kajang Dk. Turisari RT 03 RW 19, Desa Palur, Kecamatan Mojolaban, Kabupaten Sukoharjo</t>
  </si>
  <si>
    <t>Pengadaan Inventaris Kajang Tirisari RT 02 RW 19 Desa Palur, Kec Mojolaban, Kab Sukoharjo</t>
  </si>
  <si>
    <t>Pengadaan Inventaris Kursi Kenap Dk. Klauran RT 03 RW 15 Desa Palur, Kec Mojolaban, Kab Sukoharjo</t>
  </si>
  <si>
    <t>Pengadaan Inventaris Kursi Lipat Warga Dk. Karanganyar RT. 03/11 Ds. Palur Kec. Mojolaban</t>
  </si>
  <si>
    <t>Pengadaan Inventaris Pam Swakarsa Dk. Karanganyar RW. 11 Ds. Palur Kec. Mojolaban</t>
  </si>
  <si>
    <t>Pengadaan Inventaris Sound System Dk. Karanganyar RT. 01/11 Ds. Palur Kec. Mojolaban</t>
  </si>
  <si>
    <t>Pengadaan Inventaris Sound System Dk. Palur Wetan RT 02 RW 04, Desa Palur, Kecamatan Mojolaban, Kabupaten Sukoharjo</t>
  </si>
  <si>
    <t>Pengadaan Inventaris Tiang Bendera Dk Klaruan RT 01 RW 16, Desa Palur, Kc Mojolaban, Kab Sukoharjo</t>
  </si>
  <si>
    <t>Pengadaan Inventaris Tiang Listrik Dk Klaruan RT 01 RW 14 Desa Palur, Kec Mojolaban, Kab Sukoharjo</t>
  </si>
  <si>
    <t>Pengadaan Sound System Perum Suka Makmur RT. 04 RW.10 Desa Palur Kec. Mojolaban</t>
  </si>
  <si>
    <t>Permohonan Pengadaan Inventaris Katering Ibu-Ibu PKK Pandam Arum Palur Kulon, Rt 03 Rw 03 Ds. Palur Kec. Mojolaban Kab. Sukoharjo</t>
  </si>
  <si>
    <t>Bantuan Keuangan untuk Pemilihan Kepala Desa, Desa Plumbon Kec. Mojolaban</t>
  </si>
  <si>
    <t>Pengadaan Alat Digitalisasi dan Sound system Karang Taruna "GEMILANG" Dk Karang RT 02 RW 6 Desa Plumbon Kec Mojolaban</t>
  </si>
  <si>
    <t>Pengadaan Alat Digitalisasi dan Sound system Karang Taruna "MANUNGGAL BHAKTI" Dk Plumbon RT 03 RW 10 Desa Plumbon Kec Mojolaban</t>
  </si>
  <si>
    <t>Pengadaan Inventaris Dukuh Plumbon RT 03/10 Desa Plumbon, Kecamatan Mojolaban, Kabupaten Sukoharjo</t>
  </si>
  <si>
    <t>Pengadaan Inventaris Dukuh Tunggon RT 03/03 Desa Plumbon, Kecamatan Mojolaban, Kabupaten Sukoharjo</t>
  </si>
  <si>
    <t>Pengadaan Inventaris Karang Taruna Gema Sraya Dukuh Bulak RT 02 RW 08, Desa Plumbon, Kecamatan Mojolaban, Kabupaten Sukoharjo</t>
  </si>
  <si>
    <t>Pengadaan Inventaris Sound system RT 04 RW 4 Dk Bulu Desa Plumbon Kec Mojolaban</t>
  </si>
  <si>
    <t>Permohonan Bantuan Keuangan Untuk Pembangunan Pagar Gedung Olahraga Dk. Karang RT.03 RW.07 Desa Plumbon Kec. Mojolaban Kab. Sukoharjo</t>
  </si>
  <si>
    <t>Permohonan Bantuan Keuangan untuk Pengecoran Jalan Dk.Plumbon Rt.04 RW.02 Ds. Plumbon Kec. Mojolaban Kab. Sukoharjo</t>
  </si>
  <si>
    <t>Pembangunan Talud Dk. Dukuh RW. IX Ds. Sapen Kec. Mojolaban</t>
  </si>
  <si>
    <t>Pengadaan Alat Memasak dan Bolo Pecah Dk Ngiri RT 02 RW 07, Desa Sapen, Kec Mojolaban, Kab Sukoharjo</t>
  </si>
  <si>
    <t>Pengadaan Gelas Kaca Dk Jatisari RW02 Desa Sapen, Kec Mojolaban, Kab Sukoharjo</t>
  </si>
  <si>
    <t>Pengadaan inventaris bolo pecah Dk. Demangan RT 02/08 Ds. Sapen, Kec. Mojolaban</t>
  </si>
  <si>
    <t>Pengadaan Inventaris Bolo Pecah PKK Dk Kebakan RW 06, Desa Sapen, Kecamatan Mojolaban, Kabupaten Sukoharjo</t>
  </si>
  <si>
    <t>Pengadaan Inventaris Bolo Pecah PKK Dk Ngiri RT 04 RW 07 Desa Sapen, Kecamatan Mojolaban, Kabupaten Sukoharjo</t>
  </si>
  <si>
    <t>Permohonan Bantuan Keuangan untuk Pembangunan Gedung Inventaris Rt Dk.Demangan RT.01 RW.VIII Ds. Sapen Kec. Mojolaban Kab. Sukoharjo</t>
  </si>
  <si>
    <t>Permohonan Bantuan Keuangan Untuk Pembangunan Gedung Sarana Prasaran Olah Raga Dk. Dukuh RT.02 RW.09 Desa Sapen Kecamatan Mojolaban Kab. Sukoharjo</t>
  </si>
  <si>
    <t>Permohonan Bantuan Keuangan untuk Pembangunan Gudang Bolo Pecah Dk.Dukuh RW.09 Ds. Sapen Kec. Mojolaban Kab. Sukoharjo</t>
  </si>
  <si>
    <t>Permohonan Bantuan Keuangan untuk Pembangunan Lingkungan Dk.Demangan Rt.03 RW.08 Ds. Sapen Kec. Mojolaban Kab. Sukoharjo</t>
  </si>
  <si>
    <t>Permohonan Bantuan Keuangan untuk Pembangunan Saluran Dk.Brajagan RT.02 RW.04 Ds. Sapen Kec. Mojolaban Kab. Sukoharjo</t>
  </si>
  <si>
    <t>Permohonan Bantuan Keuangan Untuk Pengaspalan Jalan Dk. Ngiri RT.01 RW.07 Desa Sapen Kecamatan Mojolaban Kab. Sukoharjo</t>
  </si>
  <si>
    <t>Permohonan Bantuan Keuangan Untuk Pengaspalan Jalan Dk. Ngiri RT.06 RW.07 Desa Sapen Kecamatan Mojolaban Kab. Sukoharjo</t>
  </si>
  <si>
    <t>Permohonan Bantuan Keuangan untuk Rehab Pagar Makam Dk.Celungan RW.05 Ds. Sapen Kec. Mojolaban Kab. Sukoharjo</t>
  </si>
  <si>
    <t>Permohonan Bantuan Keuangan untuk Sarana dan Prasarana di Lapangan Ds. Sapen Kec. Mojolaban Kab. Sukoharjo</t>
  </si>
  <si>
    <t>Permohonan Bantuan Pembangunan Saluran Air di Wilayah RT 03 RW 07 Dk.Ngiri Desa Sapen Kec. Mojolaban Kab. Sukoharjo</t>
  </si>
  <si>
    <t>Bantuan Keuangan Pengadaan Inventaris Warga dukuh Punthukrejo Rt 4 Rw 1 Desa Tegalmade Kec Mojolaban Kab Sukoharjo</t>
  </si>
  <si>
    <t>Bantuan Keuangan Pengadaan Inventaris Warga dukuh Tegalmade Rt 3 Rw 1 Desa Tegalmade Kec Mojolaban Kab Sukoharjo</t>
  </si>
  <si>
    <t>Bantuan untuk Inventaris Ibu Ibu RT 02 RW 02 Dk Kesongo Desa Tegalmade Kec Mojolaban</t>
  </si>
  <si>
    <t>Bantuan untuk Inventaris Meja Kursi Dk Kesongo RW 2 Desa Tegalmade Kec Mojolaban</t>
  </si>
  <si>
    <t>Bantuan untuk melanjutkan Pembangunan Gudang Bolo Pecah Dk Kesongo RT 01 Rw 02 Desa Tegalmade Kec mojolaban</t>
  </si>
  <si>
    <t>Bantuan untuk Persewaan Meja Kursi RW 01 Desa Tegalmade Kec. Mojolaban</t>
  </si>
  <si>
    <t>Bantuan untuk Sound System Desa Tegalmade Kec Mojolaban</t>
  </si>
  <si>
    <t>Pengadaan inventaris Dk. Tegalmade RT. 02/01 Ds. Tegalmade Kec. Mojolaban</t>
  </si>
  <si>
    <t>Permohonan Bantuan Keuangan Untuk Pembangunan Aspal RT.I RW.I Desa Tegalmade Kecamatan Mojolaban Kab. Sukoharjo</t>
  </si>
  <si>
    <t>Permohonan Bantuan Keuangan Untuk Pembangunan Talud RW.I Desa Tegalmade Kecamatan Mojolaban Kab. Sukoharjo</t>
  </si>
  <si>
    <t>Permohonan Bantuan Keuangan Untuk Talud Jalan Utara Lapangan RW.I Desa Tegalmade Kec. Mojolaban Kab. Sukoharjo</t>
  </si>
  <si>
    <t>Rehab Gudang Bolopecah dan Penambahan Inventaris Bolopecah RT. 03 RW. 01 Ds. Tegalmade Kec. Mojolaban</t>
  </si>
  <si>
    <t>Bantuan Pengadaan Inventaris Warga Dukuh Tegal RW. 2 desa Triyagan kecamatan mojolaban kab Sukoharjo</t>
  </si>
  <si>
    <t>Rehab Gudang Bolopecah Dk. Triyagan RT. 03/06 Ds. Triyagan Kec. Mojolaban</t>
  </si>
  <si>
    <t>Pengadaan inventaris bolo pecah Dk. Triyagan RT 01/07 Ds. Triyagan, Kec. Mojolaban</t>
  </si>
  <si>
    <t>Pengadaan inventaris bolo pecah Dk. Triyagan RT 02/07 Ds. Triyagan, Kec. Mojolaban</t>
  </si>
  <si>
    <t>Pengadaan Inventaris Dk Oro Oro Tengah RT 03 RW 03, Desa Triyagan, Kecamatan Mojolaban, Kabupaten Sukoharjo</t>
  </si>
  <si>
    <t>Pengadaan Inventaris Meja dan Kursi Dk. Triyagan RT. 01 RW. 06 Ds. Triyagan Kec. Mojolaban</t>
  </si>
  <si>
    <t>Pengadaan Inventaris PKK RW. 03 Dk. Oro - oro Tengah Ds. Triyagan Kec. Mojolaban</t>
  </si>
  <si>
    <t>Pengadaan Inventaris RW 04 Dk. Harjowinangun, Desa Triyagan, Kecamatan Mojolaban, Kabupaten Sukoharjo</t>
  </si>
  <si>
    <t>Pengadaan Kajang Persatuan Tenis Meja Karangturi "KARTUR" Dk Karangturi RT 03 RW 01 Desa Triyagan Kec Mojolaban</t>
  </si>
  <si>
    <t>Permohonan Bantuan Keuangan Untuk Pembangunan Saluran Drainase Dk. Triyagan RT.03/06 Desa Triyagan Kec. Mojolaban Kab. Sukoharjo</t>
  </si>
  <si>
    <t>Rehab Gudang Inventaris Dk. Joho Lor RT. 02/05 Ds. Triyagan Kec. Mojolaban</t>
  </si>
  <si>
    <t>Rehab Lapangan Desa Triyagan, Kecamatan Mojolaban, Kabupaten Sukoharjo</t>
  </si>
  <si>
    <t>Bantuan Keuangan Pembangunan Gudang Inventaris Dk Mertan RW 08 Desa Wirun Kec Mojolaban</t>
  </si>
  <si>
    <t>Bantuan Keuangan Pembangunan Gudang Inventaris Dk Mertan RW 09 Desa Wirun Kec Mojolaban</t>
  </si>
  <si>
    <t>Bantuan Keuangan Pembangunan Gudang Inventaris Warga Dukuh Mertan RW. IX Desa Wirun Kecamatan Mojolaban Kab Sukoharjo</t>
  </si>
  <si>
    <t>Bantuan Keuangan Pembangunan Rehab Aspal Jalan Dk Gendengan RT 04 RW 3 Desa Wirun Kec Mojolaban</t>
  </si>
  <si>
    <t>Bantuan Keuangan Pembangunan Rehab Aspal Jalan Dk Gendengan RT 04 RW 4 Desa Wirun Kec Mojolaban</t>
  </si>
  <si>
    <t>Bantuan Keuangan Pembangunan Rehab Aspal Jalan Dk Pabrik RT 02 RW 1 Desa Wirun Kec Mojolaban</t>
  </si>
  <si>
    <t>Bantuan Keuangan Pembangunan Rehab Aspal Jalan Dk Pabrik RT 02 RW 2 Desa Wirun Kec Mojolaban</t>
  </si>
  <si>
    <t>Bantuan Keuangan Pengadaan Inventaris Dukuh RT 3 Kebak RW 13 Desa Wirun Kec Mojolaban Kab Sukoharjo</t>
  </si>
  <si>
    <t>Bantuan Keuangan Pengadaan Inventaris Warga Dukuh Gendengan Rt 2 rw 4 Desa Wirun Kecamatan Mojolaban Kab Sukoharjo</t>
  </si>
  <si>
    <t>Bantuan Keuangan Pengadaan Inventaris Warga Dukuh Gendengan Rt 3 RW 3 Desa Wirun Kecamatan Mojolaban Kab Sukoharjo</t>
  </si>
  <si>
    <t>Bantuan Keuangan Pengadaan Inventaris Warga Dukuh Gendengan Rt 4 RW 3 Desa Wirun Kecamatan Mojolaban Kab Sukoharjo</t>
  </si>
  <si>
    <t>Bantuan Keuangan Pengadaan Inventaris Warga Dukuh Gendengan RT. 1 RW. 3, Ds. Wirun, Kec Mojolaban Kab Sukoharjo</t>
  </si>
  <si>
    <t>Bantuan Keuangan Pengadaan Inventaris Warga Dukuh Gendengan RT. 3 RW. 4, Ds. Wirun, Kec Mojolaban Kab Sukoharjo</t>
  </si>
  <si>
    <t>Bantuan Keuangan Pengadaan Inventaris Warga Dukuh Wirun rw 6 Desa Wirun Kecamatan Mojolaban Kab Sukoharjo</t>
  </si>
  <si>
    <t>Bantuan Keuangan untuk Pembangunan Gudang Inventaris Warga Dk Pabrik RT 01 RW 02 Desa Wirun Kec Mojolaban</t>
  </si>
  <si>
    <t>Bantuan Keuangan untuk Pengadaan Inventaris Dk Ngambakkalang RT 1 RW 11 Desa Wirun Kec Mojolaban</t>
  </si>
  <si>
    <t>Bantuan Keuangan untuk Pengadaan Inventaris Kursi Lipat Dk Kanggungan RW 7 Desa Wirun Kec Mojolaban</t>
  </si>
  <si>
    <t>Bantuan Keuangan untuk Pengadaan Inventaris Warga Dk Ngambakkalang RT 01 RW 12 Desa Wirun Kec Mojolaban</t>
  </si>
  <si>
    <t>Bantuan Keuangan untuk Pengadaan Inventaris Warga Dk Ngambakkalang RT 02 RW 12 Desa Wirun Kec Mojolaban</t>
  </si>
  <si>
    <t>Pengadaan Inventaris Dk. Mertan RW. 10 Ds. Wirun Kec. Mojolaban</t>
  </si>
  <si>
    <t>Pengadaan Inventaris Karang Taruna Dk. Mertan RW. 10 Ds. Wirun Kec. Mojolaban</t>
  </si>
  <si>
    <t>Perkumpulan Putra Sampla Sejahtera Dk. Kebak RT. 03 RW. 13 Ds. Wirun Kec. Mojolaban</t>
  </si>
  <si>
    <t>Permohonan Bantuan Keuangan Inventaris Penerangan Jalan Dk. Godegan RT 02 RW 15 Desa Wirun</t>
  </si>
  <si>
    <t>Permohonan bantuan keuangan pembangunan rehab jalan Dk.Wirun RT 01 RW V Desa Wirun Kec.Mojolaban</t>
  </si>
  <si>
    <t>Permohonan Bantuan Keuangan Untuk Pembangunan Gedung Sanggar Inklusi "Kasih Sayang Bunda" Desa Wirun Kec.Mojolaban Kab. Sukoharjo</t>
  </si>
  <si>
    <t>Permohonan Bantuan Keuangan Untuk Pembangunan Rehab Jalan Dk. Kanggungan Desa Wirun Kec. Mojolaban Kab. Sukoharjo</t>
  </si>
  <si>
    <t>Permohonan Bantuan Keuangan Untuk Pembangunan Rehab Jembatan Dk. Mertan RW.IX Desa Wirun Kec. Mojolaban Kab. Sukoharjo</t>
  </si>
  <si>
    <t>Permohonan Bantuan Keuangan Untuk Urug Tanah Kas Desa Dk.Pabrik RT.04 RW.II Desa Wirun Kec. Mojolaban Kab. Sukoharjo</t>
  </si>
  <si>
    <t>Permohonan Bantuan Rehap Aspal Jalan (Gang I) Dk, Gendengan Rt 04 Rw IV Desa Wirun Mojolaban</t>
  </si>
  <si>
    <t>Permohonan Bantuan Rehap Aspal Jalan Dk, Kebak Rt 01 Rw XIII Desa Wirun Mojolaban</t>
  </si>
  <si>
    <t>Permohonan Bantuan Untuk Rehab Aspal Jalan, Dk. Pabrik RW. II  Wirun Mojolaban</t>
  </si>
  <si>
    <t>Rehab Aspal Jalan Dk. Godegan RT. 02 RW. XV, Desa Wirun, Kec. Mojolaban</t>
  </si>
  <si>
    <t>Rehab Aspal Jalan Dk. Pabrik RW. I, Desa Wirun, Kec. Mojolaban</t>
  </si>
  <si>
    <t>Rehab Aspal Jalan Dk. Wirun RW. VI, Desa Wirun, Kec. Mojolaban</t>
  </si>
  <si>
    <t>Pengadaan Alat Hadroh PKK Dk Baran RT 02 RW 03, Desa Baran, Kec Nguter, Kab Sukoharjo</t>
  </si>
  <si>
    <t>Pengadaan inventaris Tim Penggerak PKK dan Posyandu Se Desa Baran Kec. Nguter</t>
  </si>
  <si>
    <t>Pengadaan Laptop Kelompok PKK Desa Baran, Kec Nguter, Kab Sukoharjo</t>
  </si>
  <si>
    <t>Permohonan Bantuan Keuangan Untuk Pembangunan Talud Irigasi Kelompok Tani Subur Desa Baran Kec.Nguter Kab. Sukoharjo</t>
  </si>
  <si>
    <t>Permohonan Bantuan Keuangan Untuk Pengaspalan Jalan Baran RT.01 RW.02 Desa Baran Kec.Nguter Kab. Sukoharjo</t>
  </si>
  <si>
    <t>Pengadaan Inventaris Ibu - Ibu Dk. Muning RT. 01 RW. 03 Ds. Celep Kec. Nguter</t>
  </si>
  <si>
    <t>Pengadaan Inventaris Kursi Dk. Jayan, Desa Celep, Kec. Nguter, Kab. Sukoharjo</t>
  </si>
  <si>
    <t>Pengadaan Inventaris Meja dan Kursi Dk. Jayan RT. 03 RW. 01 Ds. Celep Kec. Nguter</t>
  </si>
  <si>
    <t>Pengadaan Sound System Dk Brahu RW 02, Desa Celep, Kec Nguter, Kab Sukoharjo</t>
  </si>
  <si>
    <t>Permohonan Bantuan Keuangan Untuk Finishing Gedung Pertemuan dan Sarana Olahraga Desa Celep Kecamatan Nguter Kab. Sukoharjo</t>
  </si>
  <si>
    <t>Permohonan Bantuan Keuangan Untuk Pengaspalan Jalan Masuk dan Halaman Kantor balai desa Celep, Desa Celep Kec. Nguter Kab. Sukoharjo</t>
  </si>
  <si>
    <t>Pengadaan inventaris Dk. Gaden RW 06 Desa Daleman Kec Nguter</t>
  </si>
  <si>
    <t>Pengadaan inventaris Dk. Salam RT O4 RW 01 Desa Daleman Kec. Nguter</t>
  </si>
  <si>
    <t>Permohonan Bantuan Keuangan Untuk Rehab Kantor Desa, Desa Daleman Kec.Nguter Kab. Sukoharjo</t>
  </si>
  <si>
    <t>Pengadaan Alat - alat Prasmanan Kelompok Ibu - Ibu "NGUDI RAHAYU" Dukuh RW. 5 Ds. Gupit Kec. Nguter</t>
  </si>
  <si>
    <t>Pengadaan Inventaris Meja dan Kursi Dusun Ngrapah RT. 02 RW. 09 Desa Gupit Kec. Nguter</t>
  </si>
  <si>
    <t xml:space="preserve">Permohonan Bantuan Keuangan untuk RehabPendopo Balai Desa dan pengadaan Perlengkapan Sarana Prasana Pendopo Balai Desa Gupit Kec. Nguter Kab. Sukoharjo. </t>
  </si>
  <si>
    <t>Desa Jangglengan</t>
  </si>
  <si>
    <t>Pembuatan Lapangan Volley Karang Taruna Permatha Dk. Kepyar Rt 02 Rw 06, Desa Jangglengan, Kec Nguter, Kab Sukoharjo</t>
  </si>
  <si>
    <t>Pengadaan Inventaris Mesin Molen Karang Taruna PERMATHA Dk. Kepyar RT. 02/06 Ds. Jangglengan Kec. Nguter</t>
  </si>
  <si>
    <t>Pengadaan Sound System Karang Taruna Pangudi Lestari Dk. Puntukrejo RW 01, Desa Jangglengan, Kec Nguter, Kab Sukoharjo</t>
  </si>
  <si>
    <t>Permohonan Bantuan Keuangan Untuk Talud Jalan Dk. Ngandong-Kepyar Desa Jangglengan Kec. Nguter Kab. Sukoharjo</t>
  </si>
  <si>
    <t>Jumlah Desa Jangglengan</t>
  </si>
  <si>
    <t>Pengadaan Inventaris Alat Olah Raga Karang Taruna Karya Remaja, Desa Kateguhan, Kec. Tawangsari</t>
  </si>
  <si>
    <t>Pengadaan Inventaris Pemuda R2K DK. Krajan RW 07, Desa Kateguhan</t>
  </si>
  <si>
    <t>Pengadaan sound system DK. Gaten RT 03 RW 08, Desa Kateguhan</t>
  </si>
  <si>
    <t>Pengadaan Bolo Pecah Dk. Juron RT.01 RW.05 Desa Juron Kec. Nguter</t>
  </si>
  <si>
    <t>Pengadaan Bolo Pecah Dk. Juron RT.02 RW.05 Desa Juron Kec. Nguter</t>
  </si>
  <si>
    <t>Pengadaan Bolo Pecah Dk. Juron RT.03 RW.05 Desa Juron Kec. Nguter</t>
  </si>
  <si>
    <t>Pengadaan Inventaris Karang Taruna Dk. Banjarsari RT.01 RW.02 Desa Juron Kec. Nguter</t>
  </si>
  <si>
    <t>Pengadaan Kajang Dk. Juron RT.01 RW. 03 Desa Juron Kec. Nguter</t>
  </si>
  <si>
    <t>Pengadaan Sarung Kursi Dk. Jurangsari RT.02 RW.07 Desa Juron Kec. Nguter</t>
  </si>
  <si>
    <t>Pengadaan Inventaris Bolo Pecah Dk. Krebet RT 01 RW 05 Desa Kedung Winong Kec. Nguter</t>
  </si>
  <si>
    <t>Pengadaan Inventaris Bolo Pecah Dk. Krebet RT 02 RW 05 Desa Kedung Winong Kec. Nguter</t>
  </si>
  <si>
    <t>Pengadaan Inventaris Bolo Pecah Dk. Krebet RT 03 RW 05 Desa Kedung Winong Kec. Nguter</t>
  </si>
  <si>
    <t>Pengadaan Inventaris Bolo Pecah Dk. Krebet RT 05 RW 05 Desa Kedung Winong Kec. Nguter</t>
  </si>
  <si>
    <t>Pengadaan Inventaris Bolo Pecah Ibu-ibu Dk. Krebet RT 04 RW 05 Desa Kedung Winong Kec. Nguter</t>
  </si>
  <si>
    <t>Pengadaan Inventaris Tratak Tarub Dk. Kedungwinong RT 05 RW 01 Desa Kedungwinong Kec. Nguter</t>
  </si>
  <si>
    <t>Pengadaan Kajang Dk. Prayan RT.03 RW. 08 Desa Kedungwinong Kec. Nguter</t>
  </si>
  <si>
    <t>Pengadaan Kipas Blower Dk. Kedungwinong RT.02 RW. 02 Desa Kedungwinong Kec. Nguter</t>
  </si>
  <si>
    <t>Pengaspalan Jalan Dk. Pangtelu RW 07 Desa Kedungwinong Kec. Nguter</t>
  </si>
  <si>
    <t>Permohonan Pengadaan Inventaris Dk. Kedungwinong RT. 01 RW. 01, Desa Kedungwinong, Kec.Nguter</t>
  </si>
  <si>
    <t>Permohonan Rehab Saluran Dk. Kedungwinong RT. 02 RW. 01, Desa Kedungwinong, Kec.Nguter</t>
  </si>
  <si>
    <t>Pengadaan Bahan Material Pengecoran Jalan Dk. Widoro RT 01 RW 04 Desa Kepuh Kec. Nguter</t>
  </si>
  <si>
    <t>Pengadaan Gazebo/Gardu Dk. Kesongo RT 02 RW 01 Desa Kepuh Kec. Nguter</t>
  </si>
  <si>
    <t>Pengadaan Inventaris Kursi Lipat Dk. Ngariboyo RT 02 RW 03 Desa Kepuh Kec. Nguter</t>
  </si>
  <si>
    <t>Pengadaan Kursi Lipat dan Kain Plafon Dk. Bakalan RT 04 RW 03 Desa Kepuh Kec. Nguter</t>
  </si>
  <si>
    <t>Pengadaan Sarana Prasarana Kirab Budaya RW.02 Ds. Kepuh Kec. Nguter</t>
  </si>
  <si>
    <t>Pengadaan Sound Sistem Dk. Kepuh RT 01 RW 01 Desa Kepuh Kec. Nguter</t>
  </si>
  <si>
    <t xml:space="preserve">Permohonan Bantuan Keuangan untuk Pembangunan Gazebo Dk. Plumbungan RT 01 RW 03 Ds. Kepuh Kec. Nguter </t>
  </si>
  <si>
    <t>Permohonan Bantuan Keuangan Untuk Pembangunan Paving Stelban Lapangan Sepak Bola KARANG TARUNA BHAKTI PEMUDA Desa Kepuh Kec. Nguter Kab. Sukoharjo</t>
  </si>
  <si>
    <t>Permohonan Bantuan Keuangan Untuk Rehab Total Gedung Kantor Desa Lawu, Desa Lawu Kec.Nguter Kab. Sukoharjo</t>
  </si>
  <si>
    <t>Bantuan Keuangan Pembangunan Pagar Makam Dk. Brangkal RT 2 RW 3 Ds. Lawu Kec, Nguter Kab Sukoharjo</t>
  </si>
  <si>
    <t>Pembangunan Gapura RW. 09 Kedungsari Ds. Lawu Nguter</t>
  </si>
  <si>
    <t>Pembangunan Talud Dk. Lawu RT 03 RW 12 Desa Lawu Kec. Nguter</t>
  </si>
  <si>
    <t>Permohonan Bantuan Keuangan Untuk Pembangunan Gapura Dukuh Ngambil-ambil RT. 03 RW. 03, Desa Nguter</t>
  </si>
  <si>
    <t>Permohonan Bantuan Keuangan Untuk Pembangunan Talut Jalan Usaha Tani Dk. Gunungan RT.03 RW.09 Desa Nguter Kec. Nguter Kab. Sukoharjo</t>
  </si>
  <si>
    <t>Bantuan Keuangan Pengadaan Inventaris Karang Taruna KOMPAK Dk. Ngambil ambil RT 1 RW 2 Desa Nguter Kec Nguter kab Sukoharjo</t>
  </si>
  <si>
    <t>Pengadaan Inventaris Kajang Warga Dk. Ngambil-Ambil RT 01 RW 02, Desa Nguter, Kec Nguter, Kab Sukoharjo</t>
  </si>
  <si>
    <t>Pengadaan Inventaris Tim Penggerak PKK dan Posyandu se Desa Nguter Kec. Nguter</t>
  </si>
  <si>
    <t>Pengadaan Sound System Dk. Nguter RT 01 RW 05 Desa Nguter, Kec Nguter, Kab Sukoharjo</t>
  </si>
  <si>
    <t>Pengadaan Tarub Galvalum RT 01 RW 07 Desa Nguter, Kec Nguter, Kab Sukoharjo</t>
  </si>
  <si>
    <t>Pengadan Inventaris Karang Taruna Pandu Dk. Gatak Rejo RT 02 RW 01 Desa. Nguter Kec. Nguter</t>
  </si>
  <si>
    <t>Desa Pengkol</t>
  </si>
  <si>
    <t>Rehab Gudang RT. Dk. Pending RT. 01RW. 01 Ds. Pengkol Kec. Nguter</t>
  </si>
  <si>
    <t>Pengadaan Mesin Potong Rumput dan Peralatan Sepak Bola untuk Karang Taruna "KRIDA TARUNA" Dukuh Ngemplak RT. 02 - 03/RW. 01 Desa Pengkol Kecamatan Nguter Kabupaten Sukoharjo</t>
  </si>
  <si>
    <t>Pengadaan Sound System Dk. Ngemplak RT. 02 RW. 01 Ds. Pengkol Kec. Nguter Kab. Sukoharjo</t>
  </si>
  <si>
    <t>Pengadaan Inventaris Karang Taruna Jati Asih RT 3 RW VI Desa Pengkol, Kec Nguter, Kab Sukoharjo</t>
  </si>
  <si>
    <t>Jumlah Desa Pengkol</t>
  </si>
  <si>
    <t>Pengadaan Generator dan Kipas Dk. Pandean RT.01 RW.07 Desa Plesan Kec. Nguter</t>
  </si>
  <si>
    <t>Pengadaan Inventaris Karang Taruna "GIAT" Dk. Klitak RW 04 Ds. Plesan Kec. Nguter</t>
  </si>
  <si>
    <t>Pengadaan Kipas dan Sound Dk. Plesan RT.01 RW. 01 Desa Plesan Kec. Nguter</t>
  </si>
  <si>
    <t>Pengadaan Sound Sytem Muda-Mudi Dukuh Kalisogo "PEMUKA" RW 06 Ds. Plesan Kec. Nguter</t>
  </si>
  <si>
    <t>Permohonan Bantuan Keuangan Untuk Pengaspalan Jalan Dk. Pundungsari- Dk. Klitak Desa Plesan Kec. Nguter Kab. Sukoharjo</t>
  </si>
  <si>
    <t>Bantuan Keuangan Pembuatan Kanstin Jalan Dk Tengkek RT 2 RW 8 Ds. Pondok Kec Nguter Kab sukoharjo</t>
  </si>
  <si>
    <t>Bantuan Keuangan Pengadaan Inventaris Karang Taruna Dk. Bodehan RW 6 Desa Pondok Kec Nguter kab Sukoharjo</t>
  </si>
  <si>
    <t>Bantuan Keuangan Pengadaan Inventaris PKK Ds Pondok Kec Nguter Kab. Sukoharjo</t>
  </si>
  <si>
    <t>Lanjutan Pengecoran Jalan Dk. Barengan RT. 01 RW. 09, Desa Pondok, Kec. Nguter</t>
  </si>
  <si>
    <t>Pembuatan Jembatan Dk. Jetis RT. 02 RW. 09, Desa Pondok, Kec. Nguter</t>
  </si>
  <si>
    <t>Pengadaan Inventaris Bolo Pecah Dk. Gayam RT 02 RW 05 Desa Pondok Kec. Nguter</t>
  </si>
  <si>
    <t>Pengadaan Alat Dekorasi dan Kipas Dk. Tengkek RT. 02 RW. 08, Desa Pondok, Kec.Nguter</t>
  </si>
  <si>
    <t>Pengadaan Inventaris Kajang Dk. Majan RT 01 RW 03 Desa Pondok Kec. Nguter</t>
  </si>
  <si>
    <t>Pengadaan Inventaris PKK Alat Prasmanan Dk. Badeyan RT 01 RW 06 Desa Pondok Kec. Nguter</t>
  </si>
  <si>
    <t>Pengadaan Inventaris Tiang Listrik Dk. Tegalan RT 01 RW 02 Desa Pondok Kec. Nguter</t>
  </si>
  <si>
    <t>Pengadaan Meja dan Kursi Dk. Jimbun RT.02 RW.04 Desa Pondok Kec. Nguter</t>
  </si>
  <si>
    <t>Pengecoran Jalan Dk.Tengkek RT.003 RW.08 Pondok</t>
  </si>
  <si>
    <t>Permohonan bantuan untuk pengadaan inventaris ibu-ibu PKK Dk. Majan Rt 02 Rw 03 Desa Pondok, Kec. Nguter</t>
  </si>
  <si>
    <t>Permohonan Bantuan Untuk Pengadaan Inventaris ibu-Ibu PKK Dk. Tengkek RT 01 Rw 08 Desa Pondok, Kec. Nguter</t>
  </si>
  <si>
    <t>Permohonan bantuan untuk pengadaan inventaris Paguyuban REKSO LEPEN Dk. Tengkek Rt 01 Rt 02 dan Rt 03 Rw 08 Desa Pondok, Kec. Nguter</t>
  </si>
  <si>
    <t>Permohonan Bantuan Untuk Pengadaan Pos kamling Gazebo Dk. Tengkek RT 03 Rw 08 Desa Pondok, Kec Nguter</t>
  </si>
  <si>
    <t>Permohonan bantuan untuk Renovasi dan pelebaran gudang Dk. Barengan Rt 01 Rw 09 Desa Pondok, Kec. Nguter</t>
  </si>
  <si>
    <t>Rehab aspal sheet Dk. Tengkek RT 01/08 Ds. Pondok, Kec. Nguter</t>
  </si>
  <si>
    <t>Renovasi Gudang RT. Dk. Kener RT. 02 RW. VII Ds. Pondok Kec. Nguter</t>
  </si>
  <si>
    <t>Inventaris Dk. Bejen RT 03 RW 01, Desa Serut</t>
  </si>
  <si>
    <t>Pembangunan Jalan Masuk Lapangan Desa Serut Kec. Nguter</t>
  </si>
  <si>
    <t>Permohonan Bantuan Keuangan Untuk Pembangunan Talud Jalan Dk.Gadingan RT.003 RW.003 Desa Serut Kec. Nguter Kab. Sukoharjo</t>
  </si>
  <si>
    <t>Permohonan Bantuan Keuangan Untuk Pembangunan Talud Jalan Dk.Kepuh Dampit RT.001 RW.005 Desa Serut Kec. Nguter Kab. Sukoharjo</t>
  </si>
  <si>
    <t>Permohonan Bantuan Keuangan Untuk Perbaikan Lapangan Desa, Desa Serut Kec. Nguter Kab. Sukoharjo</t>
  </si>
  <si>
    <t>Bantuan Keuangan untuk Pemilihan Kepala Desa, Desa Tanjung Kec. Nguter</t>
  </si>
  <si>
    <t>Betonisasi jalan dukuh RT 02/06 Ds. Tanjung, Kec. Nguter</t>
  </si>
  <si>
    <t>Drainase sudetan pembuangan air dukuh RW 06 Ds. Tanjung, Kec. Nguter</t>
  </si>
  <si>
    <t>Pengadaan Inventaris PKK Dk. Jarak RT 01 RW 01 Desa Tanjung Kecamatan Nguter Kabupaten Sukoharjo</t>
  </si>
  <si>
    <t>Rabat beton jalan gang areta Dk. Jarak RT 03/02 Ds. Tanjung, Kec. Nguter</t>
  </si>
  <si>
    <t>Rabat beton sayap jalan Dk. Tanjung RW 03 Ds. Tanjung, Kec. Nguter</t>
  </si>
  <si>
    <t>Talud RW 4 Desa Tanjung, Kec. Nguter</t>
  </si>
  <si>
    <t>Pengadaan Inventaris Kursi Plastik Desa Tanjungrejo, Kec Nguter, Kab Sukoharjo</t>
  </si>
  <si>
    <t>Pengadaan Kursi RT 02 RW 06, Dusun Jatingaten, Desa Tanjungrejo, Kec Nguter, Kab Sukoharjo</t>
  </si>
  <si>
    <t>Pengadaan Kursi RT 03 RW 05, Dusun Jatinganten Desa Tanjungrejo, Kec Nguter, Kab Sukoharjo</t>
  </si>
  <si>
    <t>Pengadaan Sound System Dk. Cengkirlegi RT. 02 RW. 04 Ds. Tanjungrejo Kec. Nguter</t>
  </si>
  <si>
    <t>Permohonan Bantuan Keuangan Untuk Pembangunan Gapura Perbatasan Desa,Desa Tanjungrejo Kecamatan Nguter Kab. Sukoharjo</t>
  </si>
  <si>
    <t>Permohonan Bantuan Keuangan Untuk Pembangunan Jalan Hotmix Dk. Melikan RT.03 RW.01 Desa Tanjungrejo Kec. Nguter Kab. Sukoharjo</t>
  </si>
  <si>
    <t>Permohonan Bantuan Keuangan Untuk Pembangunan Jalan Hotmix Dk.Melikan RT.02 RW.01 Desa Tanjungrejo Kec. Nguter Kab. Sukoharjo</t>
  </si>
  <si>
    <t>Permohonan Bantuan Keuangan Untuk Pembangunan Makadam Jalan Pertanian Dk. Pundung RW.02 Desa Tanjungrejo Kec. Nguter Kab. Sukoharjo</t>
  </si>
  <si>
    <t>Permohonan Bantuan Keuangan Untuk Pembangunan Makadam Jalan Pertanian Dk.Cengkirlegi RW.04 Desa Tanjungrejo Kec. Nguter Kab. Sukoharjo</t>
  </si>
  <si>
    <t>Permohonan Bantuan Keuangan Untuk Pembangunan Makadam Jalan Pertanian Dk.Munggur RW.03 Desa Tanjungrejo Kec. Nguter Kab. Sukoharjo</t>
  </si>
  <si>
    <t>Permohonan Bantuan Keuangan Untuk Pembangunan Pagar Makam Dk. Cengkirlegi Rt.01 RW.04 Desa Tanjungrejo Kec. Nguter Kab. Sukoharjo</t>
  </si>
  <si>
    <t>Permohonan Bantuan Keuangan Untuk Pembangunan Pagar Makam Dk. Pundung RW.02 Desa Tanjungrejo Kec. Nguter Kab. Sukoharjo</t>
  </si>
  <si>
    <t>Permohonan Bantuan Keuangan Untuk Pembangunan Pengurugan Jalan Pertanian Dk. Lengkong RW.04 Desa Tanjungrejo Kec. Nguter Kab. Sukoharjo</t>
  </si>
  <si>
    <t>Permohonan Bantuan Keuangan Untuk Pembangunan Rabat Beton Dk. Munggur Rt.01 RW.03 Desa Tanjungrejo Kec. Nguter Kab. Sukoharjo</t>
  </si>
  <si>
    <t>Permohonan Bantuan Keuangan Untuk Pembangunan Rabat Beton Dk.Cengkirlegi RT.01 RW.04 Desa Tanjungrejo Kec. Nguter Kab. Sukoharjo</t>
  </si>
  <si>
    <t>Permohonan Bantuan Keuangan Untuk Pembangunan Rabat Beton Jalan Makam Dk. Grantang RT.02 RW.03 Desa Tanjungrejo Kecamatan Nguter Kab. Sukoharjo</t>
  </si>
  <si>
    <t>Permohonan Bantuan Keuangan Untuk Pembangunan Rehab Bangunan Kantor Desa Tanjungrejo Kec. Nguter Kab. Sukoharjo</t>
  </si>
  <si>
    <t>Permohonan Bantuan Keuangan Untuk Pembangunan Talud Jalan Dk. Jatinganten RW.05 Desa Tanjungrejo Kecamatan Nguter Kab. Sukoharjo</t>
  </si>
  <si>
    <t>Permohonan Bantuan Keuangan Untuk Penyempurnaan Pompanisasi DAM Sungai Kalimati Desa Tanjungrejo Kecamatan Nguter Kab. Sukoharjo</t>
  </si>
  <si>
    <t>Bantuan Pengadaan Inventaris Warga Madyorejo RT. 01 RW. 03, Desa Bakalan,Kec. Polokarto</t>
  </si>
  <si>
    <t>Pembangunan Tempat Bolo Pecah Pondok RT. 04 RW. 05 Ds. Bakalan Kec. Polokarto</t>
  </si>
  <si>
    <t>Pengadaan Inventaris Dk Sangsang RT 03 RW 7, Desa Bakalan, Kec Polokarto, Kab Sukoharjo</t>
  </si>
  <si>
    <t>Pengadaan Inventaris Ibu-Ibu Dukuh Gempolsari RT 01 RW 05 Desa Bakalan, Kec Polokarto, Kab Sukoharjo</t>
  </si>
  <si>
    <t>Pengadaan Inventaris Kipas Blower Karang Taruna PANDEGA Pondok RW. 05 Bakalan Kec. Polokarto</t>
  </si>
  <si>
    <t>Pengadaan Inventaris Warga Dukuh Bakalan RW 01 Desa Bakalan, Kec Polokarto, Kab Sukoharjo</t>
  </si>
  <si>
    <t>Pengadaan Penerangan Jalan Dk Pondok RW 05, Desa Bakalan, Kec Polokarto, Kab Sukoharjo</t>
  </si>
  <si>
    <t>Pengadaan Peralatan Dapur Dk Kenteng Rt 03 Rw 04 Desa Bakalan, Kecamatan Polokarto, Kab Sukoharjo</t>
  </si>
  <si>
    <t>Permohonan Bantuan betonisasi jalan Dk.Sangsang RT. 03 RW. 07, Desa Bakalan</t>
  </si>
  <si>
    <t xml:space="preserve">Permohonan Bantuan Keuangan untuk Pembangunan Gapura Jalan Dk. Pundungrejo RT.01 RW.02 Ds. Bakalan Kec. Polokarto Kab. Sukoharjo. </t>
  </si>
  <si>
    <t>Permohonan Bantuan pembangunan saluran air Dk.Tanjung RT. 01 RW. 09, Desa Bakalan</t>
  </si>
  <si>
    <t>Permohonan Bantuan pembuatan talud jalan Dk.Mlangen RT. 01 RW. 08, Desa Bakalan</t>
  </si>
  <si>
    <t>Permohonan Bantuan Pengadaan alat security Dk.Sangsang RT. 03 RW. 07, Desa Bakalan</t>
  </si>
  <si>
    <t>Permohonan Bantuan Pengadaan inventaris PKK Dk. Kotakan RT. 03 RW. 06, Desa Bakalan</t>
  </si>
  <si>
    <t>Permohonan bantuan pengadaan sarana dan prasarana Dk. Tanjung Rt 01 Rw 09 Desa Bakalan, Kec. Polokarto</t>
  </si>
  <si>
    <t>Permohonan bantuan untuk pengadaan sarana dan prasarana Dk. Tanjung Rt. 04 Rw 09 Desa Bakalan, Kec. Polokarto</t>
  </si>
  <si>
    <t>Pengadaan Sound System Karang Taruna Candra Kirana Dk Sidoharjo RT 03 RW 03, Desa Bugel, Kec Polokarto, Kab Sukoharjo</t>
  </si>
  <si>
    <t>Permohonan Bantuan inventaris PKK Dk. Jati Lor RT. 01 dan RT. 02 RW. 7, Desa Bugel</t>
  </si>
  <si>
    <t>Permohonan Bantuan pembuatan Gapura Dk. Jati Kidul RW. 03, Desa Bugel</t>
  </si>
  <si>
    <t>Permohonan Bantuan pembuatan gapura Dk. Sono Gedangan RT. 04 RW. 01, Dk. Gedangan , Desa Bugel</t>
  </si>
  <si>
    <t>Permohonan Bantuan Pembuatan Pos Gardu Siaga Dk. Karanganyar RT. 01 RW. 06, Desa Bugel</t>
  </si>
  <si>
    <t>Permohonan Bantuan pembuatan rumah keranda Dk. Temuwuh RT. 02 RW. 06, Desa Bugel</t>
  </si>
  <si>
    <t>Permohonan Bantuan pembuatan saluran air Dk. Jati Kidul RT. 02 RW. 03, Desa Bugel</t>
  </si>
  <si>
    <t>Permohonan Bantuan Pengadaan inventaris kursi Dk. Sono RT. 02 RW. 01, Desa Bugel</t>
  </si>
  <si>
    <t>Permohonan Bantuan Pengadaan inventaris meja kursi Dk. Mangunan RT. 02 RW. 02, Desa Bugel</t>
  </si>
  <si>
    <t>Permohonan Bantuan Pengadaan inventaris PKK Desa, Desa Bugel</t>
  </si>
  <si>
    <t>Permohonan Bantuan Pengadaan Inventaris sound system Karang Taruna Dk. Bugel RT. 01 RW. 04, Desa Bugel</t>
  </si>
  <si>
    <t>Permohonan Bantuan pengaspalan jalan Dk. Karanganyar RT. 01 RW. 05, Desa Bugel</t>
  </si>
  <si>
    <t>Permohonan Bantuan perlengkapan sekuriti Dk. Jati Lor RW. 7, Desa Bugel</t>
  </si>
  <si>
    <t>Bantuan Keuangan Pengadaan Inventaris Karang Taruna Dukuh Kepuh RT 1 RW 1 Desa Bulu Kec Polokarto Kab Sukoharjo</t>
  </si>
  <si>
    <t>Bantuan Keuangan untuk Pemilihan Kepala Desa, Desa Bulu Kec. Polokarto</t>
  </si>
  <si>
    <t>Bantuan untuk Pembangunan Betonisasi Jalan Dk Bulurejo RT 02 RW 05 Desa Bulu Kec Polokarto</t>
  </si>
  <si>
    <t>Bantuan untuk Pengadaan Inventaris Bolo Pecah Dk Bulurejo RT 02 Rw 05 Desa Bulu Kec Polokarto</t>
  </si>
  <si>
    <t>Inventaris Karang Taruna "TUNAS KARYA MANDIRI" Dk Kepuh RT 02 RW 01 Desa Bulu Kec Polokarto</t>
  </si>
  <si>
    <t>Inventaris PKK "KARYA MANDIRI" Dk Kepuh RT 02 RW 01 Desa Bulu Kec Polokarto</t>
  </si>
  <si>
    <t>Pembangunan Saluran /Talud Dk. Bulurejo RT 01 RW 05 Desa Bulu</t>
  </si>
  <si>
    <t>Pengadaan Inventaris Dk Bulu RT 02 RW 03, Desa Bulu, Kecamatan Polokarto, Kabupaten Sukoharjo</t>
  </si>
  <si>
    <t>Pengadaan Inventaris Dk Bulurejo RT 01 RW 05, Desa Bulu, Kecamatan Polokarto, Kabupaten Sukoharjo</t>
  </si>
  <si>
    <t>Pengadaan Inventaris Dk Bulurejo RT 02 RW 05, Desa Bulu, Kecamatan Polokarto, Kabupaten Sukoharjo</t>
  </si>
  <si>
    <t>Pengadaan Inventaris Dk Kepuh RT 01 RW 01, Desa Bulu, Kecamatan Polokarto, Kabupaten Sukoharjo</t>
  </si>
  <si>
    <t>Pengadaan Inventaris Dk Kepuh RT 02 RW 01, Desa Bulu, Kecamatan Polokarto, Kabupaten Sukoharjo</t>
  </si>
  <si>
    <t>Pengadaan Inventaris Dk Miri RT 01 RW 02, Desa Bulu, Kecamatan Polokarto, Kabupaten Sukoharjo</t>
  </si>
  <si>
    <t>Pengadaan Inventaris Dk Miri RT 02 RW 02, Desa Bulu, Kecamatan Polokarto, Kabupaten Sukoharjo</t>
  </si>
  <si>
    <t>Pengadaan Inventaris Dk Miri RT 03 RW 02, Desa Bulu, Kecamatan Polokarto, Kabupaten Sukoharjo</t>
  </si>
  <si>
    <t>Pengadaan Inventaris Dk Ngentak RT 01 RW 03, Desa Bulu, Kecamatan Polokarto, Kabupaten Sukoharjo</t>
  </si>
  <si>
    <t>Pengadaan Inventaris Dk Suruhan RT 01 RW 04, Desa Bulu, Kecamatan Polokarto, Kabupaten Sukoharjo</t>
  </si>
  <si>
    <t>Pengadaan Inventaris Dk Suruhan RT 02 RW 04, Desa Bulu, Kecamatan Polokarto, Kabupaten Sukoharjo</t>
  </si>
  <si>
    <t>Pengadaan Inventaris Dk Talun RT 01 RW 06, Desa Bulu, Kecamatan Polokarto, Kabupaten Sukoharjo</t>
  </si>
  <si>
    <t>Pengadaan Inventaris Dk Talun RT 02 RW 06, Desa Bulu, Kecamatan Polokarto, Kabupaten Sukoharjo</t>
  </si>
  <si>
    <t>Pengadaan Inventaris Dk. Bulurejo Rt 03 Rw 05, Desa Bulu, Kecamatan Polokarto, Kabupaten Sukoharjo</t>
  </si>
  <si>
    <t>Pengadaan Inventaris PKK Dk. Ngentak RT 01 RW 03 Desa Bulu</t>
  </si>
  <si>
    <t>Permohonan Bantuan Keuangan Untuk Betonisasi Jalan Dk. Kepuh RT.01 RW.01 Desa Bulu Kec.Polokarto Kab. Sukoharjo</t>
  </si>
  <si>
    <t>Permohonan Bantuan Keuangan Untuk Peningkatan Jembatan Bulu-suruhan Desa Bulu Kec.Polokarto Kab. Sukoharjo</t>
  </si>
  <si>
    <t>Permohonan Bantuan pembangunan saluran air Dk. Suruhan RT.02 RW. 04, Desa Bulu</t>
  </si>
  <si>
    <t>Permohonan Bantuan pembangunan talud jalan Dk. Miri RT. 03 RW. 02, Desa Bulu</t>
  </si>
  <si>
    <t>Permohonan Bantuan rehab balai RT Dk. Talun RT.02 RW. 06, Desa Bulu</t>
  </si>
  <si>
    <t>Rehab Balai RT Dk Kepuh RT 02 RW 01 Desa Bulu Kec Polokarto</t>
  </si>
  <si>
    <t>Pembangunan Balai Serbaguna RT Dk. Trani RT 03 RW 02 Desa Genengsari</t>
  </si>
  <si>
    <t>Pembangunan Berem Jalan Dk. Trani RW 02 Desa Genengsari</t>
  </si>
  <si>
    <t>Pembangunan Gudang Bolo Pecah Dk. Bakaran RT 02 RW 03 Desa Genengsari</t>
  </si>
  <si>
    <t>Pengadaan Inventaris Ibu-ibu PKK Dk. Klegungan RT 04 RW 01 Desa Genengsari</t>
  </si>
  <si>
    <t>Pengadaan Inventaris Karang Taruna "PUTRA BAKTI" Dk. Pohbusung RT 03 RW 05 Desa Genengsari</t>
  </si>
  <si>
    <t>Pengadaan Inventaris PKK Dk. Geneng RT 02 RW 06 Desa Genengsari</t>
  </si>
  <si>
    <t>Pengadaan Inventaris PKK Dk. Trani RT 01 RW 02 Desa Genengsari</t>
  </si>
  <si>
    <t>Pengadaan Inventaris RT Dk. Trani RT 02 RW 02 Desa Genengsari</t>
  </si>
  <si>
    <t>Pengadaan Sound System "MEKAR SARI" Dk. Sawur Desa Genengsari</t>
  </si>
  <si>
    <t>Pembangunan Balai Warga Dk. Ngentak RT 01 RW 01 Desa Godog</t>
  </si>
  <si>
    <t>Permohonan Bantuan Keuangan Untuk Pembangunan talud Jalan Penghubung Desa Kemasan-Desa Godog Kec. Polokarto Kab. Sukoharjo</t>
  </si>
  <si>
    <t>Bantuan Keuangan Pembangunan Tempat Duduk Lapangan Desa Jatisobo Kec Polokarto Kab Sukoharjo</t>
  </si>
  <si>
    <t>Bantuan Keuangan Pengadaan Inventaris Farim Dukuh Kauman RT 2 RW 3 Desa Jatisobo Kec Polokarto Kab Sukoharjo</t>
  </si>
  <si>
    <t>Bantuan Keuangan Pengadaan Inventaris Karang taruna Budi Bakti Utami Dukuh kauman Rt 2 Rw 3 Desa Jatisobo Kecamatan Mojolaban Kab Sukoharjo</t>
  </si>
  <si>
    <t>Bantuan Keuangan untuk Pemilihan Kepala Desa, Desa Jatisobo Kec. Polokarto</t>
  </si>
  <si>
    <t>Pembangunan Betonisasi Jalan Dk. Kersan RT 01 RW 01 Desa Jatisobo</t>
  </si>
  <si>
    <t>Pengadaan Inventaris Dk Kajoran RT 01 RW 03 Desa Jatisobo, Kec Polokarto, Kab Sukoharjo</t>
  </si>
  <si>
    <t>Pengadaan Inventaris Ibu-Ibu PKK Dk Jengglong RT 03 RW 05 Desa Jatisobo, Kec Polokarto, Kab Sukoharjo</t>
  </si>
  <si>
    <t>Pengadaan Inventaris Karang Taruna Karya Muda Kencana Dk Kajoran RW 03 Desa Jatisobo, Kec Polokarto, Kab Sukoharjo</t>
  </si>
  <si>
    <t>Pengadaan Inventaris Karang Taruna MADYA Dk. Jengglong RT. 02/05 Ds. Jatisobo Kec. Polokarto</t>
  </si>
  <si>
    <t>Pengadaan Inventaris Kelompok Ibu-Ibu RT 03/06 Desa Jatisobo, Kec Polokarto, Kab Sukoharjo</t>
  </si>
  <si>
    <t>Permohonan Bantuan Keuangan Untuk Pembangunan Ruang Okupasi Sanggar Inklusi Desa Jatisobo Kec. Polokarto Kab. Sukoharjo</t>
  </si>
  <si>
    <t>Permohonan Bantuan Keuangan Untuk Pengaspalan Jalan Dk. Jatisobo RW.07 Desa Jatisobo Kec.Polokarto Kab. Sukoharjo</t>
  </si>
  <si>
    <t>Permohonan bantuan untuk pengadaan inventaris ibu-ibu Dk. Pandak Rt 01 Rw 02 Desa Jatisobo, Kec. Polokarto</t>
  </si>
  <si>
    <t>Pengadaan Inventaris Karang Taruna Dukuh Baturan Rw 01 Desa Karangwuni, Kecamatan Polokarto, Kabupaten Sukoharjo</t>
  </si>
  <si>
    <t>Pengadaan Rumah Kajang Warga RT 02 RW III Dukuh Gemblung, Desa Karangwuni, Kecamatan Polokarto, Kabupaten Sukoharjo</t>
  </si>
  <si>
    <t>Permohonan Bantuan Keuangan Untuk Renovasi Kantor Desa Karangwuni Desa Karangwuni Kec. Polokarto Kab. Sukoharjo</t>
  </si>
  <si>
    <t>Sanggar Sekar Kinanthi Dk. Karangwuni RT. 02/02 Ds. Karangwuni Kec. Polokarto</t>
  </si>
  <si>
    <t xml:space="preserve">Desa Karangwuni </t>
  </si>
  <si>
    <t>Bantuan Keuangan untuk Pemilihan Kepala Desa, Desa Kayuapak Kec. Polokarto</t>
  </si>
  <si>
    <t>Bantuan Keuangan Pengadaan Inventaris Warga dukuh Jaban RT 1 RW 4 Desa Kemasan Kec Polokarto Kab Sukoharjo</t>
  </si>
  <si>
    <t>Bantuan Keuangan Pengadaan Inventaris Warga dukuh Mlajon RT 2 RW 5 Desa Kemasan Kec Polokarto Kab Sukoharjo</t>
  </si>
  <si>
    <t>Pembengunan Talud Jalan Dk. Mlajon RT 02 RW 05 Desa Kemasan</t>
  </si>
  <si>
    <t>Penambahan Inventaris Peralatan Sound System Karang Taruna "BINTANG REMAJA" Dk. Ngasem RT 01 RW 01 Desa Kemasan</t>
  </si>
  <si>
    <t>Pengadaan Inventaris Karang Taruna "PAMUJAN" Dk. Jebugan Rt 02 Rw 06, Desa Kemasan, Kecamatan Polokarto, Kabupaten Sukoharjo</t>
  </si>
  <si>
    <t>Pengadaan Inventaris RT Dk. Grantang Rt 01/06, Desa Kemasan, Kecamatan Polokarto, Kabupaten Sukoharjo</t>
  </si>
  <si>
    <t>Permohonan Bantuan Keuangan Untuk Betonisasi Jalan Usaha Tani Utara Dk. Mlajon RW.05 Desa Kemasan Kec. Polokarto Kab. Sukoharjo</t>
  </si>
  <si>
    <t>Pengadaan Inventaris Kursi Dk. Ledok RT. 02 RW. 06 Ds. Kenokorejo Kec. Polokarto</t>
  </si>
  <si>
    <t>Pengadaan Inventaris Karang taruna ESTHI BIROMO Dk. Ledok RT. 02 RW. 06 Ds. Kenokorejo Kec. Polokarto</t>
  </si>
  <si>
    <t>Pengadaan Inventaris Ibu - ibu PKK Dk. Ledok RT. 02 RW. 06 Ds. Kenokorejo Kec. Polokarto</t>
  </si>
  <si>
    <t>Permohonan bantuan untuk pengadaan sarana dan prasarana Dk. Kenokorejo Rt 03 Rw 07 Desa Kenokorejo, Kec. Polokarto</t>
  </si>
  <si>
    <t>Permohonan bantuan untuk pengadaan bolo pecah Dk. Selang RT 02 Rw 03 Desa Kenokorejo, Kec. Polokarto</t>
  </si>
  <si>
    <t>Permohonan bantuan untuk Pengadaan sarana dan prasarana RT. Dk. Geneng Rt 02 Rw 08 Desa Kenokorejo, Kec. Polokarto</t>
  </si>
  <si>
    <t>Permohonan bantuan pengadaan inventaris Dk. Grogol RT 1 Rw 5 Desa Kenokorejo Kecamatan Polokarto</t>
  </si>
  <si>
    <t>Permohonan bantuan untuk pengadaan inventaris Dk. Grogol RT 2 Rw 5 Desa Kenokorejo kecamatan Polokarto</t>
  </si>
  <si>
    <t>Permohonan bantuan pengadaan inventaris Dk. Grogol Rt 03 Rw 05 Desa Kenokorejo Kec. Polokarto</t>
  </si>
  <si>
    <t>Permohonan bantuan untuk pengadaan inventaris bapak bapak Dk. Selang Rw 03 Desa Kenokorejo Kec. Polokarto</t>
  </si>
  <si>
    <t>Permohonan bantuan untuk pengadaan inventaris RT Dk. Balakan Rt 03 Rw 04 Desa Kenokorejo Kec. Polokarto</t>
  </si>
  <si>
    <t>Pengadaan Peralatan Senam Tim Penggerak PKK Dk. Ledok RW. 006, Desa Kenokorejo</t>
  </si>
  <si>
    <t>Pengadaan Inventaris RT Kursi Plastik dan Meja Dk. Selang RT 02 RW 03 Desa Kenokorejo</t>
  </si>
  <si>
    <t>Rehabilitasi atap Balai RT Dk. Serut RT 02 RW 02 Desa Kenokorejo</t>
  </si>
  <si>
    <t>Pengadaan Inventaris Karang Taruna "PUSPITA REMAJA" Dk. Serut RW 02 Desa Kenokorejo</t>
  </si>
  <si>
    <t>Pengadaan Inventaris Peralatan Resepsi PKK Desa Kenokorejo</t>
  </si>
  <si>
    <t>Pengadaan Sarana Prasarana PKK Dk. Ledok RT 04 RW 06 Desa Kenokorejo</t>
  </si>
  <si>
    <t>Pembangunan Betonisasi Jalan Dk. Kenokorejo RT 01 RW 07 Desa Kenokorejo</t>
  </si>
  <si>
    <t>Pembangunan Kanopi Balai RT Dk. Geneng RT 02 RW 08 Desa Kenokorejo</t>
  </si>
  <si>
    <t>Pengadaan Inventaris RT Dk. Siring RT 01 RW 01 Desa Kenokorejo</t>
  </si>
  <si>
    <t>Pengadaan Inventaris RT Dk. Siring RT 02 RW 01 Desa Kenokorejo</t>
  </si>
  <si>
    <t>Pembangunan Betonisasi Jalan Dk. Wero RT 02 RW 04 Desa Kenokorejo</t>
  </si>
  <si>
    <t>Pengadaan Sound System Karang Taruna "Prasasti" Dk. Ledok RT 004 RW 006, Ds. Kenokorejo, Kec. Polokarto, Kab. Sukoharjo</t>
  </si>
  <si>
    <t>Pengadaan Inventaris PKK Dk. Siring RT 03 RW 01, Ds. Kenokorejo, Kec. Polokarto, Kab Sukoharjo</t>
  </si>
  <si>
    <t>Pengadaan Peralatan Senam Tim Penggerak PKK Dk. Geneng RW 008 Ds. Kenokorejo, Kec. Polokarto, Kab. Sukoharjo</t>
  </si>
  <si>
    <t>Pengadaan Inventaris Karangtaruna "Hasrat Manunggal" Desa Kenokorejo</t>
  </si>
  <si>
    <t>Pengadaan Peralatan Komunikasi dan Keamanan Lingkungan Dk. Ledok RW 06, Desa Kenokorejo, Kecamatan Polokarto, Kab Sukoharjo</t>
  </si>
  <si>
    <t>Pengadaan Inventaris RT Dk Kenokorejo RT 002 RW 007, Desa Kenokorejo, Kec Polokarto, Kab Sukoharjo</t>
  </si>
  <si>
    <t>Permohonan Bantuan Keuangan Untuk Pembangunan Talud Jalan Dk. Geneng RT.002 RW.008 Desa Kenokorejo Kecamatan Polokarto, Kab. Sukoharjo</t>
  </si>
  <si>
    <t>Permohonan Bantuan Keuangan Untuk Plafon Balai RT Dk. Ledok RT.04 RW.06 Desa Kenokorejo Kecamatan Polokarto Kab. Sukoharjo</t>
  </si>
  <si>
    <t>Permohonan Bantuan Keuangan Untuk Pembangunan Poskamling Dk. Pundungrejo RT.01 RW.03 Desa Kenokorejo Kecamatan Polokarto Kab. Sukoharjo</t>
  </si>
  <si>
    <t>Permohonan Bantuan Keuangan Untuk Pengaspalan Jalan Desa Dk. Siring RT.003 RW.001 Desa Kenokorejo Kec. Polokarto Kab. Sukoharjo</t>
  </si>
  <si>
    <t>Permohonan Bantuan Keuangan Untuk Betonisasi Jalan Dk. Grogol RT.002 RW.005 Desa Kenokorejo Kec. Polokarto Kab. Sukoharjo</t>
  </si>
  <si>
    <t>Permohonan Bantuan Keuangan Untuk Pembangunan Talud Jalan Desa Dk. Siring RT.002 RW.001 Desa Kenokorejo Kec. Polokarto Kab. Sukoharjo</t>
  </si>
  <si>
    <t>Permohonan Bantuan Keuangan Untuk Pengaspalan Jalan Desa Dk. Selang RT.002 RW.003 Desa Kenokorejo Kec. Polokarto Kab. Sukoharjo</t>
  </si>
  <si>
    <t>Permohonan Bantuan Keuangan Untuk Pengaspalan Jalan antara Dk. Serut- Dk. Grogol Desa Kenokorejo Kec. Polokarto Kab. Sukoharjo</t>
  </si>
  <si>
    <t>Permohonan Bantuan Keuangan Untuk Pengaspalan Jalan Dk. Serut RT.001 RW.002 Desa Kenokorejo Kec. Polokarto Kab. Sukoharjo</t>
  </si>
  <si>
    <t>Permohonan Bantuan Keuangan Untuk Rehab Jembatan Dk. Ledok RT.001 RW.006 Desa Kenokorejo Kec. Polokato Kab. Sukoharjo</t>
  </si>
  <si>
    <t>Permohonan Bantuan Keuangan Untuk Pembangunan Gapura Batas Dk. Geneng RW.008 Desa Kenokorejo Kec. Polokarto Kab. Sukoharjo</t>
  </si>
  <si>
    <t>Permohonan Bantuan Keuangan Untuk Pembangunan Balai Darmo Tirto "Kademangan" Desa Kenokorejo Kec. Polokarto Kab. Sukoharjo</t>
  </si>
  <si>
    <t>Permohonan Bantuan Keuangan untuk Betonisasi Jalan Dk. Kenokorejo RT.002 RW.007 Ds. Kenokorejo Kec. Polokarto Kab. Sukoharjo</t>
  </si>
  <si>
    <t>Bantuan Keuangan Pengadaan Inventaris Warga Dukuh Padasan RT 3 RW 8 Desa Mranggen Kec Polokarto Kab Sukoharjo</t>
  </si>
  <si>
    <t>Karang Taruna Padasan RT. 02/07 Ds. Mranggen Kec. Polokarto</t>
  </si>
  <si>
    <t>Pemasangan Kanopi tempat Bolo Pecah Dk. Tegal Asri RT 05 RW 07 Desa Mranggen</t>
  </si>
  <si>
    <t>Pengadaan Inventaris Pecah Belah Dk Jatiarum RT 02 RW 11 Desa Mranggen, Kec Polokarto, Kab Sukoharjo</t>
  </si>
  <si>
    <t>Pengadaan Inventaris Pecah Belah Dk Jatisari RT 02 RW 01 Desa Mranggen, Kec Polokarto, Kab Sukoharjo</t>
  </si>
  <si>
    <t>Pengadaan Inventaris Pecah Belah Dk Kedungrejo RT 01 RW 03 Desa Mranggen, Kec Polokarto, Kab Sukoharjo</t>
  </si>
  <si>
    <t>Pengadaan Inventaris Pecah Belah Dk Padasan RT 01 RW 07 Desa Mranggen, Kec Polokarto, Kab Sukoharjo</t>
  </si>
  <si>
    <t>Pengadaan Inventaris Pecah Belah Dk Padasan RT 02 RW 08, Desa Mranggen, Kec Polokarto, Kab Sukoharjo</t>
  </si>
  <si>
    <t>Pengadaan Inventaris Pecah Belah Dk Padasan RT 03 RW 07 Desa Mranggen, Kec Polokarto, Kab Sukoharjo</t>
  </si>
  <si>
    <t>Pengadaan Inventaris Pecah Belah Dk Padasan RT 04 RW 08 Desa Maranggen, Kec Polokarto, Kab Sukoharjo</t>
  </si>
  <si>
    <t>Pengadaan Kursi Plastik Dk. Lemahbang RT 04 RW 10 Desa Mranggen</t>
  </si>
  <si>
    <t>Pengadaan sarana paket Dekorasi Dk. Mojorejo RT 01 RW 01 Desa Mranggen</t>
  </si>
  <si>
    <t>Pengadaan Sound System Dk. Kedunggandu RT 04 RW 03, Desa Mranggen, Kecamatan Polokarto, Kab Sukoharjo</t>
  </si>
  <si>
    <t>Permohonan bantuan untuk pengadaan invenaris karang taruna EKA BHAKTI Dk Godegan Rt 03 Rw 03 Desa Mranggen Kec. Polokarto</t>
  </si>
  <si>
    <t>Permohonan Bantuan Keuangan Untuk Pembangunan Betonisasi Jalan Masjid "WALISONGO" Dk. Padasan Rt.02 Rw.08 Desa Mranggen Kec.Polokarto Kab. Sukoharjo</t>
  </si>
  <si>
    <t>Permohonan bantuan untuk pengadaan inventaris PKK "SATU HATI" Dk. Dagas Rt 01 Rw 09 Desa Mranggen, Kec. Polokarto</t>
  </si>
  <si>
    <t>Pengadaan Inventaris Kursi Dk. Kerten RT 02 RW 04, Desa Ngombakan, Kecamatan Polokarto, Kabupaten Sukoharjo</t>
  </si>
  <si>
    <t>Pengadaan Meja Kenap PKK "GUYUB RUKUN" Dk. Plumbungan Rt 01/05, Desa Ngombakan, Kecamatan Polokarto, Kabupaten Sukoharjo</t>
  </si>
  <si>
    <t>Permohonan Bantuan Keuangan Pembangunan Talud Irigasi Utara Darmo Tirto Dk. Beton Wetan RT 02 RW 03 Desa Ngombakan</t>
  </si>
  <si>
    <t>Permohonan Bantuan Keuangan Pengadaan Inventaris RT Dk. Ngombakan RT 02 RW 05 Desa Ngombakan</t>
  </si>
  <si>
    <t>Permohonan Bantuan Keuangan Rehab Pagar Kantor Balai Desa, Desa Ngombakan</t>
  </si>
  <si>
    <t xml:space="preserve">Permohonan Bantuan Keuangan untuk Pembangunan Drainase Dukuh Geneng RT.02 RW.02 Desa Ngombakan Kec. Polokarto Kab. Sukoharjo. </t>
  </si>
  <si>
    <t>Renovasi Kantor Pelayanan Desa Ngombakan Kec.Polokarto Kab. Sukoharjo</t>
  </si>
  <si>
    <t>Permohonan Bantuan Keuangan Untuk Renovasi Pendopo Balai Desa Ngombakan, Desa Ngombakan Kec. Polokarto Kab. Sukoharjo</t>
  </si>
  <si>
    <t>Permohonan Bantuan Keuangan Untuk Talud Jalan Sawah Desa Ngombakan Kec. Polokarto Kab. Sukoharjo</t>
  </si>
  <si>
    <t>Permohonan Bantuan Pengadaan inventaris alat katering PKK Dk. Nongko RT. 01 RW. 01, Desa Ngombakan</t>
  </si>
  <si>
    <t>Permohonan Bantuan Pengadaan inventaris PKK Desa, Desa Ngombakan</t>
  </si>
  <si>
    <t>Permohonan Bantuan Pengadaan inventaris rumah kajang Dk. Karsono RT. 03 RW. 06, Desa Ngombakan</t>
  </si>
  <si>
    <t>Permohonan Bantuan Pengadaan inventaris sound system Karang Taruna Esthi Manunggal Dk. Kleco RT. 01 RW. 03, Desa Ngombakan</t>
  </si>
  <si>
    <t>Bantuan Keuangan Pengadaan Inventaris Ibu ibu Warga Dukuh Mojosari Rt 3 Rw 6 Desa Polokarto Kec Polokaerto Kab Sukoharjo</t>
  </si>
  <si>
    <t>Pembangunan Gapura Dk. Kedusan RW 01 Desa Polokarto</t>
  </si>
  <si>
    <t>Pembangunan Gapura Dk. Wonosari RT 03 RW 13 Desa Polokarto</t>
  </si>
  <si>
    <t>Pembangunan Rabat Beton Berem Jalan Dk. Mojosari RT 01 RW 06 Desa Polokarto</t>
  </si>
  <si>
    <t>Pembangunan Talud Jalan Dk. Wonosari RT 01 RW 13 Desa Polokarto</t>
  </si>
  <si>
    <t>Pengadaan Inventaris Karang Taruna "KRIDA MANUNGGAL" Dk. Tugurejo RW 02 Desa Polokarto</t>
  </si>
  <si>
    <t>Pengadaan Inventaris PKK Dk. Sidorejo RT 02 RW 12 Desa Polokarto</t>
  </si>
  <si>
    <t>Pengadaan Kursi Lipat Dk. Werubadran RT.02 RW.11 Desa Polokarto Kec. Polokarto</t>
  </si>
  <si>
    <t>Pengadaan Penambahan Kajang Tarub Dk. Weru RT 01 RW 11, Desa Polokarto, Kecamatan Polokarto, Kabupaten Sukoharjo</t>
  </si>
  <si>
    <t>Permohonan Bantuan Keuangan Pengadaan Inventaris Bolo Pecah Dk. Jatirejo RT 01 RW 05 Desa Polokarto</t>
  </si>
  <si>
    <t>Permohonan Bantuan Keuangan Untuk Pembelian Tanah Makam Sangkalan Desa Polokarto Kec. Polokarto Kab. Sukoharjo</t>
  </si>
  <si>
    <t>Permohonan Bantuan Keuangan Untuk Talud Jalan Dk. Jatirejo RT.01 RW.05 Desa Polokarto Kec. Polokarto Kab. Sukoharjo</t>
  </si>
  <si>
    <t>Permohonan bantuan untuk pengadaan inventaris kelompok kerja 01 Dk. Kerjo Rt 02 Rw 09 Desa Polokarto, Kec. Polokarto</t>
  </si>
  <si>
    <t>Permohonan bantuan untuk pengadaan sarana dan prasarana RT Dk. Jatirejo Rt 02 Rw 05 Desa Polokarto, Kec. Polokarto</t>
  </si>
  <si>
    <t>Bantuan Keuangan Pengadaan Inventaris Warga Dukuh Terpengan RT 2 Rw 3 desa Pranan Kec Polokarto Kab Sukoharjo</t>
  </si>
  <si>
    <t>Pengadaan Inventaris Komunitas PJA Dk. Sudan RT. 02 RW. 02 Ds. Pranan Kec. Polokarto</t>
  </si>
  <si>
    <t>Pengadaan Inventaris PKK SERUNI Dk. Terpengan RT. 01 RW. III Ds.Pranan Kec. Polokarto</t>
  </si>
  <si>
    <t>Pengadaan Mebeller Kantor Desa Pranan Kecamatan Polokarto Kabupaten Sukoharjo</t>
  </si>
  <si>
    <t>Pengadaan Sound System Desa Pranan Kecamatan Polokarto Kabupaten Sukoharjo</t>
  </si>
  <si>
    <t>Pengadaan Tiang &amp; Lampu Penerangan Jalan Dk. Ngiri Pasar RT. 04 RW. 02 Ds. Pranan Kec. Polokarto</t>
  </si>
  <si>
    <t>Pengadaan Tiang Lampu &amp; Penerangan Jalan Dk. Kalangan RT. 03 RW. 03 Ds. Pranan Kec. Polokarto</t>
  </si>
  <si>
    <t>Pengadaan Tiang Lampu &amp; Penerangan Jalan Dk. Terpengan RT. 02 RW. 03 Ds. Pranan Kec. Polokarto</t>
  </si>
  <si>
    <t>Permohonan Bantuan Pengadaan inventaris kursi lipat Dk. Tegalrejo RT. 04 RW. 03, Desa Pranan</t>
  </si>
  <si>
    <t>Permohonan Bantuan Pengadaan inventaris PKK Dk. Tegalrejo RT. 05 RW. 03, Desa Pranan</t>
  </si>
  <si>
    <t>Permohonan Bantuan Pengadaan inventaris PKK dk.Terpengan RT.02 RW. 03 Desa Pranan</t>
  </si>
  <si>
    <t>Bantuan Keuangan Pembangunan Balai Warga Dukuh Tirtosari RT 2 RW 5 Desa Rejosari Kec Polokarto Kab Sukoharjo</t>
  </si>
  <si>
    <t>Bantuan Keuangan Pengadaan Inventaris karang Taruna dukuh Ngrobyong Rw 7 Desa Rejosari Kec Polokarto Kab Sukoharjo</t>
  </si>
  <si>
    <t>Pengadaan Genset dan Speaker Aktif Karang Taruna "PERSAJA" Dk. Canden RT 03 RW 01 Desa Rejosari</t>
  </si>
  <si>
    <t>Pengadaan Inventaris peralatan prasmanan Ibu-Ibu PKK Dk. Plampang RW 8 Desa Rejosari</t>
  </si>
  <si>
    <t>Permohonan Bantuan Dana Pembangunan Gapura Masuk Desa, Desa Rejosari Kecamatan Polokarto</t>
  </si>
  <si>
    <t>Permohonan Bantuan Keuangan Untuk Rehab Balai Desa, Desa Rejosari Kecamatan Polokarto Kab. Sukoharjo</t>
  </si>
  <si>
    <t>Rehabilitasi Kantor Desa Rejosari Desa Rejosari</t>
  </si>
  <si>
    <t>Bantuan keuangan pembanguan Gapura Warga Karang Winangun Rt 2 Rw 6 Desa Tepisari Kec Polokarto Kab Sukoharjo</t>
  </si>
  <si>
    <t>Bantuan Keuangan Pembangunan Gapuro Gedong Sasonoloyo Dukuh Karangale RW 2 Desa Tepisari Kec Polokarto Kab Sukoharjo</t>
  </si>
  <si>
    <t>Bantuan Keuangan Pembangunan Keramik Kantor Sekretariat Desa Tepisari Kecamatan Polokarto Kab Sukoharjo</t>
  </si>
  <si>
    <t>Bantuan Keuangan Pengadaan Inventaris Warga Dukuh Ngrunggo RT 2 RW 7 Desa Tepisari Kec Polokarto Kab Sukoharjo</t>
  </si>
  <si>
    <t>Bantuan Keuangan Pengadaan Inventaris Warga Dukuh Sidorejo RT 1 RW 6 Desa Tepisari Kec Polokarto Kab Sukoharjo</t>
  </si>
  <si>
    <t>Bantuan Keuangan Pengecoran bahu Jalan Dukuh Manis Harjo RW 3 Desa Tepisari Kecamatan Polokarto Kab Sukoharjo</t>
  </si>
  <si>
    <t>Permohonan Bantuan Keuangan Untuk Betonisasi Jalan Dk. Karangale RT.III/ RW.II Desa Tepisari Kec. Polokarto Kab. Sukoharjo</t>
  </si>
  <si>
    <t xml:space="preserve">Permohonan Bantuan Keuangan untuk Pengecoran Jalan Arah Makam Dk. Ngluwar Desa Tepisari Kec. Polokarto Kab. Sukoharjo. </t>
  </si>
  <si>
    <t xml:space="preserve">Permohonan Bantuan Keuangan untuk Plesterisasi Gedung Serbaguna Manggala Wijaya Desa Tepisari Kec. Polokarto Kab. Sukoharjo. </t>
  </si>
  <si>
    <t>Permohonan Bantuan Keuangan Untuk Talud Jalan Dk. Sambirejo RT.I RW.5 Desa Tepisari Kec.Polokarto Kab. Sukoharjo</t>
  </si>
  <si>
    <t>Permohonan Bantuan pembangunan gudang bolopecah Dk. Karangwinangun RT. 01 RW. 07, Desa Tepisari</t>
  </si>
  <si>
    <t>Permohonan Bantuan pembangunan talud jalan Dk. Ngrunggo RT. 02 RW. 07, Desa Tepisari</t>
  </si>
  <si>
    <t>Permohonan Bantuan Pengadaan inventaris PKK Dk. Pondokrejo RT. 02 RW. 05, Desa Tepisari</t>
  </si>
  <si>
    <t>Permohonan bantuan Plafon Kantor Sekretariat Desa Ds.Tepisari kec. Polokarto</t>
  </si>
  <si>
    <t>Permohonan bantuan untuk Inventaris Dk. Bener Rt 01 Rw 04 Desa Tepisari, Kec. Polokarto</t>
  </si>
  <si>
    <t>Permohonan bantuan untuk pengadaan inventaris RT Dk. Sambirejo Rt 02 Rw 04 Desa Tepisari, Kec. Polokarto</t>
  </si>
  <si>
    <t>Bantuan Keuangan Pengadaan Inventaris Dukuh Sayangan RT 2 Rw 2 Desa Wonorejo Kec Polokarto Kab Sukoharjo</t>
  </si>
  <si>
    <t>Bantuan Keuangan Pengadaan Perpustakaan Digital Balai Desa Wonorejo Kecamatan Polokarto Kab Sukoharjo</t>
  </si>
  <si>
    <t>Permohonan bantuan untuk Pembangunan pagar makam Rt 01 Rw 04 Desa Wonorejo Kec. Polokarto</t>
  </si>
  <si>
    <t>Permohonan Bantuan untuk pengadaan inventaris Dk. Sayangan Rt 05 Rw 02 Desa Wonorejo Kec. Polokarto</t>
  </si>
  <si>
    <t>Pembangunan Gapura DK. Jambu RW03, Desa Dalangan</t>
  </si>
  <si>
    <t>Pembangunan lapangan volly Dk. Keden RT 03 RW 07, Desa Dalangan</t>
  </si>
  <si>
    <t>Pengadaan inventaris ibu ibu PKK RT DK. Gendungan RT 02 RW07, Desa Dalangan</t>
  </si>
  <si>
    <t>Pengadaan Inventaris Karang Taruna "Ngudi Utomo" Dukuh Gendungan RW. 07 dan RW. 08, Ds. Dalangan</t>
  </si>
  <si>
    <t>Pengadaan Inventaris Karang Taruna Dharma Bakti Dk. Kranggan RW 06, Desa Dalangan, Kecamatan Tawangsari, Kabupaten Sukoharjo</t>
  </si>
  <si>
    <t>Pengadaan Inventaris Sub Kelompok PKK Sub Kelompok PKK "Wahyu Lestari" Dk.Deliyun Rw 02, Desa Dalangan</t>
  </si>
  <si>
    <t>Pengadaan Inventaris SUB Keompok PKK Dk. Dalangan RT 02 RW 04, Desa Dalangan, Kecamatan Tawangsari, Kabupaten Sukoharjo</t>
  </si>
  <si>
    <t>Permohonan Bantuan Keuangan Untuk Pembangunan Gudang Inventaris RT.02 RW.08 Desa Dalangan Kec. Tawangsari Kab. Sukoharjo</t>
  </si>
  <si>
    <t>Permohonan Bantuan Keuangan Untuk Pembangunan Sayap Jalan Dk. Dalangan RT.01 RW.05 Desa Dalangan Kec. Tawangsari Kab. Sukoharjo</t>
  </si>
  <si>
    <t>Permohonan Bantuan Keuangan Untuk Rumah Bolo Pecah RT.02 RW.06 Desa Dalangan Kec. Tawangsari Kab. Sukoharjo</t>
  </si>
  <si>
    <t>Permohonan bantuan untuk pembangunan Balai Dk. Tegalmulyo RT 03 Rw 09 Desa Dalangan, Kec. Tawangsari</t>
  </si>
  <si>
    <t>Pembuatan gudang inventaris RT 02/02 Ds. Grajegan, Kec. Tawangsari</t>
  </si>
  <si>
    <t>Pengadaan Inventaris RT Dk. Ngadipiro RT 01 RW 04 Desa Grajegan</t>
  </si>
  <si>
    <t>Permohonan Bantuan untuk Pengadaan Meja dan Kursi Dk. Ngadipiro RT 03 RW 03 Ds. Grajegan Kec. Tawangsari Kab. Sukoharjo</t>
  </si>
  <si>
    <t>Kelompok PKK Dk.Jarum RT.01 RW.10 Kedungjambal</t>
  </si>
  <si>
    <t>Pengadaan Inventaris Karang Taruna Janur Kuning RW 05 Dk. Brebes Desa Kedungjambal, Kec. Tawangsari, Kab. Sukoharjo</t>
  </si>
  <si>
    <t>Pengadaan inventaris Pemuda Satya Taruna Dk. Brebes RT 01 Rw 06, Desa Kedungjambal</t>
  </si>
  <si>
    <t>Pengadaan Inventaris RT 02 RW 05 Dukuh Brebes, Desa Kedungjambal, Kec. Tawangsari, Kab. Sukoharjo</t>
  </si>
  <si>
    <t>Pengadaan Inventaris RT DK.Jambal RT 01 RW 07, Desa Kedungjambal</t>
  </si>
  <si>
    <t>Pengadaan Inventaris RT Dk.Jambal RT.02 RW.07 Kedungjambal</t>
  </si>
  <si>
    <t>Pengadaan Inventaris RT Dk.Pendem RT.01 RW.08 Kedungjambal</t>
  </si>
  <si>
    <t>Permohonan Bantuan Keuangan Pengadaan Inventaris Dk. Jarum RW. 12, Desa Kedungjambal</t>
  </si>
  <si>
    <t>Permohonan Bantuan Keuangan Untuk Pembangunan Gapuro Dk. Brebes RW.5 Desa Kedungjambal Kecamatan Tawangsari Kab. Sukoharjo</t>
  </si>
  <si>
    <t>Permohonan Bantuan Keuangan Untuk Pembangunan Rabat Beton Dk. Jonggrangan Rt.01 RW.02 Desa Kedungjambal Kec. Tawangsari Kab. Sukoharjo</t>
  </si>
  <si>
    <t>Permohonan Bantuan Keuangan Untuk Pembangunan Rabat Beton Dk.Jarum RT.03 RW.11 Desa Kedungjambal Kecamatan Tawangsari Kab. Sukoharjo</t>
  </si>
  <si>
    <t>Permohonan Bantuan Keuangan Untuk Pembangunan saluran Pembuangan Dk. Pendem Desa Kedungjambal Kecamatan Tawangsari Kab. Sukoharjo</t>
  </si>
  <si>
    <t>Permohonan Bantuan Keuangan Untuk Pengaspalan Jalan Dk. Jambal RT.03 RW.06 Desa Kedungjambal Kec. Tawangsari Kab. Sukoharjo</t>
  </si>
  <si>
    <t>Permohonan Bantuan Keuangan Untuk Pengerasan Jalan Wilayah RT.02 dan RT.03 RW.04 Dk. Klaseman Desa Kedungjambal Kec. Tawangsari Kab. Sukoharjo</t>
  </si>
  <si>
    <t>Pengadaan Alat Prasmanan Dk. Lorog RT 03 RW 04, Ds. Lorog, Kec. Tawangsari, Kab. Sukoharjo</t>
  </si>
  <si>
    <t>Pengadaan Inventaris Dasawisma Dukuh Langkap RT 01 RW 01, Desa Lorog, Kecamatan Tawangsari, Kabupaten Sukoharjo</t>
  </si>
  <si>
    <t>Pengadaan Inventaris Dk. Kintelan RT 01 RW 04 Desa Lorog, Kecamatan Tawangsari, Kabupaten Sukoharjo</t>
  </si>
  <si>
    <t>Pengadaan Sound System Dk. Kintelan RT 04 RW 04, Desa Lorog, Kec. Tawangsari, Kab. Sukoharjo</t>
  </si>
  <si>
    <t>Permohonan Bantuan Keuangan untuk Pembangunan Cor Jalan Utara Masjid Ar Rohman Dk. Rejosari RT.01 RW.03 Ds. Lorog Kec. Tawangsari Kab. Sukoharjo</t>
  </si>
  <si>
    <t>Permohonan bantuan untuk  Pembangunan Pondasi basecamp tempat inventaris RT Dk. Cemetuk RT 02 Rw 10 Desa Lorog Kecamatan Tawangsari</t>
  </si>
  <si>
    <t>Betonisasi Jalan Kampung RT 2 RW 02 Desa Majasto Kec. Tawangsari</t>
  </si>
  <si>
    <t>Pembangunan Pos Kamling Dk. Boto RT. 03 RW. 09, Desa Majasto, Kec. Tawangsari</t>
  </si>
  <si>
    <t>Pengadaan Inventaris Dk. Majasto RT 01 RW 05 Desa Majasto Kec. Tawangsari Tawangsari</t>
  </si>
  <si>
    <t>Pengadaan Inventaris Karang Taruna Arema Barak Dk. Majasto RT 02 RW 06 Desa Majasto kec. Tawangsari Kab. Sukoharjo</t>
  </si>
  <si>
    <t>Rehap Rumah Kajang dan Pengadaan Plafon Rumah Kajang RT 01 RW 01 Desa Majasto Kec Tawangsari</t>
  </si>
  <si>
    <t>Betonisasi Jalan Dukuh Jetis RT.03 RW.07 Desa Pojok Kec. Tawangsari</t>
  </si>
  <si>
    <t>Betonisasi jalan RW.02 Desa Pojok Kec. Tawangsari</t>
  </si>
  <si>
    <t>Bankeu Pengadaan Inventaris Kursi RT 03 RW 02 Desa Pojok Kec. Tawangsari</t>
  </si>
  <si>
    <t>Pengadaan Inventaris Dk. Pojok RT 04 RW 01, Desa Pojok, Kec Tawangsari, Kab Sukoharjo</t>
  </si>
  <si>
    <t>Pengadaan Inventaris Dk.Kenteng RT.03 RW.05 Pojok</t>
  </si>
  <si>
    <t>Pengadaan Tandon Air Bersih Dk Gendengan RT 02 RW 04 Desa Pojok</t>
  </si>
  <si>
    <t>Pengadaan Tandon Air Bersih Dk. Pojok RT 01 RW 02 Desa Pojok</t>
  </si>
  <si>
    <t>Pengadaan Tandon Air Bersih Dk. Pojok RT 02 RW 02 Desa Pojok</t>
  </si>
  <si>
    <t>Pengadaan Tandon Air Bersih Dk. Pojok RT 03 RW 01 Desa Pojok Dk. Pojok RT 03 RW 01 Desa Pojok</t>
  </si>
  <si>
    <t>Permohonan Bantuan Keuangan Untuk Betonisasi Jalan di Dk.Selo RT.3 RW.3 Desa Pojok Kec. Tawangsari Kab. Sukoharjo</t>
  </si>
  <si>
    <t>Permohonan Bantuan Keuangan Untuk Betonisasi Jalan Kel. Tani Maju Makmur Dk. Tegalmulyo RT.4 RW.2 Desa Pojok Kec.Tawangsari Kab. Sukoharjo</t>
  </si>
  <si>
    <t>Permohonan Bantuan Keuangan Untuk Talud Jalan Dk. Jetis Pojok RT.03 RW.06 Desa Pojok Kec. Tawangsari Kab. Sukoharjo</t>
  </si>
  <si>
    <t>Bankeu Pembangunan Rumah Bolo Pecah Dk. Jetis RT 01 RW 10 Desa Ponowaren Kec. Tawangsari</t>
  </si>
  <si>
    <t>Pemasangan granit dan instalasi lampu balai posyandu terpadu Ds. Ponowaren, Kec. Tawangsari</t>
  </si>
  <si>
    <t>Pengadaan Inventaris Dk. Ponowaren RT. 01 RW. 01, Desa Ponowaren, Kec. Tawangsari</t>
  </si>
  <si>
    <t>Pengadaan Inventaris Kursi Plastik Dk. Jonggolan RT 003 RW 007, Desa Ponowaren, Kecamatan Tawangsari, Kabupaten Sukoharjo</t>
  </si>
  <si>
    <t>Pengadaan Inventaris Meja Kayu RT 01 RW 02, Desa Ponowaren, Kec Tawangsari, Kab Sukoharjo</t>
  </si>
  <si>
    <t>Pengadaan Inventaris Pemuda "KRIDA TARUNA" Dk. Sonayan RT 03 RW 11 Desa Ponowaren, Kec. Tawangsari, Kab. Sukoharjo</t>
  </si>
  <si>
    <t>Pengadaan Inventaris RT desa Ponowaren RT 01 Rw 05 Kec. Tawangsari Kab. Sukoharjo</t>
  </si>
  <si>
    <t>Permohonan Bantuan Keuangan Untuk Betonisasi Jalan Dk. Genengan RW.12 Desa Ponowaren Kec. Tawangsari Kab. Sukoharjo</t>
  </si>
  <si>
    <t>Permohonan Bantuan Keuangan Untuk pembangunan Tugu Icon Desa Ponowaren Kec. Tawangsari Kab. Sukoharjo</t>
  </si>
  <si>
    <t>Permohonan Bantuan Keuangan Untuk Pengadaan Pos Kampling Dk. Ponowaren RT.001 RW.005 Desa Ponowaren Kec. Tawangsari Kab. Sukoharjo</t>
  </si>
  <si>
    <t>Permohonan Bantuan Keuangan Untuk Rehab/Perbaikan Pagar Balai Desa Ponowaren Kecamatan Tawangsari Kab. Sukoharjo</t>
  </si>
  <si>
    <t>Pengadaan Inventaris RT Dk.Pundungrejo Rt 02 Rw 01, Desa Pundungrejo</t>
  </si>
  <si>
    <t>Pengadaan inventaris sound system Dk. Pundungrejo RT 01 RW01, Desa Pundungrejo</t>
  </si>
  <si>
    <t>Pengadaan Inventaris Tarub Dk. Pundungrejo RT 02 RW01, Desa Pundungrejo</t>
  </si>
  <si>
    <t>Pengadaan Peneranan Jalan Dk. Wungurejo, Sanan, Sentul, RW 05, Desa Pundungrejo, Kecamatan Tawangsari, Kabupaten Sukoharjo</t>
  </si>
  <si>
    <t>Pengadaan sound system DK. Ngaren RT 02 RW02, Desa pundungrejo</t>
  </si>
  <si>
    <t>Permohonan Bantuan Keuangan Untuk Gapuro Dk. Banaran RT.01 RW.07 Desa Pundungrejo Kec. Tawangsari Kab. Sukoharjo</t>
  </si>
  <si>
    <t>Permohonan Bantuan Keuangan Untuk Gapuro Dk. Banaran RT.02 RW.07 Desa Pundungrejo Kec. Tawangsari Kab. Sukoharjo</t>
  </si>
  <si>
    <t>Permohonan Bantuan Keuangan Untuk Gapuro Dk. Langkap RT.03 RW.01 Desa Pundungrejo Kec. Tawangsari Kab. Sukoharjo</t>
  </si>
  <si>
    <t>Permohonan Bantuan Keuangan Untuk Gapuro Dk. Sirahan RT.03 RW.07 Desa Pundungrejo Kec. Tawangsari Kab. Sukoharjo</t>
  </si>
  <si>
    <t>Permohonan Bantuan Keuangan Untuk Gapuro Dk. Tobong RT.01 RW.06 Desa Pundungrejo Kec. Tawangsari Kab. Sukoharjo</t>
  </si>
  <si>
    <t>Permohonan Bantuan Keuangan Untuk Gapuro Dk. Tobong RT.02 RW.06 Desa Pundungrejo Kec. Tawangsari Kab. Sukoharjo</t>
  </si>
  <si>
    <t>Permohonan Bantuan Keuangan Untuk Pembangunan Gapuro Dk. Pundungrejo RT.01 RW.02 Desa Pundungrejo Kec. Tawangsari Kab. Sukoharjo</t>
  </si>
  <si>
    <t>Permohonan Bantuan Keuangan Untuk Rehab Rumah Bolo Pecah Dk. Banaran RT.04 RW.07 Desa Pundungrejo Kecamatan Tawangsari Kab. Sukoharjo</t>
  </si>
  <si>
    <t>Permohonan bantuan untuk pengadaan inventaris Dk sendang Rejo Rt 02 Rw 03 Desa Pundungrejo Kec. Tawangsari</t>
  </si>
  <si>
    <t>Bankeu Pembuatan Lapangan Bola Voly Putra Bengawan RT 01 RW 01 Desa tambakboyo Kec. Tawangsari</t>
  </si>
  <si>
    <t>Bankeu Pengadaan Inventaris ORLASINDO LARAS Dk. Tambakboyo RT 02 RW 03 Desa Tambakboyo Kec. Tawangsari</t>
  </si>
  <si>
    <t>Bankeu Pengadaan Inventaris Sound System RT 05 RW 02 Desa Tambakboyo Kec. Tawangsari</t>
  </si>
  <si>
    <t>Pengadaan Inventaris Pembelian Kursi Tamu Dk. Tambakboyo RT 03 RW 03, Ds. Tambakboyo, Kec. Tawangsari, Kab. Sukoharjo</t>
  </si>
  <si>
    <t>Pengadaan Sound Senam Ibu-Ibu RT 02 RW 03, Ds. Tambakboyo, Kec. Tawangsari, Kab. Sukoharjo</t>
  </si>
  <si>
    <t>Permohonan Bantuan Inventaris RT DK Sidodadi Rt. 02 Rw 7 Desa Tambakboyo Tawangsari</t>
  </si>
  <si>
    <t xml:space="preserve">Permohonan Bantuan Keuangan untuk Renovasi Punden dan Pagar situs Budaya  Desa Tambakboyo Kec. Tawangsari Kab. Sukoharjo. </t>
  </si>
  <si>
    <t>Permohonan Bantuan Talud Bahu Jalan DK. Sidodadi Rt 02 Rw 7 Desa Tambakboyo Tawangsari</t>
  </si>
  <si>
    <t>Pembangunan Gudang Bekakas Dk.Pojok RT.01 RW.01 Tangkisan</t>
  </si>
  <si>
    <t>Pengadaan rumah bekakas Dk Tanjungsari RT 02 RW 05 Ds.Tangkisan Kec. Tawangsari</t>
  </si>
  <si>
    <t>Pengadaan Tiang Lampu Penerangan Jalan Dk. Tangkisan RT 002 RW 009, Ds. Tangkisan, Kec. Tawangsari, Kab. Sukoharjo</t>
  </si>
  <si>
    <t>Permohonan Bantuan Keuangan Untuk Betonisasi Jalan Dk. Tangkisan RT.002 RW.009 Desa Tangkisan Kec. Tawangsari Kab. Sukoharjo</t>
  </si>
  <si>
    <t>Permohonan Bantuan Keuangan Untuk Pembangunan Rumah Bekakas Warga Dk. Tanjungsari RT.001 RW.006 Desa Tangkisan Kec. Tawangsari Kab. Sukoharjo</t>
  </si>
  <si>
    <t>Permohonan Bantuan Keuangan Untuk Rehap Pagar dan Taman Kantor Balai Desa Tangkisan, Desa Tangkisan Kecamatan Tawangsari Kab. Sukoharjo</t>
  </si>
  <si>
    <t>Pengadaan Inventaris Bolo Pecah Ibu-Ibu Dk. Tangkisan RW 009, Ds. Tangkisan, Kec. Tawangsari, Kab. Sukoharjo</t>
  </si>
  <si>
    <t>Pengadaan Inventaris Ibu Ibu Dk.Tangkisan RT.02 RW.07 Tangkisan</t>
  </si>
  <si>
    <t>Pengadaan Inventaris Karang Taruna "PANJI KUNCORO" Dukuh Tanjungsari, Desa Tangkisan, Kec. Tawangsari, Kab. Sukoharjo</t>
  </si>
  <si>
    <t>Pengadaan Inventaris Karang Taruna Remaja Utama Dk. Pojok RW.01 Tangkisan</t>
  </si>
  <si>
    <t>Pengadaan Inventaris Karang Taruna Sari Putra Dk. Tegalsari, Desa Tangkisan, Kec. Tawangsari, Kab. Sukoharjo</t>
  </si>
  <si>
    <t>Pengadaan Inventaris Karang Taruna Tunas Utama Dk. Tangkisan RT 02 RW 07, Ds. Tangkisan, Kec. Tawangsari, Kab. Sukoharjo</t>
  </si>
  <si>
    <t>Pengadaan Inventaris Karang Taruna Tunas Utama Dk.Tangkisan RT.01 RW.07 Tangkisan</t>
  </si>
  <si>
    <t>Pengadaan Inventaris Kipas Angin Blower Dk.Selo Rt 02 Rw 04,Desa Tangkisan</t>
  </si>
  <si>
    <t>Pengadaan Inventaris Kursi Lipat Dk. Tangkisan RT 001 RW 008, Ds. Tangkisan, Kec. Tawangsari, Kab. Sukoharjo</t>
  </si>
  <si>
    <t>Pengadaan Inventaris Kursi Lipat Dk. Tangkisan RT 002 RW 007, Ds. Tangkisan, Kec. Tawangsari, Kab. Sukoharjo</t>
  </si>
  <si>
    <t>Pengadaan Inventaris Kursi Lipat Dk. Tangkisan RT 002 RW 008, Ds. Tangkisan, Kec. Tawangsari, Kab. Sukoharjo</t>
  </si>
  <si>
    <t>Pengadaan Inventaris Kursi Lipat Dk. Tangkisan RT 003 RW 008, Desa Tangkisan, Kecamatan Tawangsari, Kabupaten Sukoharjo</t>
  </si>
  <si>
    <t>Pengadaan Inventaris Kursi Lipat Kelompok Mardi Utomo Dk. Tegalmulyo RT 003 RW 002, Desa Tangkisan, Kecamatan Tawangsari, Kabupaten Sukoharjo</t>
  </si>
  <si>
    <t>Pengadaan Inventaris Kursi Plastik Dk. Selo RT 02 RW 04, Ds. Tangkisan, Kec. Tawangsari, Kab. Sukoharjo</t>
  </si>
  <si>
    <t>Pengadaan Inventaris RT Dk. Pojok RT 002 RW 001, Ds. Tangkisan, Kec. Tawangsari, Kab. Sukoharjo</t>
  </si>
  <si>
    <t>Pengadaan Inventaris RT Dk. Tangkisan RT 001 RW 007, Ds. Tangkisan, Kec. Tawangsari, Kab. Sukoharjo</t>
  </si>
  <si>
    <t>Pengadaan Inventaris RT Dk. Tangkisan RT 001 RW 009, Ds. Tangkisan, Kec. Tawangsari, Kab. Sukoharjo</t>
  </si>
  <si>
    <t>Pengadaan Inventaris RT Dk.Sidorejo RT 003 RW 005, Ds. Tangkisan, Kec. Tawangsari, Kab. Sukoharjo</t>
  </si>
  <si>
    <t>Pengadaan Inventaris RT Dk.Tangkisan RT.02 RW.08 Tangkisan</t>
  </si>
  <si>
    <t>Pengadaan Inventaris Warga Dk. Tanjungsari RT 001 RW 005, Ds. Tangkisan, Kec. Tawangsari, Kab. Sukoharjo</t>
  </si>
  <si>
    <t>Pengadaan Kipas Blower Karang Taruna Tunas Utama Dk. Tangkisan, Ds. Tangkisan, Kec. Tawangsari, Kab. Sukoharjo</t>
  </si>
  <si>
    <t>Pengadaan Kursi Karang Taruna Krida Remaja Dk. Tegalmulyo Desa Tangkisan, Kec. Tawangsari, Kab. Sukoharjo</t>
  </si>
  <si>
    <t>Betonisasi Jalan Dk. Ngadirejo RT. 03 RW. 07, Desa Watubonang, Kec. Tawangsari</t>
  </si>
  <si>
    <t>Betonisasi Jalan Dk. Watubonang RW.03 Desa Watubonang</t>
  </si>
  <si>
    <t>Betonisasi Jalan Dk.Watubonang RT.03 RW.02 Watubonang</t>
  </si>
  <si>
    <t>Pengadaan Barang Inventaris RT Dk. Watubonang RT 02/03, Desa Watubonang, Kecamatan Tawangsari</t>
  </si>
  <si>
    <t>Pengadaan inventaris Rumah Kajang Dk. Tengklik RT 04/05 Ds. Watubonang, Kec. Tawangsari</t>
  </si>
  <si>
    <t>Pengadaan Inventaris RT Dk. Ngadirejo RT 01 RW 07 Desa Watubonang, Kecamatan Tawangsari, Kabupaten Sukoharjo</t>
  </si>
  <si>
    <t>Pengadaan Inventaris RT Dk. Ngasinan RT 01 RW 04, Desa Watubonang, Kecamatan Tawangsari, Kabupaten Sukoharjo</t>
  </si>
  <si>
    <t>Rehab Bak Penampungan Air Dk. Watulumbung RW.10 Desa Watubonang Kec. Tawangsari</t>
  </si>
  <si>
    <t>Pengadaan Inventaris RT Dk. Tengklik RT 03 RW 05, Desa Watubonang, Kecamatan Tawangsari, Kabupaten Sukoharjo</t>
  </si>
  <si>
    <t>Pengadaan Inventaris RT Dk. Tengklik RT 04 RW 05, Desa Watubonang, Kecamatan Tawangsari, Kabupaten Sukoharjo</t>
  </si>
  <si>
    <t>Pengadaan Inventaris RT Dk. Watubonang RT 03 RW 03, Desa Watubonang, Kecamatan Tawangsari, Kabupaten Sukoharjo</t>
  </si>
  <si>
    <t>Pengadaan Inventaris RT Kursi Plastik Dk. Watulumbung RT 02 RW 10, Desa Watubonang, Kecamatan Tawangsari, Kabupaten Sukoharjo</t>
  </si>
  <si>
    <t>Pengadaan Karang Taruna "PAMUDIWA" Desa Watubonang, Kecamatan Tawangsari, Kabupaten Sukoharjo</t>
  </si>
  <si>
    <t>Pengadaan Padas Uruk Dk. Watulumbung RT 04 RW 09 Desa Watubonang Kec. Tawangsari</t>
  </si>
  <si>
    <t>Permohonan Bantuan Keuangan Untuk Pembangunan Talud Lapangan Desa Watubonang Kecamatan Tawangsari Kab. Sukoharjo</t>
  </si>
  <si>
    <t>Permohonan Bantuan Keuangan Untuk Pengurugan Lapangan Desa Watubonang Kecamatan Tawangsari Kab. Sukoharjo</t>
  </si>
  <si>
    <t>Permohonan Bantuan untuk Pengadaan Meja dan Kursi Dk. Watulumbung RT 01 RW 09 Ds. Watubonang Kec. Tawangsari Kab. Sukoharjo</t>
  </si>
  <si>
    <t>Betonisasi Jalan Dk.Plumbon RT.03 RW.14 Alasombo</t>
  </si>
  <si>
    <t>Pembangunan Balai RT Dk. Tambeng RT.02 RW.03 Alasombo</t>
  </si>
  <si>
    <t>Pembangunan Rumah Bekakas Dk. Kepil RT 03 RW 06, Desa Alasombo</t>
  </si>
  <si>
    <t>Pembangunan Talud Jalan Dk.Alasombo RT.02 RW.10 Alasombo</t>
  </si>
  <si>
    <t>Pembangunan Talud Jalan Dk.Kedung lanang RT.02 RW.07 Alasombo</t>
  </si>
  <si>
    <t>Pembangunan Talud Jalan Dk.Sidorejo RT.02 RW.12 Alasombo</t>
  </si>
  <si>
    <t>Pengadaan Inventaris Ibu Ibu Dk. Pule RT.01 RW.04 Alasombo</t>
  </si>
  <si>
    <t>Pengadaan Inventaris Ibu Ibu Dk.Gedong RT.01 RW.06 Alasombo</t>
  </si>
  <si>
    <t>Pengadaan Inventaris Ibu Ibu Dk.Jatiwayang RT.02 RW.08 Alasombo</t>
  </si>
  <si>
    <t>Pengadaan Inventaris RT Dk. Tambeng RT.01 RW.03 Alasombo</t>
  </si>
  <si>
    <t>Pengadaan Lampu Penerangan Jalan Dk.Ngepung RT.01 RW.13 Alasombo</t>
  </si>
  <si>
    <t>Pengadaan Lampu Penerangan Jalan Dk.Ngepung RT.02 RW.13 Alasombo</t>
  </si>
  <si>
    <t>Pengadaan Sound System Dk. Plumbon RT.03 RW. 14 Desa Alasombo Kec. Weru</t>
  </si>
  <si>
    <t>Pengadaan Sound System Dukuh Blimbing RT 001 RW 012, Desa Alasombo, Kecamatan Weru, Kabupaten Sukoharjo</t>
  </si>
  <si>
    <t>Pengadaan Sound System Sanggar Senam Lestari Dk Plumbon RW 014, Desa Alasombo, Kec Weru, Kab Sukoharjo</t>
  </si>
  <si>
    <t>Permohonan Bantuan Keuangan Untuk Menyelesaikan gudang Perkakas sekaligus balai pertemuan Rt Dk. Jatirejo RT.02 RW.05 Desa Alasombo Kec.Weru Kab. Sukoharjo</t>
  </si>
  <si>
    <t>Pembangunan Rumah Bekakas RT Dk. Grogol RT.003 RW.02 Grogol</t>
  </si>
  <si>
    <t>Pengadaan Inventaris RT Dk. Kersan RT.02 RW.07 Grogol</t>
  </si>
  <si>
    <t>Pengadaan Inventaris RT Dk.Ngadirejo RT.01 RW.07 Grogol</t>
  </si>
  <si>
    <t>Permohonan Bantuan Keuangan Untuk Pembangunan Aspal HRS Mekanis Halaman Gedung Serba Guna Desa Grogol Kec. Weru Kab. Sukoharjo</t>
  </si>
  <si>
    <t>Permohonan Bantuan Keuangan Untuk Pembangunan Aspal HRS Mekanis jalan Dk. Mlaran Rt.01/03 Desa Grogol Kec. Weru Kab. Sukoharjo</t>
  </si>
  <si>
    <t>Permohonan bantuan keuangan untuk pembangunan aspal HRS Mekanis Dk. Sadakan RW 4 Desa Grogol Kec.Weru</t>
  </si>
  <si>
    <t>Permohonan Bantuan Keuangan Untuk Pembangunan Betonisasi Jalan Dk. Nambangan RT.01/06 Desa Grogol Kec. Weru Kab. Sukoharjo</t>
  </si>
  <si>
    <t>Permohonan Bantuan Keuangan Untuk Pembangunan Betonisasi Jalan Dk.Nambangan RT.02/05 Desa Grogol Kec. Weru Kab. Sukoharjo</t>
  </si>
  <si>
    <t>Betonisasi Jalan Dk. Gaden RT 02 RW 04, Desa Jatingarang, Kec. Weru</t>
  </si>
  <si>
    <t>Pembanguna Talud Dk. Serut RT. 03 RW. 08, Desa Jatingarang, Kec. Weru</t>
  </si>
  <si>
    <t>Pembangunan balai RT Dk.Gaden RT.04 RW.04 Jatingarang</t>
  </si>
  <si>
    <t>Pembangunan Pagar Makam Dk.Krendetan RT.03 RW.03 Jatingarang</t>
  </si>
  <si>
    <t>Pengadaan Inventaris RT Dk. Serut RT. 04 RW. 08, Desa Jatingarang, Kec. Weru</t>
  </si>
  <si>
    <t>Pengadaan Inventaris Tarub Dk.Krendetan RT.04 RW.03 Jatingarang</t>
  </si>
  <si>
    <t>Pengadaan Rumah Kajang/Seng Dk. Kauman RT. 01 RW. 06, Desa Jatingarang, Kec. Weru</t>
  </si>
  <si>
    <t xml:space="preserve">Permohonan Bantuan Keuangan untuk Pembangunan Jembatan Penghubung antar dukuh Pengkol RT.03 RW.02 Desa Jatingarang dan dukuh Ngepungsari Desa Karanganyar, Desa Jatingarang Kec. Weru Kab. Sukoharjo. </t>
  </si>
  <si>
    <t>Permohonan Bantuan Untuk Pengadaan Inventaris Pemuda-Pemudi Sarana Bangun Praja Dk. Sarehan Rt 02 Rw 08 Desa Jatingarang, Kec. Weru</t>
  </si>
  <si>
    <t>Betonisasi Jalan Dk.Kalisige RT.02 RW.09 Karakan</t>
  </si>
  <si>
    <t>Betonisasi Jalan Dk.Karakan RT.03 RW.06 Karakan</t>
  </si>
  <si>
    <t>Lampu Penerangan Jalan Dk.Turen RT.01 RW.02 Karakan</t>
  </si>
  <si>
    <t>Pembangunan Jalan Kalisige Rt 01 Rw 09 Desa Karakan Kec. Weru Kab. Sukoharjo</t>
  </si>
  <si>
    <t>Pembuatan Pagar Makam Dk. Kreteg RT 02 RW 07 Desa Karakan, Kec. Weru</t>
  </si>
  <si>
    <t>Pengadaan Genset / Diesel Listrik Dk.Turen RT.01 RW.01 Karakan</t>
  </si>
  <si>
    <t>Pengadaan Inventaris Karang Taruna Dk.Tegalrejo RT.02 RW.10 Karakan</t>
  </si>
  <si>
    <t>Pengadaan Inventaris RT Dk. Gangin RT 03 RW 05 Desa Karakan Kec. Weru</t>
  </si>
  <si>
    <t>Pengadaan Peralatan Penanggulangan Bencana Dk. Turen RT 01 RW 02 Desa Karakan Kec. Weru</t>
  </si>
  <si>
    <t>Pengadaan Peralatan Tarub Ibu-ibu Dk. Gangin Wetan RT 02 RW 14, Desa Karakan, Kec. Weru</t>
  </si>
  <si>
    <t>Permohonan Bantuan dana Pengerasan jalan Dk. Genjeng Rt 01 Rw 12 Desa Karakan Kecamatan Weru Kabupaten Sukoharjo</t>
  </si>
  <si>
    <t>Permohonan bantuan keuangan untuk mesin genset dan sound dukuh Gangin Wetan Rt 02 Rw 14 Desa Karakan Kec. Weru Kab. Sukoharjo</t>
  </si>
  <si>
    <t>Permohonan Bantuan Pembangunan Gapura Dk. Sawahan Rt 01 Rw 13 Desa Karakan Kec. Weru Kab. Sukoharjo</t>
  </si>
  <si>
    <t>Permohonan dana pengerasan jalan Dukuh Tegalrejo dk. Tegalrejo Rt 02 Rw 10 Desa Karakan Kec. Weru Kab. Sukoharjo</t>
  </si>
  <si>
    <t>Permohonan Pengadaan Pos Kamling Dukuh Turen Rt 02 Rw 02 Desa Karakan Kec. Weru Kab. Sukoharjo</t>
  </si>
  <si>
    <t>Proposal Pembangunan Rumah Bekakas dk Gangin Rt 01 Rw 05 Desa Karakan Kec. Weru Kab. Sukoharjo</t>
  </si>
  <si>
    <t>Betonisasi Jalan Dk. Sidorejo RT.04 RW.02 Karanganyar</t>
  </si>
  <si>
    <t>Betonisasi Jalan Dk.Ngepungsari RT.05 RW.05 Karanganyar</t>
  </si>
  <si>
    <t>Pembangunan Bale RT Dk. Kalongan RT 04 RW 08, Desa Karanganyar, Kec. Weru</t>
  </si>
  <si>
    <t>Pembangunan Bale RT Dukuh Beran RT 05 RW 02 Desa Karanganyar, Kec. Weru</t>
  </si>
  <si>
    <t>Pembangunan Gapura Dk.Ngepung RT.01 RW.04 Karanganyar</t>
  </si>
  <si>
    <t>Pembangunan Gapura Dk.Ngepung RT.02 RW.04 Karanganyar</t>
  </si>
  <si>
    <t>Pembangunan pembuatan MCK untuk Fasilitas Umum Dk.Klodangan RT.04 RW.05 Karanganyar</t>
  </si>
  <si>
    <t>Pembangunan Serambi Balai RT Dk. Ngepung RT.04 rw.03 Karanganyar</t>
  </si>
  <si>
    <t>Pengadaan pompa sumur dalam Dk. Kauman RT.01 RW. 07 Karanganyar</t>
  </si>
  <si>
    <t>Permohonan Bantuan Keuangan Pembangunan Balai RT Dk. Sidorejo RT 03 RW 02 Desa Karanganyar</t>
  </si>
  <si>
    <t>Permohonan Bantuan Keuangan Pembangunan Balai RT Dk. Wonosari RT 03 RW 01 Desa Karanganyar</t>
  </si>
  <si>
    <t>Permohonan Bantuan Keuangan Untuk Pembangunan Balai Pertemuan Warga RT.03/RW.08 Ds. Kersan Desa Karanganyar Kec. Weru Kab. Sukoharjo</t>
  </si>
  <si>
    <t>Pengadaan Inventaris Ibu Ibu Dk.Ngepung RT.01 RW.04 Karanganyar</t>
  </si>
  <si>
    <t>Pengadaan Inventaris Ibu Ibu Dk.Wonosari RT.01 RW.01 Karanganyar</t>
  </si>
  <si>
    <t>Pengadaan Inventaris Ibu Ibu Dk.Wonosari RT.04 RW.01 Karanganyar</t>
  </si>
  <si>
    <t>Pengadaan Inventaris Ibu Ibu Srikandi Dk.Klodangan RT.03 RW.05 Karanganyar</t>
  </si>
  <si>
    <t>Betonisasi Jalan Dukuh Totorejo RT.03 RW.05 Desa Tawang Kec. Weru</t>
  </si>
  <si>
    <t>Pengadaan Inventaris Muda Mudi Dk. Pindan RT 03 RW O4 Ds. Karanganyar Kec. WERU</t>
  </si>
  <si>
    <t>Pengadaan Inventaris RT Dk.Tegalrejo RT.05 RW.04 Karanganyar</t>
  </si>
  <si>
    <t>Pengadaan Inventaris RT Dukuh Ngepung RT 01 RW 04 Desa Karanganyar, Kec. Weru</t>
  </si>
  <si>
    <t>Pengadaan Invetaris Muda Mudi Melati Rinonce Dk. Tlemek RT 04 RW 04, Desa Karanganyar, Kec. Weru</t>
  </si>
  <si>
    <t>Pengadaan Invetaris RT Dk. Kauman RT 01 RW 07, Desa Karanganyar, Kec. Weru</t>
  </si>
  <si>
    <t>Pengadaan Perlengkapan Tarub Ibu-ibu Guyub Rukun Dk. Klodangan RT 04 RW 05, Desa Karanganyar Kec. Weru</t>
  </si>
  <si>
    <t>Pengadaan Perlengkapan Tarub Ibu-ibu Srikandi Dk. Klodangan RT 03 RW 05, Desa Karanganyar, Kec. Weru</t>
  </si>
  <si>
    <t>Permohonan bantuan dana untuk pengadaan perlengkapan tarub ibu-ibu Dk.Bunder RT 001 RW 003 Ds.Karanganyar Kec.Weru</t>
  </si>
  <si>
    <t>Permohonan bantuan dana untuk pengadaan perlengkapan tarub ibu-ibu Dk.Bunder RT 002 RW 003 Ds.Karanganyar Kec.Weru</t>
  </si>
  <si>
    <t>Permohonan bantuan dana untuk pengadaan perlengkapan tarub ibu-ibu Dk.Bunder RT 003 RW 003 Ds.Karanganyar Kec.Weru</t>
  </si>
  <si>
    <t>Permohonan bantuan dana untuk pengadaan perlengkapan tarub ibu-ibu Dk.Ngepung RT 004 RW 003 Ds. Karanganyar Kec.Weru</t>
  </si>
  <si>
    <t>Permohonan bantuan dana untuk pengadaan perlengkapan tarub ibu-ibu Dk.Ngepung RT 005 RW 003 Ds.Karanganyar Kec.Weru</t>
  </si>
  <si>
    <t>Finishing Balai RT Dk.Ngijo RT.01 RW.12 Karangmojo</t>
  </si>
  <si>
    <t>Pembangunan Balai Karang Taruna Tri Tunggal Dk.Ngadirejo Karangmojo</t>
  </si>
  <si>
    <t>Pembangunan Bale RT Dk. Ngadisari RT 03 RW 09 Desa Karangmojo Kec. Weru</t>
  </si>
  <si>
    <t>Pembangunan Talud Jalan Dk.Putuk RT.02 RW.03 Karangmojo</t>
  </si>
  <si>
    <t>Pembuatan Turbin Penerangan Jalan Pertanian Dk. Ngadiwarno RT. 02 RW. 05, Desa Karangmojo, Kec. Weru</t>
  </si>
  <si>
    <t>Penyelesaian Balai dan Pembangunan Talud Dk. Pucung RT 003 RW 011 Desa Karangmojo Kec. Weru</t>
  </si>
  <si>
    <t>Permohonan Bantuan Keuangan Untuk Pembangunan Talud Makam Dk. Babadan RT.01 RW.10 Desa Karangmojo Kec. Weru Kab. Sukoharjo</t>
  </si>
  <si>
    <t>Pengadaan Inventares RT. Dk. Gunung Butak. RT 02 RW 13 Desa. Karangmojo, Kec. Weru</t>
  </si>
  <si>
    <t>Pengadaan Inventaris 2G Dk.Sinog Desa Karangmojo</t>
  </si>
  <si>
    <t>Pengadaan Inventaris Dk. Kalisongo RT. 01 RW. 08, Desa Karangmojo, Kec. Weru</t>
  </si>
  <si>
    <t>Pengadaan Inventaris Dk.Sinog RT.01 RW.14 Karangmojo</t>
  </si>
  <si>
    <t>Pengadaan Inventaris Ibu Ibu Dk.Ngadisari RT.01 RW.09 Karangmojo</t>
  </si>
  <si>
    <t>Pengadaan Inventaris RT Dk.Pucung RT.03 RW.11 Karangmojo</t>
  </si>
  <si>
    <t>Pengadaan Inventaris RT Dk.Sumber rejo RT.03 RW.10 Karangmojo</t>
  </si>
  <si>
    <t>Pengadaan Inventarisasi Bank Sampah Dadi Makmur Dk. Babadan RT 01 RW 11, Desa Karangmojo, Kec. Weru, Kab. Sukoharjo</t>
  </si>
  <si>
    <t>Pengadaan Perlengkapan Tarub Ibu-Ibu Dk. Ngijo RT 001 RW 012 Desa Karangmojo Kec. Weru</t>
  </si>
  <si>
    <t>Pembangunan Talud Jalan Dk.Ngadisari RT.01 RW.09 Desa Karangmojo Kec. Weru</t>
  </si>
  <si>
    <t>Pengadakan Perlengkapan Tarup Ibu-Ibu. Dk. Sinog RT 01 RW 14 Desa Karangmojo Kec. Weru</t>
  </si>
  <si>
    <t>Bantuan Keuangan untuk Pemilihan Kepala Desa, Desa Karangtengah Kec. Weru</t>
  </si>
  <si>
    <t>Pembangunan Rumah Bekakas Dk.Kuwiran RT.02 RW.06 Karangtengah</t>
  </si>
  <si>
    <t>Pembuatan Rumah Bekakas dan tempat pertemuan RT Dk.Karangtengah RT.01 RW.01 Karangtengah</t>
  </si>
  <si>
    <t>Pengadaan inventaris Dk. Kubukan RT 01/VII Ds. Karangtengah, Kec. Weru</t>
  </si>
  <si>
    <t>Pengadaan Inventaris Karang Taruna Permadika Dk.Kubukan RT.02 RW.07 Karangtengah</t>
  </si>
  <si>
    <t>Pengadaan Inventaris RT Dk.Kuwiran RT.01 RW.06 Karangtengah</t>
  </si>
  <si>
    <t>Pengadaan inventaris tarup RW 01 Dk. Karangtengah, Ds. Karangtengah, Kec. Weru</t>
  </si>
  <si>
    <t>Pengadaan inventaris tarup RW 03 Dk. Sembungan, Ds. Karangtengah, Kec. Weru</t>
  </si>
  <si>
    <t>Pengadaan Kajang Tarup Kelompok Muda Mudi "Permudikan" Dukuh Karanganyar Rt 03 Rw 07 Desa Karangtengah Kec. Weru Kab. Sukoharjo</t>
  </si>
  <si>
    <t>Pengadaan peralatan kantor Untuk BARASUKMA kecamatan WERU Dk. Karangtengah RT 03 RW 01 Desa Karangtengah kec Weru</t>
  </si>
  <si>
    <t>Pengadaan Taman Dk.Kuwiran RT.04 RW.06 Karangtengah</t>
  </si>
  <si>
    <t>Permohonan bantuan betonisasi jalan Dk.Kubukan RT 02 RW VII Ds.karangtengah Kec.Weru</t>
  </si>
  <si>
    <t>Permohonan bantuan keuangan guna pengadaan Inventaris RT ,Dk.Sembungan RT 01 RW 03 Ds.Karangtengah Kec.Weru</t>
  </si>
  <si>
    <t>Permohonan bantuan keuangan guna pengadaan Inventaris RT ,Dk.Sembungan RT 02 RW 03 Ds.Karangtengah Kec.Weru</t>
  </si>
  <si>
    <t>Permohonan bantuan keuangan guna pengadaan sarana prasarana olah raga karang taruna Dk.Karangtengah Ds.Karangtengah Kec.Weru</t>
  </si>
  <si>
    <t>Permohonan Bantuan Keuangan Pembangunan Sumur Tua Dukuh Niten RW 05 Desa Karangtengah Kec. Weru Kab. Sukoharjo</t>
  </si>
  <si>
    <t>Permohonan Bantuan Pembangunan Rumah Bekakas Dk. Kuwiran Rt 04 Rw 06 Desa Karangtengah Kec. Weru Kab. Sukoharjo</t>
  </si>
  <si>
    <t>Permohonan Bantuan Pembangunan Rumah Bekakas Dk. Niten Rt 02 Rw 05 Desa Karangtengah Kec. Weru Kab. Sukoharjo</t>
  </si>
  <si>
    <t>Permohonan dana untuk Perbaikan Jalan Kampung Dukuh Kuwiran Rt 03 Rw VI Desa Karangtengah Kec. Weru Kab. Sukoharjo</t>
  </si>
  <si>
    <t>Permohonan Pengadaan Peralatan Senam Ibu-Ibu PKK Dukuh Karangtengah Rt 01 Rw 01 Desa Karangtengah Kec. Weru Kab. Sukoharjo</t>
  </si>
  <si>
    <t>Proposal Pengadaan Tarup Dk. Miri Rt 01 Rw 08 Desa Karangtengah Kec. Weru Kab. Sukoharjo</t>
  </si>
  <si>
    <t>Proposal Permohonan Bantuan Pengadaan Inventaris Rt Dk Karangtengah Rt 02 Rw 01 Ds. Karangtengah Kec. Weru Kab. Sukoharjo</t>
  </si>
  <si>
    <t>Betonisasi Jalan dan Pembangunan Gorong gorong Dk.Karangwuni RT.01 RW.07 Karangwuni</t>
  </si>
  <si>
    <t>Betonisasi Jalan Dk.Pilang RT.03 RW.10 Karangwuni</t>
  </si>
  <si>
    <t>Betonisasi Jalan Kampung Dk. Ngampas RT 02 RW 05 Desa Karangwuni Kec. Weru</t>
  </si>
  <si>
    <t>Pembangunan Pos Ronda Dk.Pilang RT.01 RW.10 Karangwuni</t>
  </si>
  <si>
    <t>Pembelian Seragam PKK dan Kader Ds. Karangwuni, Kec. Weru, Kab. Sukoharjo</t>
  </si>
  <si>
    <t>Pengadaan Inventaris Dukuh Karangwuni Rt.01 Rw.07, Desa Karangwuni Kecamatan Weru Kab. Sukoharjo</t>
  </si>
  <si>
    <t>Pengadaan Inventaris Ibu Ibu Dk.Ngampas RT.02 RW.05 Karangwuni</t>
  </si>
  <si>
    <t>Pengadaan Inventaris Karang taruna Amukar Dk.Karangwuni RT.02 RW.07 Karangwuni</t>
  </si>
  <si>
    <t>Pengadaan Inventaris Karang Taruna Mekar Bakti Dk.Suruhan RT.01 RW.02 Karangwuni</t>
  </si>
  <si>
    <t>Pengadaan Perlengkapan Tarup Dk. Suruan RW 02 Desa Karangwuni Kec. Weru</t>
  </si>
  <si>
    <t>Pengadaan Sound System Dk.Ngampas RT.01 RW.05 Karangwuni</t>
  </si>
  <si>
    <t>Permohonan Bantuan Keuangan Pembangunan Pos Kamling Dk. Tambak RW 08 Desa Karangwuni</t>
  </si>
  <si>
    <t>Permohonan Bantuan Keuangan Pengadaan Inventaris Ibu-ibu Dk. Ngampas RW 05 Desa Karangwuni</t>
  </si>
  <si>
    <t>Permohonan Bantuan Keuangan Pengadaan Inventaris Muda-mudi Dk. Kauman Dk. Kauman RW 01 Desa Karangwuni</t>
  </si>
  <si>
    <t>Permohonan Bantuan Keuangan Untuk Pembangunan Poskampling dk. Ngampas RW.05 Desa Karangwuni Kecamatan Weru, Kab. Sukoharjo</t>
  </si>
  <si>
    <t>Permohonan Bantuan Keuangan untuk Pembangunan Talud Dk. Ngampas RT.02 RW.05 Ds. Karangwuni Kec. Weru Kab. Sukoharjo</t>
  </si>
  <si>
    <t>Permohonan Bantuan Keuangan untuk Pembangunan Talud Dk. Tambakan RT.02 RW.08 Ds. Karangwuni Kec. Weru Kab. Sukoharjo</t>
  </si>
  <si>
    <t>Pembangunan Gudang Bolo Pecah  Dk. Joran RT 01 RW 12 Desa Krajan Kec. Weru</t>
  </si>
  <si>
    <t>Betonisasi Jalan Dk Tegalgiri RT. 01 TRW. 07, Desa Krajan, Kec. Weru</t>
  </si>
  <si>
    <t>Betonisasi Jalan Dk.Namengan RT.02 RW.08 Krajan</t>
  </si>
  <si>
    <t>Betonisasi Jalan Dk.Pulerejo Rt.02 RW.09 Krajan</t>
  </si>
  <si>
    <t>Pembanguna Talud dan Betonisasi Jalan Dk.Namengan RT.01 RW.08 Krajan</t>
  </si>
  <si>
    <t>Pembangunan Gapura Dk.tegalgiri RT.03 RW.06 Krajan</t>
  </si>
  <si>
    <t>Pengadaan Inventaris Ikatan Remaja Jaban (IRJA) Dk. Jaban RT. 02 RW.XI, Desa Krajan, Kec. Weru</t>
  </si>
  <si>
    <t>Pengadaan Inventaris RT Dk. Krajan RT. 02 dan RT. 03 RW. 12, Desa Krajan, Kec. Weru</t>
  </si>
  <si>
    <t>Pengadaan Inventaris RW Meja Kursi Dk. Muneng RW. 05, Desa Krajan , Kec. Weru</t>
  </si>
  <si>
    <t>Permohonan Bantuan Untuk Pengadaan Inventaris Karang Taruna Dk. Brunggang Rt 01 Rw 03 Desa Krajan, Kec. Weru</t>
  </si>
  <si>
    <t>Permohonan Bantuan Untuk Pengadaan Inventaris Karang Taruna Dk. Brunggang Rt 03 Rw 02 Desa Krajan, Kec. Weru</t>
  </si>
  <si>
    <t>Betonisasi Jalan Dk.Candi RT.01 RW.11 Ngreco</t>
  </si>
  <si>
    <t>Betonisasi Jalan Dk.Sambirejo RT.03 RW.11 Ngreco</t>
  </si>
  <si>
    <t>Karang Taruna TUNAS MUDA Dk. Candi Rt 01 Rw 11 Desa Ngreco, Kec. Weru</t>
  </si>
  <si>
    <t>Pembangunan Balai RT Dk.Candi RT.02 RW.11 Ngreco</t>
  </si>
  <si>
    <t>Pengadaan Inventaris Ibu Ibu Dk.Sigrojok RT.05 RW.01 Ngreco</t>
  </si>
  <si>
    <t>Pengadaan inventaris karang taruna "Tri Pambudi" Dk. Kaligondang RT 01/10 Ds. Ngreco, Kec. Weru</t>
  </si>
  <si>
    <t>Pengadaan Inventaris Perabotan Ibu-Ibu Dk. Candi RT 03 RW 10, Ds. Ngreco, Kec. Weru, Kab. Sukoharjo</t>
  </si>
  <si>
    <t>Pengadaan Inventaris RT Dk.Kaligondang RT.01 RW.10 Ngreco</t>
  </si>
  <si>
    <t>Pengadaan Invetaris Ibu-ibu Dk. Banaran RT 03 RW 03, Desa Ngreco, Kec. Weru</t>
  </si>
  <si>
    <t>Pengadaan Invetaris Ibu-ibu Dk. Lengkong RT 03 RW 02, Desa Ngreco, Kec. Weru</t>
  </si>
  <si>
    <t>Pengadaan Invetaris Ibu-ibu Dk. Ngadisari RT 02 RW 02, Desa Ngreco, Kec. Weru</t>
  </si>
  <si>
    <t>Pengadaan Invetaris Ibu-ibu Dk. Tenggil RT 01 RW 03, Desa Ngreco, Kec. Weru</t>
  </si>
  <si>
    <t>Pengadaan Sound System Dk. Ngrawan RT 02 RW 08, Ds. Ngreco, Kec. Weru, Kab. Sukoharjo</t>
  </si>
  <si>
    <t>Pengadaan Sound System Ibu-ibu Dk. Sidowayah RT 01 RW 06, Desa Ngreco, Kec. Weru</t>
  </si>
  <si>
    <t>Permohonan Bantuan Keuangan Pembangunan Jembatan Dk. Pulerejo RT 04 RW 09 Desa Ngreco</t>
  </si>
  <si>
    <t>Permohonan Bantuan Keuangan Pembangunan Talud Jalan Dk. Klampok RT 02 RW 09 Desa Ngreco</t>
  </si>
  <si>
    <t>Permohonan Bantuan Keuangan Pembangunan Talud Jalan Dk. Ngrawan RT 03 RW 08 Desa Ngreco</t>
  </si>
  <si>
    <t>Permohonan Bantuan Keuangan Pembangunan Talud Jalan Dk. Ngrawan RT 04 RW 08 Desa Ngreco</t>
  </si>
  <si>
    <t>Permohonan Bantuan Keuangan Untuk Pembangunan Talud Jalan Dk. Candi RT.02 RW.11 Desa Ngreco Kec.Weru Kab. Sukoharjo</t>
  </si>
  <si>
    <t>Bantuan Pembangunan Taman Kampung Dk.Totorejo RT.01 RW.06 Tawang</t>
  </si>
  <si>
    <t>Bantuan pengadaan Inventaris RT, Dk.Nayan RT 02 RW 06 Ds.Tawang Kec.Weru</t>
  </si>
  <si>
    <t>Finishing Balai RT Dk.Tawang RT.01 Rw.01 Tawang</t>
  </si>
  <si>
    <t>Pembangunan Betonisasi Jalan Dk. Karang Gesingan RT 02, 03 RW 07 Desa Tawang</t>
  </si>
  <si>
    <t>Pengadaan Bolo Pecah Ibu-Ibu Dk Tawang RT 01 RW 02, Desa Tawang, Kec Weru, Kab Sukoharjo</t>
  </si>
  <si>
    <t>Pengadaan Inventaris Ibu Ibu Dk.Krebet RT.02 RW.02 Tawang</t>
  </si>
  <si>
    <t>Pengadaan Inventaris Ibu Ibu Dk.Totorejo RT.03 RW.05 Tawang</t>
  </si>
  <si>
    <t>Pengadaan Inventaris RT Dk Tawang Rt 02 Rw 01 Desa Tawang, Kec Weru, Kab Sukoharjo</t>
  </si>
  <si>
    <t>Pengadaan inventaris RT Dk. Tempuran RT 03/09 Ds. Tawang, Kec. Weru</t>
  </si>
  <si>
    <t>Pengadaan Inventaris Rt Dk. Titang Rt 01 Rw 08 Desa Tawang, Kec Weru, Kab Sukoharjo</t>
  </si>
  <si>
    <t>Pengadaan Inventaris RT Dk. Totorejo Rt 01 Rw 06 Desa Tawang, Kec Weru, Kab Sukoharjo</t>
  </si>
  <si>
    <t>Pengadaan Inventaris RT Dk.Babalan Rt.01 RW.03 Tawang</t>
  </si>
  <si>
    <t>Pengadaan Inventaris RT Dk.Betokan RT.01 RW.05 Tawang</t>
  </si>
  <si>
    <t>Pengadaan Inventaris RT Dk.Tawang RT.01 Rw.01 Tawang</t>
  </si>
  <si>
    <t>Pengadaan Inventaris RT Dukuh Dayu RT 001 RW 011 Desa Tawang, Kecamatan Weru, Kabupaten Sukoharjo</t>
  </si>
  <si>
    <t>Permohonan bantuan keuangan Betonisasi jalan Dk.Karang RT 003 RW 007 Ds.Tawang Kec.Weru</t>
  </si>
  <si>
    <t>Permohonan Bantuan Keuangan Untuk Betonisasi Jalan Dk.Titang RT.01 RW.08 Desa Tawang Kec.Weru Kab. Sukoharjo</t>
  </si>
  <si>
    <t>Pembangunan Tiang Lampu Taman Wajah Desa Dk. Banaran RW 09 Desa Tegalsari, Kecamatan Weru, Kabupaten Sukoharjo</t>
  </si>
  <si>
    <t>Pengadaan Inventaris DK. Nglirik RT 03 RW 03 Desa Tegalsari, Kecamatan Weru, Kabupaten Sukoharjo</t>
  </si>
  <si>
    <t>Pengadaan Inventaris Kajang Dk. Morangan RT 02 RW 04 Desa Tegalsari, Kecamatan Weru, Kabupaten Sukoharjo</t>
  </si>
  <si>
    <t>Pengadaan Inventaris Karang Taruna Bina Muda Dk.Tegalsari RT.02 RW.08 Tegalsari</t>
  </si>
  <si>
    <t>Pengadaan Inventaris Pemuda PUGER Dk. Pugeran RT.01 RW.01 Tegalsari</t>
  </si>
  <si>
    <t>Pengadaan Inventaris RT Dk.Kaliminder RT.01 RW.02 Tegalsari</t>
  </si>
  <si>
    <t>Pengadaan Inventaris RT Dk.Sabrang RT.01 RW.04 Tegalsari</t>
  </si>
  <si>
    <t>Pengadaan Inventaris RT Dk.Tegalsari RT.01 RW.05 Tegalsari</t>
  </si>
  <si>
    <t>Pengadaan Meja Kursi dan Sarung Kursi Rt 01 Rw 08 Dukuh Bugel Desa Tegalsari Kec. Weru Kab. Sukoharjo</t>
  </si>
  <si>
    <t>Pengadaan Tiang Lampu Dk Bugel RT 02 RW 07, Desa Tegalsari, Kecamatan Weru, Kabupaten Sukoharjo</t>
  </si>
  <si>
    <t>Permohonan Bantuan Keuangan Untuk Pembangunan Sanitasi Air Dk. Banaran RT.01 RW.09 Desa Tegalsari Kec.Weru Kab. Sukoharjo</t>
  </si>
  <si>
    <t>Permohonan Bantuan Keuangan Untuk Pembangunan Talud Batas Desa Dk.Dayu RT.02 RW.06 Desa Tegalsari Kec. Weru Kab. Sukoharjo</t>
  </si>
  <si>
    <t>Permohonan Bantuan Keuangan Untuk Pembangunan Talud Jalan Dk. Dukuh RT.02 RW.04 Desa Tegalsari Kec.Weru Kab. Sukoharjo</t>
  </si>
  <si>
    <t>Permohonan Bantuan Keuangan Untuk Pembangunan Talud Sanitasi Dk. Bugel RT.03 RW.08 Desa Tegalsari Kec. Weru Kab. Sukoharjo</t>
  </si>
  <si>
    <t>Permohonan Bantuan Keuangan untuk Pembuatan Taman Gazebo Ds. Tegalsari Kec. Weru Kab. Sukoharjo</t>
  </si>
  <si>
    <t>Permohonan bantuan untuk pembuatan taman wajah dukuh, Dk. Tegalsari Rt 01 Rw 05 Desa Tegalsari, Kec. Weru</t>
  </si>
  <si>
    <t>Permohonan bantuan untuk pengadaan inventaris Dk. Bugel Rt 03 Rw 07 Desa Tegalsari Kecamatan Weru</t>
  </si>
  <si>
    <t>Permohonan bantuan untuk pengadaan inventaris karang taruna "BINA MUDA" Rw 07 Desa Tegalsari Kecamatan Weru</t>
  </si>
  <si>
    <t>Permohonan bantuan untuk pengadaan Sarung Kursi Pemuda Dukuhan Rt 01 Rw 03 Desa Tegalsari, Kec. Weru</t>
  </si>
  <si>
    <t>Permohonan Bantuan Keuangan Untuk Pembangunan Betonisasi Jalan Makam Dk. Gonayan RT.02 RW.02 Desa Weru Kecamatan Weru, Kab. Sukoharjo</t>
  </si>
  <si>
    <t>Permohonan Bantuan Keuangan Untuk Pembangunan Saluran Irigasi Pertanian Desa Weru Kecamatan Weru, Kab. Sukoharjo</t>
  </si>
  <si>
    <t>Permohonan bantuan untuk inventaris Dk. Kersan Rt 02 Rw 05 Desa Weru, Kec. Weru</t>
  </si>
  <si>
    <t>Permohonan bantuan untuk pengadaan inventaris Dk. Tunggul Rt 01 Rw 09 Desa Weru Kecamatan Weru</t>
  </si>
  <si>
    <t>SEBELUM PERUBAHAN                                   (Rp.)</t>
  </si>
  <si>
    <t>SETELAH PERUBAHAN                                   (Rp.)</t>
  </si>
  <si>
    <t>BERTAMBAH/ (BERKURANG)                                   (Rp.)</t>
  </si>
  <si>
    <t>5</t>
  </si>
  <si>
    <t>6</t>
  </si>
  <si>
    <t>Pengadaan Lampu Penerangan Jalan Plalan RT 02 RW 04 Desa Kadokan, Kec Grogol, Kab Sukoharjo</t>
  </si>
  <si>
    <t>Pembangunan Tahap II Gudang Bolo Pecah Dk. Butuh lor Rt 03 Rw 01 Ds. Gedongan Kec. Baki</t>
  </si>
  <si>
    <t>Permohonan Inventaris IKADI Baki Jl.Empu Triguna no 20 Rt 05 Rw 05 Songgolangit Gentan Baki Sukoharjo</t>
  </si>
  <si>
    <t>Permohonan Bantuan Keuangan Untuk Pembangunan Bangsal Makam Dukuh Daleman RT.1 RW.02 Desa Jetis Kecamatan Baki Kab. Sukoharjo</t>
  </si>
  <si>
    <t>Inventaris Warga Dk. Branglor rw 07 DS. Mancasan Kec. Baki</t>
  </si>
  <si>
    <t>Inventaris Dk teplok Rt 01 rw 09 Ds. Mancasan kec. Baki</t>
  </si>
  <si>
    <t>Berm Jalan Rt 04 rw 03 Ds. Menuran Kec. Baki</t>
  </si>
  <si>
    <t>Pengadaan Inventaris PKK RT.04 RW.04 Desa Menuran Kec. Baki</t>
  </si>
  <si>
    <t>Pengadaan Inventaris PKK RW.09 Desa Menuran Kec. Baki</t>
  </si>
  <si>
    <t>Rehab pagar Kantor Desa, Desa Ngrombo Kec. Baki</t>
  </si>
  <si>
    <t>Pengadaan Inventaris Paguyuban Sedulur Saklawase Ngawen RT 02 RW 01 Desa Purbayan, Kec Baki, Kab Sukoharjo</t>
  </si>
  <si>
    <t>Permohonan Bantuan Keuangan Pengadaan Inventaris RT Dk. Gondang RT. 02 RW. 01, Desa Siwal, Kec. Baki</t>
  </si>
  <si>
    <t>Permohonan Bantuan Keuangan Pengadaan Inventaris RT Dk. Gondang RT. 03 RW. 01, Desa Siwal, Kec. Baki</t>
  </si>
  <si>
    <t>Permohonan Bantuan Untuk Pengadaan Inventaris Meja Kenap Bendo Dukuh Rt 02 Rw II Desa Gentan, Kec. Bendosari</t>
  </si>
  <si>
    <t xml:space="preserve">Permohonan Bantuan Pengadaan Inventaris Kelompok PKK Dk. Sambilutung RT 01 &amp; 02 RW 04 Ds. Mojorejo Kec. Bendosari </t>
  </si>
  <si>
    <t>Pengadaan Sound System "Karya Muda" Dukuh Kenteng RT 01 RW 03, Desa Paluhombo, Kec Bendosari, Kab Sukoharjo</t>
  </si>
  <si>
    <t>Pengadaan Inventaris Alat Prasmanan Dk. Gempeng Rt 01 Rw 01, Desa Bulu, Kecamatan Bulu, Kabupaten Sukoharjo</t>
  </si>
  <si>
    <t>Pengadaan Inventaris Kampung Dk. Bulu  RT 01 RW 06 Desa Bulu, Kec Bulu, Kab Sukoharjo</t>
  </si>
  <si>
    <t>Pengadaan Gasebo dk. Ngesong RT 02/08 Ds. Kamal kec. Bulu</t>
  </si>
  <si>
    <t>Pengadaan Gasebo dk. Badran RT 02/01 Ds. Kamal Kec. Bulu</t>
  </si>
  <si>
    <t>Inventaris muda mudi dk kadutan RW.05,desa lengking, kec.bulu</t>
  </si>
  <si>
    <t>Pembangunan Talud Lapangan Desa Puron Kec. Bulu</t>
  </si>
  <si>
    <t>Permohonan bantuan inventaris Karang Taruna Desa Puron Kecamatan Bulu</t>
  </si>
  <si>
    <t>Permohonan Bantuan Sarpras Kantor Desa Puron Kec. Bulu</t>
  </si>
  <si>
    <t>Pengadaan Bolo Kecah Dk Nampan RT 3 RW 1, Jati, Gatak, Sukoharjo</t>
  </si>
  <si>
    <t>Pengadaan Inventaris DOPO Dk Godegan RT 4 Rw 1, Jati, Gatak, Sukoharjo</t>
  </si>
  <si>
    <t>Pengadaan Kursi Dk Salam RT 1 Rw 3, Jati, Gatak, Sukoharjo</t>
  </si>
  <si>
    <t>Pengadaan Pengadaan Peralatan Memandikan Jenazah Dk Nampan RT 2 RW 1, Jati, Gatak, Sukoharjo</t>
  </si>
  <si>
    <t>Permohonan Rehab Gedung Dk. Gunungsari RW. 06, Desa Tempel, Kec. Gatak</t>
  </si>
  <si>
    <t>Permohonan Bantuan Keuangan untuk Pengadaan Inventaris Alat Badminton Dk. Gunungsari RT. 01 RW. 06, Desa Tempel, Kec. Gatak</t>
  </si>
  <si>
    <t>Permohonan Bantuan Keuangan Pengadaan Inventaris RT Dk. Cangakan RT. 03 RW. 03, Desa Wironanggan, Kec. Gatak</t>
  </si>
  <si>
    <t>Permohonan Bantuan Keuangan Pengadaan Inventaris RT Dk. Betikan RT. 02 RW. 06, Desa Wironanggan, Kec. Gatak P</t>
  </si>
  <si>
    <t>Permohonan Bantuan Keuangan Pengadaan Inventaris RT Dk. Krecekan RT. 04 RW. 06, Desa Wironanggan, Kec. Gatak</t>
  </si>
  <si>
    <t>Permohonan bantuan untuk sarana dan prasarana Dk. Talang Rt 02 Rw 01 Desa Banaran, Kec. Grogol</t>
  </si>
  <si>
    <t>Permohonan bantuan untuk pengadaan sarana dan prasarana Dk. Gambiran Rt 02 Rw 02 Desa Cemani Kecamatan Grogol</t>
  </si>
  <si>
    <t>Pembuatan Kanopi Jalan Masjid Al Ikhlas RT.05 RW.06 Perumahan Gedangan Sektor 9 Desa Gedangan Kec. Grogol</t>
  </si>
  <si>
    <t>Pengadaan Alat Pemulasaran Jenazah Desa Gedangan, Kec Grogol, Kab Sukoharjo</t>
  </si>
  <si>
    <t>Pengadaan Sound System Posyandu Kamboja Desa Gedangan, Kec Grogol, Kab Sukoharjo</t>
  </si>
  <si>
    <t>Pembangunan Saluran Air Dk. Popongan RW.03 Desa Pandeyan Kec. Grogol</t>
  </si>
  <si>
    <t>Pengadaan Inventaris Karang Taruna Dk. Badran RT 03 RW 03 Desa Parangjoro Kec. Grogol</t>
  </si>
  <si>
    <t>Pengadaan Inventaris Dukuh Krangkungan RT 03 RW 08, Desa Pondok, Kec Grogol, Kab Sukoharjo</t>
  </si>
  <si>
    <t>Permohonan Bantuan Keuangan untuk Betonisasi Jalan Dk.Mantung RT.01 RW.05 Ds. Sanggarahan Kec. Grogol Kab. Sukoharjo</t>
  </si>
  <si>
    <t>Pengadaan Sound System RW 003 Desa Sanggrahan, Kec Grogol, Kab Sukoharjo</t>
  </si>
  <si>
    <t>Rehab Jalan gang Sidomulyo RW 02 dan RW 03, Desa Makamhaji, Kec. Kartasura</t>
  </si>
  <si>
    <t>Rehabilitasi Area Jalan Benowo 2 Dukuh Sanggrahan RT.03 RW.20 Desa Makamhaji Kec. Kartasura</t>
  </si>
  <si>
    <t>Rehabilitasi Area Jalan Benowo 4 Dukuh Sanggrahan RT.02 RW.20 Desa Makamhaji Kec. Kartasura</t>
  </si>
  <si>
    <t>Rehabilitasi Area Jalan Benowo 5 Dukuh Sanggrahan RT.01 RW.21 Desa Makamhaji Kec. Kartasura</t>
  </si>
  <si>
    <t>Permohonan Bantuan Keuangan Talud Makam Honggobayan, Dk. Honggobayan RT. 01 RW. 10, Desa Pabelan.</t>
  </si>
  <si>
    <t>Permohonan Bantuan untuk Pembangunan Gapuro Dk. Mendungan RT. 02 RW. 04, Desa Pabelan, Kec. Kartasura</t>
  </si>
  <si>
    <t>Permohonan Bantuan Keuangan Pengadaan Inventaris DK. Banaran RW. 01, Desa Pabelan.</t>
  </si>
  <si>
    <t>Bantuan Keuangan untuk Inventaris Sound System Dk Sambilawang RW 1 Desa Demakan Kec. Mojolaban</t>
  </si>
  <si>
    <t>Bantuan Pengadaan Inventaris Bolo Pecah Dukuh Nglayang Rt 1 Rw 12 desa klumprit kecamatan mojolaban kab Sukoharjo</t>
  </si>
  <si>
    <t>Pengadaan Inventaris Tiang Listrik Dk Klauran RT 02 RW 15, Desa Palur, Kec Mojolaban, Kab Sukoharjo</t>
  </si>
  <si>
    <t>Permohonan Bantuan untuk Pembangunan Saluran Drainase Dukuh Klaruan RT 03 RW 14 Desa Palur Kec. Mojolaban Kab. Sukoharjo</t>
  </si>
  <si>
    <t>Bantuan Operasional RT RW Desa Palur Kec. Mojolaban</t>
  </si>
  <si>
    <t>Pengadaan Inventaris Bolo Pecah Dk Klaruan RT 03 RW 14, Desa Palur, Kec Mojolaban, Kab Sukoharjo</t>
  </si>
  <si>
    <t>Pengadaan Kajang Dk Japanan RT 03 RW 17 Desa Palur, Kec Mojolaban, Kab Sukoharjo</t>
  </si>
  <si>
    <t>Pengadaan Kursi Susun beserta kelengkapannya Desa Palur, Kecamatan Mojolaban, Kab Sukoharjo</t>
  </si>
  <si>
    <t>Pengadaan Alat Digitalisasi dan Sound system Karang Taruna Tunggon - Bulu "EKA JAYA" Dk Tunggon RT 01 RW 04 Desa Plumbon Kec Mojolaban</t>
  </si>
  <si>
    <t>Pengadaan Alat Digitalisasi Karang Taruna Korwil 1 Dk Plumbon RT 01 RW 03 Desa Plumbon Kec Mojolaban</t>
  </si>
  <si>
    <t>Pengadaan Rumah Tenda Dk. Brahu RT.03 RW.02 Desa Celep Kec. Nguter</t>
  </si>
  <si>
    <t>Pengadaan Rumah Tenda Dk. Sumberagung RT.01 RW.06 Desa Celep Kec. Nguter</t>
  </si>
  <si>
    <t>Pengadaan Rumah Tenda Dk. Sumberagung RT.02 RW.06 Desa Celep Kec. Nguter</t>
  </si>
  <si>
    <t>Pengadaan Rumah Tenda Dk. Sumberagung RT.03 RW.06 Desa Celep Kec. Nguter</t>
  </si>
  <si>
    <t>Rehab Lumbung Dk. Juron RT.02 RW.03 Desa Juron Kec. Nguter</t>
  </si>
  <si>
    <t>Pengadaan Bolo Pecah Dk. Serut RT.02 RW.01 Desa Juron</t>
  </si>
  <si>
    <t>Pengadaan Inventaris Ibu-Ibu Dk. Kedungwinong RT. 02 RW. 02, Desa Kedungwinong, Kec. Nguter</t>
  </si>
  <si>
    <t>Pengadaan Inventaris Rumah Gavalum Dk. Kedungwinong RT 03 RW 01 Desa Kedungwinong Kec. Nguter</t>
  </si>
  <si>
    <t>Pengadaan Sound System Ibu-Ibu Dk. Kedungwinong RT. 02 RW. 01, Desa Kedungwinong, Kec. Nguter</t>
  </si>
  <si>
    <t>Permohonan Bantuan Keuangan Pengadaan Tarub Karang Taruna RAPI Dk. Munggur RT. 02 RW. 02, Desa Plesan Kec. Nguter</t>
  </si>
  <si>
    <t>Pengadaan Inventaris PKK Dk. Margorejo RT 01 RW 07 Desa Pondok Kec. Nguter</t>
  </si>
  <si>
    <t>Pengadaan Inventaris PKK Dk Tanjung RT 01 RW 03 Desa Tanjung, Kec Nguter, Kab Sukoharjo</t>
  </si>
  <si>
    <t>Permohonan Bantuan pembangunan saluran air Dk.Bakalan RW. 01, Desa Bakalan</t>
  </si>
  <si>
    <t>Pengadaan Inventaris Ibu-Ibu Dk. Widororejo RT 1 RW 4, Desa Bakalan, Kec Polokarto, Kab Sukoharjo</t>
  </si>
  <si>
    <t>Permohonan Bantuan Pengadaan inventaris Dk. Kotakan RT. 02 RW. 06, Desa Bakalan</t>
  </si>
  <si>
    <t>Permohonan Bantuan pembangunan betonisasi Dk. Bulurejo RT.03 RW. 05, Desa Bulu</t>
  </si>
  <si>
    <t>Pembangunan Balai Serbaguna RT , Dk. Trani RT 04 RW 02 Desa Genengsari</t>
  </si>
  <si>
    <t>Pengadaan Rumah Kajang warga RT 03 RW III Dukuh Gemblung, Desa Karangwuni, Kec Polokarto, Kab Sukoharjo</t>
  </si>
  <si>
    <t>Permohonan Bantuan Pengadaan inventaris PKK Dk. Baturan RT. 01 &amp; 02 RW. 01, Desa Karangwuni Kec. Polokarto</t>
  </si>
  <si>
    <t>Permohonan bantuan keuangan Untuk Pengaspalan Jalan  Utara Dk.Pilangrejo RT 02 RW 08 Ds.Kemasan Kec.Polokarto</t>
  </si>
  <si>
    <t>Pembangunan Makadam Jalan Dk. Pundungrejo RT 01 RW 03 Desa Kenokorejo</t>
  </si>
  <si>
    <t>Permohonan Bantuan Keuangan Untuk Pembangunan Jaringan Irigasi Utara Dukuh Balakan Desa Kenokorejo Kec. Polokarto Kab. Sukoharjo</t>
  </si>
  <si>
    <t>Pengadaan Inventaris Kelompok PKK RT DK. Balakan RT 03 RW 04, Ds. Kenokorejo, Kec. Polokarto, Kab. Sukoharjo</t>
  </si>
  <si>
    <t>Pengadaan Inventaris Kelompok PKK RT Dk. Ledok RT 01 RW 06, Ds. Kenokorejo, Kec. Polokarto</t>
  </si>
  <si>
    <t>Pengadaan Inventaris untuk Kelompok PKK RT Dk. Wero RT 03 RW 04, Ds. Kenokorejo, Kec. Polokarto, Kab. Sukoharjo</t>
  </si>
  <si>
    <t>Pengadaan Inventaris Bolo Pecah Dukuh Sangiran RT 02 RW 04, Desa Mranggen, Kecamatan Polokarto, Kab. Sukoharjo</t>
  </si>
  <si>
    <t>Pengadaan Inventaris Bolo Pecah Dukuh Sangiran RT 03 RW 04 Desa Mranggen, Kecamatan Polokarto, Kabupaten Sukoharjo</t>
  </si>
  <si>
    <t>Pengadaan Inventaris Kursi Plastik Dukuh Kranggan RT 02 RW 10 Desa Mranggen, Kecamatan Polokarto, Kab Sukoharjo</t>
  </si>
  <si>
    <t>Pengadaan Inventaris Kelompok PKK Dk. Margosari RT 04 RW 04 Desa Polokarto, Kec Polokarto, Kab Sukoharjo</t>
  </si>
  <si>
    <t>Pengadaan Inventaris Kelompok PKK Dk. Tengklik RT 01 RW 03 Desa Polokarto, Kec Polokarto, Kab Sukoharjo</t>
  </si>
  <si>
    <t>Pengadaan Inventaris Kelompok PKK Dk. Tengklik RT 02 RW 03 Desa Polokarto, Kec Polokarto, Kab Sukoharjo</t>
  </si>
  <si>
    <t>Pengadaan Inventaris Kelompok PKK Dk. Tengklik RT 03 RW 03 Desa Polokarto, Kec Polokarto, Kab Sukoharjo</t>
  </si>
  <si>
    <t>Permohonan Bantuan Keuangan Untuk Rehab ruang Rapat Desa Pranan Kec. Polokarto Kab. Sukoharjo</t>
  </si>
  <si>
    <t>Permohonan bantuan Rehab Dapur Balai Desa,Desa Pranan Kec.Polokarto</t>
  </si>
  <si>
    <t>Pengadaan Inventaris Komunitas AMD Hijrah Dk. Kuluwan RT. 01/01 Ds. Pranan Kec. Polokarto</t>
  </si>
  <si>
    <t>Permohonan Bantuan Pengadaan inventaris Warga dk.Terpengan RT. 01 RW. 03 Desa Pranan</t>
  </si>
  <si>
    <t>Pengadaan Sound System Karang Taruna Bina Remaja Dk. Ngluwar-Gadingmulyo Desa Tepisari, Kec Polokarto, Kab. Sukoharjo</t>
  </si>
  <si>
    <t>Pengadaan inventaris Dk. Grajegan RT 01/02 Ds. Grajegan, Kec. Tawangsari</t>
  </si>
  <si>
    <t>Pengadaan inventaris Dk. Pomahan RT 02/03 Ds. Grajegan, Kec. Tawangsari</t>
  </si>
  <si>
    <t>Pengadaan Inventaris Dk. Pomahan RT.01/03 Desa Grajegan, Kecamatan Tawangsari, Kabupaten Sukoharjo</t>
  </si>
  <si>
    <t>Pengadaan sound system pertemuan RT Dk. Wiringganan RT 01 RW 08, Desa Kateguhan Kec. Tawangsari</t>
  </si>
  <si>
    <t>Pengadaan Inventaris "MBANGUN GRIYO" Dk. Boto RT 01 RW 10, Ds. Majasto, Kec. Tawangsari, Kab. Sukoharjo</t>
  </si>
  <si>
    <t>Pengadaan Inventaris Dk. Boto RT. 02 RW. 11 Desa Majasto Kec. Tawangsari</t>
  </si>
  <si>
    <t>Pengadaan Inventaris Pemuda Bisteg Dk. Majasto RT.02 RW.08 Ds. Majasto, Kec. Tawangsari, Kab. Sukoharjo</t>
  </si>
  <si>
    <t>Permohonan Bantuan Keuangan Untuk Rehab Rumah Bolo Pecah Dk. Banaran Rt.04 RW.07 Desa Pundungrejo Kec. Tawangsari Kab. Sukoharjo</t>
  </si>
  <si>
    <t>Pengadaan Mesin Molen Cor RT.02/03 Desa Tambakboyo, Kecamatan Tawangsari, Kabupaten Sukoharjo</t>
  </si>
  <si>
    <t>Pengadaan Panggung Rigging dan Barikade Panitia Perayaan Tambakboyo Fair 2022, Desa Tambakboyo, Kec Tawangsari, Kab Sukoharjo</t>
  </si>
  <si>
    <t>Pengadaan Inventaris Pemuda Setya Mandiri Dukuh Beran RT.01 RW.02 Desa Karanganyar Kec. Weru</t>
  </si>
  <si>
    <t>Pembangunan Talud dan Betonisasi Jalan Dk.Jetis RT.03 RW.13 Krajan</t>
  </si>
  <si>
    <t>Pengadaan Inventaris Ibu Ibu Dk.Brunggang RT.03 RW.03 Krajan</t>
  </si>
  <si>
    <t xml:space="preserve">                   ETIK SURYANI</t>
  </si>
  <si>
    <t xml:space="preserve">                   BUPATI SUKOHARJO,</t>
  </si>
  <si>
    <t>Permohonan Bantuan Keuangan Pembangunan Saluran Jalan Abelo Residence RT. 04 RW. 11, Desa Purbayan</t>
  </si>
  <si>
    <t>Pengadaan Inventaris  Posyandu RW.10 Grogol Desa Grogol</t>
  </si>
  <si>
    <t>WAWAN PRIBADI</t>
  </si>
  <si>
    <t>DPMD</t>
  </si>
  <si>
    <t>Adm. Pembangunan</t>
  </si>
  <si>
    <t>SARDJONO</t>
  </si>
  <si>
    <t>Pengadaan Inventaris Bolo Pecah PKK Dk Sapen RW 03, Desa Sapen, Kecamatan Mojolaban, Kabupaten Sukoharjo</t>
  </si>
  <si>
    <t>Pengadaan Inventaris PKK Dk. Jarak RT 01 RW 02 Ds. Tanjung Kec. Nguter</t>
  </si>
  <si>
    <t>TANGGAL</t>
  </si>
  <si>
    <t>NOMOR SURAT</t>
  </si>
  <si>
    <t>TANGGAL KIRIM</t>
  </si>
  <si>
    <t>PENERIMA</t>
  </si>
  <si>
    <t>SPJ</t>
  </si>
  <si>
    <t>KETERANGAN</t>
  </si>
  <si>
    <t>7</t>
  </si>
  <si>
    <t>8</t>
  </si>
  <si>
    <t>DAFTAR PENERIMA BANTUAN KEUANGAN KEPADA PEMERINTAH DESA SE-KABUPATEN SUKOHARJO TAHUN ANGGARAN 2022</t>
  </si>
  <si>
    <t>JUMLAH ANGGARAN</t>
  </si>
  <si>
    <t>Pengadaan Inventaris Sound system RT Dk. Ngepeng RT.02 RW. 01 Desa Sidorejo Kec. Bendosari</t>
  </si>
  <si>
    <t>DESA</t>
  </si>
  <si>
    <t>NAMA BANTUAN</t>
  </si>
  <si>
    <t>Pengadaan Inventaris RT Dk Gondang RT 01 RW 01, Ds Siwal</t>
  </si>
  <si>
    <t>Desa Wironangan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</si>
</sst>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Tahoma"/>
      <family val="2"/>
    </font>
    <font>
      <sz val="12"/>
      <name val="Bookman Old Style"/>
      <family val="1"/>
    </font>
    <font>
      <b/>
      <sz val="12"/>
      <name val="Bookman Old Style"/>
      <family val="1"/>
    </font>
    <font>
      <sz val="13"/>
      <color theme="1"/>
      <name val="Bookman Old Style"/>
      <family val="1"/>
    </font>
    <font>
      <b/>
      <sz val="11.5"/>
      <color theme="1"/>
      <name val="Bookman Old Style"/>
      <family val="1"/>
    </font>
    <font>
      <sz val="12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Fill="1" applyAlignment="1">
      <alignment vertical="center"/>
    </xf>
    <xf numFmtId="42" fontId="4" fillId="0" borderId="0" xfId="1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41" fontId="3" fillId="0" borderId="0" xfId="1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 wrapText="1"/>
    </xf>
    <xf numFmtId="41" fontId="3" fillId="0" borderId="0" xfId="0" applyNumberFormat="1" applyFont="1" applyFill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41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1" fontId="2" fillId="0" borderId="0" xfId="1" applyFont="1" applyFill="1" applyAlignment="1">
      <alignment vertical="center"/>
    </xf>
    <xf numFmtId="0" fontId="0" fillId="0" borderId="0" xfId="0" applyFill="1" applyBorder="1"/>
    <xf numFmtId="41" fontId="3" fillId="0" borderId="0" xfId="1" applyFont="1" applyFill="1" applyBorder="1" applyAlignment="1">
      <alignment horizontal="center" vertical="center"/>
    </xf>
    <xf numFmtId="41" fontId="2" fillId="0" borderId="0" xfId="1" applyFont="1" applyFill="1" applyBorder="1" applyAlignment="1">
      <alignment vertical="center"/>
    </xf>
    <xf numFmtId="41" fontId="5" fillId="0" borderId="0" xfId="1" applyFont="1" applyFill="1" applyBorder="1" applyAlignment="1">
      <alignment vertical="center" wrapText="1"/>
    </xf>
    <xf numFmtId="41" fontId="3" fillId="0" borderId="0" xfId="1" applyFont="1" applyFill="1" applyBorder="1" applyAlignment="1">
      <alignment vertical="top"/>
    </xf>
    <xf numFmtId="43" fontId="2" fillId="0" borderId="0" xfId="1" applyNumberFormat="1" applyFont="1" applyFill="1" applyBorder="1" applyAlignment="1">
      <alignment vertical="center"/>
    </xf>
    <xf numFmtId="43" fontId="5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vertical="top"/>
    </xf>
    <xf numFmtId="4" fontId="3" fillId="0" borderId="1" xfId="1" applyNumberFormat="1" applyFont="1" applyFill="1" applyBorder="1" applyAlignment="1">
      <alignment vertical="center"/>
    </xf>
    <xf numFmtId="4" fontId="5" fillId="0" borderId="1" xfId="1" applyNumberFormat="1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vertical="top"/>
    </xf>
    <xf numFmtId="4" fontId="6" fillId="0" borderId="1" xfId="1" applyNumberFormat="1" applyFont="1" applyFill="1" applyBorder="1" applyAlignment="1">
      <alignment vertical="center" wrapText="1"/>
    </xf>
    <xf numFmtId="43" fontId="8" fillId="0" borderId="1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/>
    </xf>
    <xf numFmtId="39" fontId="2" fillId="0" borderId="1" xfId="1" applyNumberFormat="1" applyFont="1" applyFill="1" applyBorder="1" applyAlignment="1">
      <alignment vertical="center"/>
    </xf>
    <xf numFmtId="39" fontId="5" fillId="0" borderId="1" xfId="1" applyNumberFormat="1" applyFont="1" applyFill="1" applyBorder="1" applyAlignment="1">
      <alignment vertical="center" wrapText="1"/>
    </xf>
    <xf numFmtId="39" fontId="2" fillId="0" borderId="1" xfId="1" applyNumberFormat="1" applyFont="1" applyFill="1" applyBorder="1" applyAlignment="1">
      <alignment vertical="top"/>
    </xf>
    <xf numFmtId="39" fontId="5" fillId="0" borderId="1" xfId="1" applyNumberFormat="1" applyFont="1" applyBorder="1" applyAlignment="1">
      <alignment vertical="center" wrapText="1"/>
    </xf>
    <xf numFmtId="43" fontId="3" fillId="0" borderId="0" xfId="0" applyNumberFormat="1" applyFont="1" applyFill="1" applyAlignment="1">
      <alignment vertical="top"/>
    </xf>
    <xf numFmtId="41" fontId="2" fillId="0" borderId="0" xfId="1" applyFont="1" applyFill="1" applyAlignment="1">
      <alignment vertical="center"/>
    </xf>
    <xf numFmtId="41" fontId="2" fillId="0" borderId="0" xfId="1" applyFont="1" applyFill="1" applyAlignment="1">
      <alignment vertical="center"/>
    </xf>
    <xf numFmtId="41" fontId="2" fillId="0" borderId="0" xfId="1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1" applyNumberFormat="1" applyFont="1" applyBorder="1" applyAlignment="1">
      <alignment vertical="center" wrapText="1"/>
    </xf>
    <xf numFmtId="39" fontId="9" fillId="0" borderId="1" xfId="1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 wrapText="1"/>
    </xf>
    <xf numFmtId="39" fontId="9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41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1" fontId="3" fillId="0" borderId="1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1" fontId="2" fillId="0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41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1019735</xdr:colOff>
      <xdr:row>0</xdr:row>
      <xdr:rowOff>11086</xdr:rowOff>
    </xdr:from>
    <xdr:to>
      <xdr:col>8</xdr:col>
      <xdr:colOff>2823</xdr:colOff>
      <xdr:row>4</xdr:row>
      <xdr:rowOff>120095</xdr:rowOff>
    </xdr:to>
    <xdr:sp macro="" textlink="">
      <xdr:nvSpPr>
        <xdr:cNvPr id="2" name="Text Box 4641"/>
        <xdr:cNvSpPr txBox="1">
          <a:spLocks noChangeArrowheads="1"/>
        </xdr:cNvSpPr>
      </xdr:nvSpPr>
      <xdr:spPr bwMode="auto">
        <a:xfrm>
          <a:off x="6448985" y="11086"/>
          <a:ext cx="3878938" cy="871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46800" rIns="90000" bIns="0" anchor="t" upright="1"/>
        <a:lstStyle/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Lampiran : Keputusan Bupati Sukoharjo</a:t>
          </a:r>
        </a:p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                  Nomor   : </a:t>
          </a:r>
        </a:p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                  Tanggal 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1019735</xdr:colOff>
      <xdr:row>0</xdr:row>
      <xdr:rowOff>11086</xdr:rowOff>
    </xdr:from>
    <xdr:to>
      <xdr:col>8</xdr:col>
      <xdr:colOff>2823</xdr:colOff>
      <xdr:row>4</xdr:row>
      <xdr:rowOff>120095</xdr:rowOff>
    </xdr:to>
    <xdr:sp macro="" textlink="">
      <xdr:nvSpPr>
        <xdr:cNvPr id="2" name="Text Box 4641"/>
        <xdr:cNvSpPr txBox="1">
          <a:spLocks noChangeArrowheads="1"/>
        </xdr:cNvSpPr>
      </xdr:nvSpPr>
      <xdr:spPr bwMode="auto">
        <a:xfrm>
          <a:off x="6448985" y="11086"/>
          <a:ext cx="3878938" cy="871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46800" rIns="90000" bIns="0" anchor="t" upright="1"/>
        <a:lstStyle/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Lampiran : Keputusan Bupati Sukoharjo</a:t>
          </a:r>
        </a:p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                  Nomor   : </a:t>
          </a:r>
        </a:p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                  Tanggal 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1019735</xdr:colOff>
      <xdr:row>0</xdr:row>
      <xdr:rowOff>11086</xdr:rowOff>
    </xdr:from>
    <xdr:to>
      <xdr:col>8</xdr:col>
      <xdr:colOff>2823</xdr:colOff>
      <xdr:row>4</xdr:row>
      <xdr:rowOff>120095</xdr:rowOff>
    </xdr:to>
    <xdr:sp macro="" textlink="">
      <xdr:nvSpPr>
        <xdr:cNvPr id="3" name="Text Box 4641"/>
        <xdr:cNvSpPr txBox="1">
          <a:spLocks noChangeArrowheads="1"/>
        </xdr:cNvSpPr>
      </xdr:nvSpPr>
      <xdr:spPr bwMode="auto">
        <a:xfrm>
          <a:off x="6443382" y="11086"/>
          <a:ext cx="3880059" cy="871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46800" rIns="90000" bIns="0" anchor="t" upright="1"/>
        <a:lstStyle/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Lampiran : Keputusan Bupati Sukoharjo</a:t>
          </a:r>
        </a:p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                  Nomor   : </a:t>
          </a:r>
        </a:p>
        <a:p>
          <a:pPr algn="l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Bookman Old Style" pitchFamily="18" charset="0"/>
              <a:ea typeface="Tahoma"/>
              <a:cs typeface="Tahoma"/>
            </a:rPr>
            <a:t>                  Tanggal 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2"/>
  <sheetViews>
    <sheetView topLeftCell="A1550" zoomScale="85" zoomScaleNormal="85" workbookViewId="0">
      <selection activeCell="I537" sqref="I537"/>
    </sheetView>
  </sheetViews>
  <sheetFormatPr defaultColWidth="9.1796875" defaultRowHeight="15.5" x14ac:dyDescent="0.35"/>
  <cols>
    <col min="1" max="1" width="6.81640625" style="46" customWidth="1"/>
    <col min="2" max="2" width="16.1796875" style="7" customWidth="1"/>
    <col min="3" max="3" width="5.453125" style="46" customWidth="1"/>
    <col min="4" max="4" width="27.7265625" style="47" customWidth="1"/>
    <col min="5" max="5" width="25.26953125" style="79" customWidth="1"/>
    <col min="6" max="7" width="25" style="79" customWidth="1"/>
    <col min="8" max="8" width="23.453125" style="47" customWidth="1"/>
    <col min="9" max="9" width="26.26953125" style="69" customWidth="1"/>
    <col min="10" max="10" width="26.81640625" style="51" bestFit="1" customWidth="1"/>
    <col min="11" max="11" width="9.1796875" style="7"/>
    <col min="12" max="12" width="32.453125" style="7" customWidth="1"/>
    <col min="13" max="16384" width="9.1796875" style="7"/>
  </cols>
  <sheetData>
    <row r="1" spans="1:10" s="15" customFormat="1" ht="15" x14ac:dyDescent="0.35">
      <c r="A1" s="1"/>
      <c r="B1" s="1"/>
      <c r="C1" s="8"/>
      <c r="D1" s="2"/>
      <c r="E1" s="2"/>
      <c r="F1" s="2"/>
      <c r="G1" s="2"/>
      <c r="H1" s="2"/>
      <c r="I1" s="67"/>
      <c r="J1" s="49"/>
    </row>
    <row r="2" spans="1:10" s="15" customFormat="1" ht="15" x14ac:dyDescent="0.35">
      <c r="A2" s="1"/>
      <c r="B2" s="1"/>
      <c r="C2" s="8"/>
      <c r="D2" s="2"/>
      <c r="E2" s="2"/>
      <c r="F2" s="2"/>
      <c r="G2" s="2"/>
      <c r="H2" s="2"/>
      <c r="I2" s="67"/>
      <c r="J2" s="49"/>
    </row>
    <row r="3" spans="1:10" s="15" customFormat="1" ht="15" x14ac:dyDescent="0.35">
      <c r="A3" s="1"/>
      <c r="B3" s="1"/>
      <c r="C3" s="8"/>
      <c r="D3" s="2"/>
      <c r="E3" s="2"/>
      <c r="F3" s="2"/>
      <c r="G3" s="2"/>
      <c r="H3" s="2"/>
      <c r="I3" s="67"/>
      <c r="J3" s="49"/>
    </row>
    <row r="4" spans="1:10" s="15" customFormat="1" ht="15" x14ac:dyDescent="0.35">
      <c r="A4" s="1"/>
      <c r="B4" s="1"/>
      <c r="C4" s="8"/>
      <c r="D4" s="2"/>
      <c r="E4" s="2"/>
      <c r="F4" s="2"/>
      <c r="G4" s="2"/>
      <c r="H4" s="2"/>
      <c r="I4" s="67"/>
      <c r="J4" s="49"/>
    </row>
    <row r="5" spans="1:10" s="15" customFormat="1" ht="45.75" customHeight="1" x14ac:dyDescent="0.35">
      <c r="A5" s="104" t="s">
        <v>1229</v>
      </c>
      <c r="B5" s="104"/>
      <c r="C5" s="104"/>
      <c r="D5" s="104"/>
      <c r="E5" s="104"/>
      <c r="F5" s="104"/>
      <c r="G5" s="104"/>
      <c r="H5" s="104"/>
      <c r="I5" s="68"/>
      <c r="J5" s="49"/>
    </row>
    <row r="7" spans="1:10" s="18" customFormat="1" ht="55.5" customHeight="1" x14ac:dyDescent="0.35">
      <c r="A7" s="16" t="s">
        <v>1528</v>
      </c>
      <c r="B7" s="16" t="s">
        <v>1223</v>
      </c>
      <c r="C7" s="105" t="s">
        <v>1224</v>
      </c>
      <c r="D7" s="106"/>
      <c r="E7" s="17" t="s">
        <v>3261</v>
      </c>
      <c r="F7" s="17" t="s">
        <v>3262</v>
      </c>
      <c r="G7" s="17" t="s">
        <v>3263</v>
      </c>
      <c r="H7" s="3" t="s">
        <v>1228</v>
      </c>
      <c r="I7" s="70"/>
      <c r="J7" s="50"/>
    </row>
    <row r="8" spans="1:10" s="18" customFormat="1" x14ac:dyDescent="0.35">
      <c r="A8" s="16">
        <v>1</v>
      </c>
      <c r="B8" s="16">
        <v>2</v>
      </c>
      <c r="C8" s="105">
        <v>3</v>
      </c>
      <c r="D8" s="106"/>
      <c r="E8" s="20">
        <v>4</v>
      </c>
      <c r="F8" s="20" t="s">
        <v>3264</v>
      </c>
      <c r="G8" s="20" t="s">
        <v>3265</v>
      </c>
      <c r="H8" s="3">
        <v>7</v>
      </c>
      <c r="I8" s="70"/>
      <c r="J8" s="50"/>
    </row>
    <row r="9" spans="1:10" s="18" customFormat="1" x14ac:dyDescent="0.35">
      <c r="A9" s="21"/>
      <c r="B9" s="21"/>
      <c r="C9" s="21"/>
      <c r="D9" s="22"/>
      <c r="E9" s="19"/>
      <c r="F9" s="19"/>
      <c r="G9" s="23"/>
      <c r="H9" s="22"/>
      <c r="I9" s="70"/>
      <c r="J9" s="50"/>
    </row>
    <row r="10" spans="1:10" s="18" customFormat="1" ht="15.75" customHeight="1" x14ac:dyDescent="0.35">
      <c r="A10" s="24">
        <v>1</v>
      </c>
      <c r="B10" s="25" t="s">
        <v>1522</v>
      </c>
      <c r="C10" s="107" t="s">
        <v>1245</v>
      </c>
      <c r="D10" s="108"/>
      <c r="E10" s="19"/>
      <c r="F10" s="19"/>
      <c r="G10" s="23"/>
      <c r="H10" s="22"/>
      <c r="I10" s="70"/>
      <c r="J10" s="50"/>
    </row>
    <row r="11" spans="1:10" ht="77.5" x14ac:dyDescent="0.35">
      <c r="A11" s="10"/>
      <c r="B11" s="11"/>
      <c r="C11" s="9">
        <f ca="1">COUNTIF($B$11:E11,E11)</f>
        <v>7</v>
      </c>
      <c r="D11" s="4" t="s">
        <v>6</v>
      </c>
      <c r="E11" s="59">
        <v>10000000</v>
      </c>
      <c r="F11" s="59">
        <v>10000000</v>
      </c>
      <c r="G11" s="73"/>
      <c r="H11" s="6" t="s">
        <v>1226</v>
      </c>
    </row>
    <row r="12" spans="1:10" ht="66.75" customHeight="1" x14ac:dyDescent="0.35">
      <c r="A12" s="10"/>
      <c r="B12" s="11"/>
      <c r="C12" s="9">
        <f ca="1">COUNTIF($B$11:E12,E12)</f>
        <v>8</v>
      </c>
      <c r="D12" s="4" t="s">
        <v>7</v>
      </c>
      <c r="E12" s="59">
        <v>10000000</v>
      </c>
      <c r="F12" s="59">
        <v>10000000</v>
      </c>
      <c r="G12" s="73"/>
      <c r="H12" s="6" t="s">
        <v>1226</v>
      </c>
    </row>
    <row r="13" spans="1:10" ht="84.75" customHeight="1" x14ac:dyDescent="0.35">
      <c r="A13" s="10"/>
      <c r="B13" s="11"/>
      <c r="C13" s="9">
        <f ca="1">COUNTIF($B$11:E13,E13)</f>
        <v>9</v>
      </c>
      <c r="D13" s="4" t="s">
        <v>8</v>
      </c>
      <c r="E13" s="59">
        <v>10000000</v>
      </c>
      <c r="F13" s="59">
        <v>10000000</v>
      </c>
      <c r="G13" s="73"/>
      <c r="H13" s="6" t="s">
        <v>1226</v>
      </c>
    </row>
    <row r="14" spans="1:10" ht="85.5" customHeight="1" x14ac:dyDescent="0.35">
      <c r="A14" s="10"/>
      <c r="B14" s="11"/>
      <c r="C14" s="9">
        <f ca="1">COUNTIF($B$11:E14,E14)</f>
        <v>10</v>
      </c>
      <c r="D14" s="4" t="s">
        <v>9</v>
      </c>
      <c r="E14" s="59">
        <v>10000000</v>
      </c>
      <c r="F14" s="59">
        <v>10000000</v>
      </c>
      <c r="G14" s="73"/>
      <c r="H14" s="6" t="s">
        <v>1226</v>
      </c>
    </row>
    <row r="15" spans="1:10" ht="72" customHeight="1" x14ac:dyDescent="0.35">
      <c r="A15" s="10"/>
      <c r="B15" s="11"/>
      <c r="C15" s="9">
        <f ca="1">COUNTIF($B$11:E15,E15)</f>
        <v>11</v>
      </c>
      <c r="D15" s="4" t="s">
        <v>10</v>
      </c>
      <c r="E15" s="59">
        <v>10000000</v>
      </c>
      <c r="F15" s="59">
        <v>10000000</v>
      </c>
      <c r="G15" s="73"/>
      <c r="H15" s="6" t="s">
        <v>1226</v>
      </c>
    </row>
    <row r="16" spans="1:10" ht="77.5" x14ac:dyDescent="0.35">
      <c r="A16" s="10"/>
      <c r="B16" s="11"/>
      <c r="C16" s="9">
        <f ca="1">COUNTIF($B$11:E16,E16)</f>
        <v>12</v>
      </c>
      <c r="D16" s="4" t="s">
        <v>11</v>
      </c>
      <c r="E16" s="59">
        <v>10000000</v>
      </c>
      <c r="F16" s="59">
        <v>10000000</v>
      </c>
      <c r="G16" s="73"/>
      <c r="H16" s="6" t="s">
        <v>1226</v>
      </c>
    </row>
    <row r="17" spans="1:10" ht="85.5" customHeight="1" x14ac:dyDescent="0.35">
      <c r="A17" s="10"/>
      <c r="B17" s="11"/>
      <c r="C17" s="9">
        <f ca="1">COUNTIF($B$11:E17,E17)</f>
        <v>13</v>
      </c>
      <c r="D17" s="4" t="s">
        <v>12</v>
      </c>
      <c r="E17" s="59">
        <v>10000000</v>
      </c>
      <c r="F17" s="59">
        <v>10000000</v>
      </c>
      <c r="G17" s="73"/>
      <c r="H17" s="6" t="s">
        <v>1226</v>
      </c>
    </row>
    <row r="18" spans="1:10" ht="77.5" x14ac:dyDescent="0.35">
      <c r="A18" s="10"/>
      <c r="B18" s="11"/>
      <c r="C18" s="9">
        <f ca="1">COUNTIF($B$11:E18,E18)</f>
        <v>14</v>
      </c>
      <c r="D18" s="4" t="s">
        <v>13</v>
      </c>
      <c r="E18" s="59">
        <v>10000000</v>
      </c>
      <c r="F18" s="59">
        <v>10000000</v>
      </c>
      <c r="G18" s="73"/>
      <c r="H18" s="6" t="s">
        <v>1226</v>
      </c>
    </row>
    <row r="19" spans="1:10" ht="77.5" x14ac:dyDescent="0.35">
      <c r="A19" s="10"/>
      <c r="B19" s="11"/>
      <c r="C19" s="9">
        <f ca="1">COUNTIF($B$11:E19,E19)</f>
        <v>15</v>
      </c>
      <c r="D19" s="4" t="s">
        <v>14</v>
      </c>
      <c r="E19" s="59">
        <v>10000000</v>
      </c>
      <c r="F19" s="59">
        <v>10000000</v>
      </c>
      <c r="G19" s="73"/>
      <c r="H19" s="6" t="s">
        <v>1226</v>
      </c>
    </row>
    <row r="20" spans="1:10" ht="77.5" x14ac:dyDescent="0.35">
      <c r="A20" s="10"/>
      <c r="B20" s="11"/>
      <c r="C20" s="9">
        <f ca="1">COUNTIF($B$11:E20,E20)</f>
        <v>16</v>
      </c>
      <c r="D20" s="4" t="s">
        <v>15</v>
      </c>
      <c r="E20" s="59">
        <v>12000000</v>
      </c>
      <c r="F20" s="59">
        <v>12000000</v>
      </c>
      <c r="G20" s="73"/>
      <c r="H20" s="6" t="s">
        <v>1226</v>
      </c>
    </row>
    <row r="21" spans="1:10" ht="80.25" customHeight="1" x14ac:dyDescent="0.35">
      <c r="A21" s="10"/>
      <c r="B21" s="11"/>
      <c r="C21" s="9">
        <f ca="1">COUNTIF($B$11:E21,E21)</f>
        <v>17</v>
      </c>
      <c r="D21" s="4" t="s">
        <v>16</v>
      </c>
      <c r="E21" s="59">
        <v>7000000</v>
      </c>
      <c r="F21" s="59">
        <v>7000000</v>
      </c>
      <c r="G21" s="73"/>
      <c r="H21" s="6" t="s">
        <v>1226</v>
      </c>
    </row>
    <row r="22" spans="1:10" ht="93" x14ac:dyDescent="0.35">
      <c r="A22" s="10"/>
      <c r="B22" s="11"/>
      <c r="C22" s="9">
        <f ca="1">COUNTIF($B$11:E22,E22)</f>
        <v>18</v>
      </c>
      <c r="D22" s="4" t="s">
        <v>17</v>
      </c>
      <c r="E22" s="59">
        <v>10000000</v>
      </c>
      <c r="F22" s="59">
        <v>10000000</v>
      </c>
      <c r="G22" s="73"/>
      <c r="H22" s="6" t="s">
        <v>1226</v>
      </c>
    </row>
    <row r="23" spans="1:10" x14ac:dyDescent="0.35">
      <c r="A23" s="10"/>
      <c r="B23" s="11"/>
      <c r="C23" s="109" t="s">
        <v>1231</v>
      </c>
      <c r="D23" s="110"/>
      <c r="E23" s="59">
        <f>SUM(E11:E22)</f>
        <v>119000000</v>
      </c>
      <c r="F23" s="59">
        <f>SUM(F11:F22)</f>
        <v>119000000</v>
      </c>
      <c r="G23" s="73">
        <f>SUM(G11:G22)</f>
        <v>0</v>
      </c>
      <c r="H23" s="6"/>
      <c r="J23" s="35"/>
    </row>
    <row r="24" spans="1:10" x14ac:dyDescent="0.35">
      <c r="A24" s="10"/>
      <c r="B24" s="11"/>
      <c r="C24" s="107" t="s">
        <v>1246</v>
      </c>
      <c r="D24" s="108"/>
      <c r="E24" s="59"/>
      <c r="F24" s="59"/>
      <c r="G24" s="73"/>
      <c r="H24" s="6"/>
      <c r="J24" s="35"/>
    </row>
    <row r="25" spans="1:10" ht="53.25" customHeight="1" x14ac:dyDescent="0.35">
      <c r="A25" s="10"/>
      <c r="B25" s="11"/>
      <c r="C25" s="9">
        <f ca="1">COUNTIF($B$11:E25,E25)</f>
        <v>3</v>
      </c>
      <c r="D25" s="4" t="s">
        <v>20</v>
      </c>
      <c r="E25" s="59">
        <v>10000000</v>
      </c>
      <c r="F25" s="59">
        <v>10000000</v>
      </c>
      <c r="G25" s="73"/>
      <c r="H25" s="6" t="s">
        <v>1226</v>
      </c>
    </row>
    <row r="26" spans="1:10" ht="68.25" customHeight="1" x14ac:dyDescent="0.35">
      <c r="A26" s="10"/>
      <c r="B26" s="11"/>
      <c r="C26" s="9">
        <f ca="1">COUNTIF($B$11:E26,E26)</f>
        <v>4</v>
      </c>
      <c r="D26" s="4" t="s">
        <v>21</v>
      </c>
      <c r="E26" s="59">
        <v>20000000</v>
      </c>
      <c r="F26" s="59">
        <v>20000000</v>
      </c>
      <c r="G26" s="73"/>
      <c r="H26" s="6" t="s">
        <v>1226</v>
      </c>
    </row>
    <row r="27" spans="1:10" ht="77.5" x14ac:dyDescent="0.35">
      <c r="A27" s="10"/>
      <c r="B27" s="11"/>
      <c r="C27" s="9">
        <f ca="1">COUNTIF($B$11:E27,E27)</f>
        <v>5</v>
      </c>
      <c r="D27" s="4" t="s">
        <v>22</v>
      </c>
      <c r="E27" s="59">
        <v>8000000</v>
      </c>
      <c r="F27" s="59">
        <v>8000000</v>
      </c>
      <c r="G27" s="73"/>
      <c r="H27" s="6" t="s">
        <v>1226</v>
      </c>
    </row>
    <row r="28" spans="1:10" ht="93" x14ac:dyDescent="0.35">
      <c r="A28" s="10"/>
      <c r="B28" s="11"/>
      <c r="C28" s="9">
        <f ca="1">COUNTIF($B$11:E28,E28)</f>
        <v>6</v>
      </c>
      <c r="D28" s="4" t="s">
        <v>23</v>
      </c>
      <c r="E28" s="59">
        <v>8000000</v>
      </c>
      <c r="F28" s="59">
        <v>8000000</v>
      </c>
      <c r="G28" s="73"/>
      <c r="H28" s="6" t="s">
        <v>1226</v>
      </c>
    </row>
    <row r="29" spans="1:10" ht="93" x14ac:dyDescent="0.35">
      <c r="A29" s="10"/>
      <c r="B29" s="11"/>
      <c r="C29" s="9">
        <f ca="1">COUNTIF($B$11:E29,E29)</f>
        <v>7</v>
      </c>
      <c r="D29" s="4" t="s">
        <v>24</v>
      </c>
      <c r="E29" s="59">
        <v>8000000</v>
      </c>
      <c r="F29" s="59">
        <v>8000000</v>
      </c>
      <c r="G29" s="73"/>
      <c r="H29" s="6" t="s">
        <v>1226</v>
      </c>
    </row>
    <row r="30" spans="1:10" ht="93" x14ac:dyDescent="0.35">
      <c r="A30" s="10"/>
      <c r="B30" s="11"/>
      <c r="C30" s="9">
        <f ca="1">COUNTIF($B$11:E30,E30)</f>
        <v>8</v>
      </c>
      <c r="D30" s="4" t="s">
        <v>25</v>
      </c>
      <c r="E30" s="59">
        <v>10000000</v>
      </c>
      <c r="F30" s="59">
        <v>10000000</v>
      </c>
      <c r="G30" s="73"/>
      <c r="H30" s="6" t="s">
        <v>1226</v>
      </c>
    </row>
    <row r="31" spans="1:10" ht="77.5" x14ac:dyDescent="0.35">
      <c r="A31" s="10"/>
      <c r="B31" s="11"/>
      <c r="C31" s="9">
        <f ca="1">COUNTIF($B$11:E31,E31)</f>
        <v>9</v>
      </c>
      <c r="D31" s="4" t="s">
        <v>26</v>
      </c>
      <c r="E31" s="59">
        <v>6000000</v>
      </c>
      <c r="F31" s="59">
        <v>6000000</v>
      </c>
      <c r="G31" s="73"/>
      <c r="H31" s="6" t="s">
        <v>1226</v>
      </c>
    </row>
    <row r="32" spans="1:10" x14ac:dyDescent="0.35">
      <c r="A32" s="10"/>
      <c r="B32" s="11"/>
      <c r="C32" s="109" t="s">
        <v>1232</v>
      </c>
      <c r="D32" s="110"/>
      <c r="E32" s="59">
        <f>SUM(E25:E31)</f>
        <v>70000000</v>
      </c>
      <c r="F32" s="59">
        <f>SUM(F25:F31)</f>
        <v>70000000</v>
      </c>
      <c r="G32" s="73">
        <f>SUM(G25:G31)</f>
        <v>0</v>
      </c>
      <c r="H32" s="6"/>
      <c r="J32" s="35"/>
    </row>
    <row r="33" spans="1:10" x14ac:dyDescent="0.35">
      <c r="A33" s="10"/>
      <c r="B33" s="11"/>
      <c r="C33" s="107" t="s">
        <v>1247</v>
      </c>
      <c r="D33" s="108"/>
      <c r="E33" s="59"/>
      <c r="F33" s="59"/>
      <c r="G33" s="73"/>
      <c r="H33" s="6"/>
      <c r="J33" s="35"/>
    </row>
    <row r="34" spans="1:10" ht="81.75" customHeight="1" x14ac:dyDescent="0.35">
      <c r="A34" s="10"/>
      <c r="B34" s="11"/>
      <c r="C34" s="9">
        <f ca="1">COUNTIF($B$11:E34,E34)</f>
        <v>6</v>
      </c>
      <c r="D34" s="4" t="s">
        <v>32</v>
      </c>
      <c r="E34" s="59">
        <v>10000000</v>
      </c>
      <c r="F34" s="59">
        <v>10000000</v>
      </c>
      <c r="G34" s="73"/>
      <c r="H34" s="6" t="s">
        <v>1226</v>
      </c>
    </row>
    <row r="35" spans="1:10" ht="81" customHeight="1" x14ac:dyDescent="0.35">
      <c r="A35" s="10"/>
      <c r="B35" s="11"/>
      <c r="C35" s="9">
        <f ca="1">COUNTIF($B$11:E35,E35)</f>
        <v>7</v>
      </c>
      <c r="D35" s="4" t="s">
        <v>33</v>
      </c>
      <c r="E35" s="59">
        <v>10000000</v>
      </c>
      <c r="F35" s="59">
        <v>10000000</v>
      </c>
      <c r="G35" s="73"/>
      <c r="H35" s="6" t="s">
        <v>1226</v>
      </c>
    </row>
    <row r="36" spans="1:10" ht="80.25" customHeight="1" x14ac:dyDescent="0.35">
      <c r="A36" s="10"/>
      <c r="B36" s="11"/>
      <c r="C36" s="9">
        <f ca="1">COUNTIF($B$11:E36,E36)</f>
        <v>8</v>
      </c>
      <c r="D36" s="4" t="s">
        <v>34</v>
      </c>
      <c r="E36" s="59">
        <v>10000000</v>
      </c>
      <c r="F36" s="59">
        <v>10000000</v>
      </c>
      <c r="G36" s="73"/>
      <c r="H36" s="6" t="s">
        <v>1226</v>
      </c>
    </row>
    <row r="37" spans="1:10" ht="77.25" customHeight="1" x14ac:dyDescent="0.35">
      <c r="A37" s="10"/>
      <c r="B37" s="11"/>
      <c r="C37" s="9">
        <f ca="1">COUNTIF($B$11:E37,E37)</f>
        <v>9</v>
      </c>
      <c r="D37" s="4" t="s">
        <v>35</v>
      </c>
      <c r="E37" s="59">
        <v>10000000</v>
      </c>
      <c r="F37" s="59">
        <v>10000000</v>
      </c>
      <c r="G37" s="73"/>
      <c r="H37" s="6" t="s">
        <v>1226</v>
      </c>
    </row>
    <row r="38" spans="1:10" ht="77.5" x14ac:dyDescent="0.35">
      <c r="A38" s="10"/>
      <c r="B38" s="11"/>
      <c r="C38" s="9">
        <f ca="1">COUNTIF($B$11:E38,E38)</f>
        <v>10</v>
      </c>
      <c r="D38" s="4" t="s">
        <v>36</v>
      </c>
      <c r="E38" s="59">
        <v>8000000</v>
      </c>
      <c r="F38" s="59">
        <v>8000000</v>
      </c>
      <c r="G38" s="73"/>
      <c r="H38" s="6" t="s">
        <v>1226</v>
      </c>
    </row>
    <row r="39" spans="1:10" ht="80.25" customHeight="1" x14ac:dyDescent="0.35">
      <c r="A39" s="10"/>
      <c r="B39" s="11"/>
      <c r="C39" s="9">
        <f ca="1">COUNTIF($B$11:E39,E39)</f>
        <v>11</v>
      </c>
      <c r="D39" s="4" t="s">
        <v>37</v>
      </c>
      <c r="E39" s="59">
        <v>8000000</v>
      </c>
      <c r="F39" s="59">
        <v>8000000</v>
      </c>
      <c r="G39" s="73"/>
      <c r="H39" s="6" t="s">
        <v>1226</v>
      </c>
    </row>
    <row r="40" spans="1:10" ht="85.5" customHeight="1" x14ac:dyDescent="0.35">
      <c r="A40" s="10"/>
      <c r="B40" s="11"/>
      <c r="C40" s="9">
        <f ca="1">COUNTIF($B$11:E40,E40)</f>
        <v>12</v>
      </c>
      <c r="D40" s="4" t="s">
        <v>38</v>
      </c>
      <c r="E40" s="59">
        <v>10000000</v>
      </c>
      <c r="F40" s="59">
        <v>10000000</v>
      </c>
      <c r="G40" s="73"/>
      <c r="H40" s="6" t="s">
        <v>1226</v>
      </c>
    </row>
    <row r="41" spans="1:10" ht="79.5" customHeight="1" x14ac:dyDescent="0.35">
      <c r="A41" s="10"/>
      <c r="B41" s="11"/>
      <c r="C41" s="9">
        <f ca="1">COUNTIF($B$11:E41,E41)</f>
        <v>13</v>
      </c>
      <c r="D41" s="4" t="s">
        <v>39</v>
      </c>
      <c r="E41" s="59">
        <v>15000000</v>
      </c>
      <c r="F41" s="59">
        <v>15000000</v>
      </c>
      <c r="G41" s="73"/>
      <c r="H41" s="6" t="s">
        <v>1226</v>
      </c>
    </row>
    <row r="42" spans="1:10" x14ac:dyDescent="0.35">
      <c r="A42" s="10"/>
      <c r="B42" s="11"/>
      <c r="C42" s="109" t="s">
        <v>1233</v>
      </c>
      <c r="D42" s="110"/>
      <c r="E42" s="59">
        <f>SUM(E34:E41)</f>
        <v>81000000</v>
      </c>
      <c r="F42" s="59">
        <f>SUM(F34:F41)</f>
        <v>81000000</v>
      </c>
      <c r="G42" s="73">
        <f>SUM(G34:G41)</f>
        <v>0</v>
      </c>
      <c r="H42" s="6"/>
      <c r="J42" s="35"/>
    </row>
    <row r="43" spans="1:10" x14ac:dyDescent="0.35">
      <c r="A43" s="10"/>
      <c r="B43" s="11"/>
      <c r="C43" s="107" t="s">
        <v>1248</v>
      </c>
      <c r="D43" s="108"/>
      <c r="E43" s="59"/>
      <c r="F43" s="59"/>
      <c r="G43" s="73"/>
      <c r="H43" s="6"/>
      <c r="J43" s="35"/>
    </row>
    <row r="44" spans="1:10" ht="77.5" x14ac:dyDescent="0.35">
      <c r="A44" s="10"/>
      <c r="B44" s="11"/>
      <c r="C44" s="9">
        <f ca="1">COUNTIF($B$11:E44,E44)</f>
        <v>8</v>
      </c>
      <c r="D44" s="4" t="s">
        <v>47</v>
      </c>
      <c r="E44" s="59">
        <v>10000000</v>
      </c>
      <c r="F44" s="59">
        <v>10000000</v>
      </c>
      <c r="G44" s="73"/>
      <c r="H44" s="6" t="s">
        <v>1226</v>
      </c>
    </row>
    <row r="45" spans="1:10" ht="77.5" x14ac:dyDescent="0.35">
      <c r="A45" s="10"/>
      <c r="B45" s="11"/>
      <c r="C45" s="9">
        <f ca="1">COUNTIF($B$11:E45,E45)</f>
        <v>9</v>
      </c>
      <c r="D45" s="4" t="s">
        <v>48</v>
      </c>
      <c r="E45" s="59">
        <v>10000000</v>
      </c>
      <c r="F45" s="59">
        <v>10000000</v>
      </c>
      <c r="G45" s="73"/>
      <c r="H45" s="6" t="s">
        <v>1226</v>
      </c>
    </row>
    <row r="46" spans="1:10" ht="93" x14ac:dyDescent="0.35">
      <c r="A46" s="10"/>
      <c r="B46" s="11"/>
      <c r="C46" s="9">
        <f ca="1">COUNTIF($B$11:E46,E46)</f>
        <v>10</v>
      </c>
      <c r="D46" s="4" t="s">
        <v>49</v>
      </c>
      <c r="E46" s="59">
        <v>17000000</v>
      </c>
      <c r="F46" s="59">
        <v>17000000</v>
      </c>
      <c r="G46" s="73"/>
      <c r="H46" s="6" t="s">
        <v>1226</v>
      </c>
    </row>
    <row r="47" spans="1:10" ht="77.5" x14ac:dyDescent="0.35">
      <c r="A47" s="10"/>
      <c r="B47" s="11"/>
      <c r="C47" s="9">
        <f ca="1">COUNTIF($B$11:E47,E47)</f>
        <v>11</v>
      </c>
      <c r="D47" s="4" t="s">
        <v>50</v>
      </c>
      <c r="E47" s="59">
        <v>15000000</v>
      </c>
      <c r="F47" s="59">
        <v>15000000</v>
      </c>
      <c r="G47" s="73"/>
      <c r="H47" s="6" t="s">
        <v>1226</v>
      </c>
    </row>
    <row r="48" spans="1:10" ht="77.5" x14ac:dyDescent="0.35">
      <c r="A48" s="10"/>
      <c r="B48" s="11"/>
      <c r="C48" s="9">
        <f ca="1">COUNTIF($B$11:E48,E48)</f>
        <v>12</v>
      </c>
      <c r="D48" s="4" t="s">
        <v>51</v>
      </c>
      <c r="E48" s="59">
        <v>12000000</v>
      </c>
      <c r="F48" s="59">
        <v>12000000</v>
      </c>
      <c r="G48" s="73"/>
      <c r="H48" s="6" t="s">
        <v>1226</v>
      </c>
    </row>
    <row r="49" spans="1:10" ht="93" x14ac:dyDescent="0.35">
      <c r="A49" s="10"/>
      <c r="B49" s="11"/>
      <c r="C49" s="9">
        <f ca="1">COUNTIF($B$11:E49,E49)</f>
        <v>13</v>
      </c>
      <c r="D49" s="4" t="s">
        <v>52</v>
      </c>
      <c r="E49" s="59">
        <v>12000000</v>
      </c>
      <c r="F49" s="59">
        <v>12000000</v>
      </c>
      <c r="G49" s="73"/>
      <c r="H49" s="6" t="s">
        <v>1226</v>
      </c>
    </row>
    <row r="50" spans="1:10" ht="24" customHeight="1" x14ac:dyDescent="0.35">
      <c r="A50" s="10"/>
      <c r="B50" s="11"/>
      <c r="C50" s="109" t="s">
        <v>1234</v>
      </c>
      <c r="D50" s="110"/>
      <c r="E50" s="59">
        <f>SUM(E44:E49)</f>
        <v>76000000</v>
      </c>
      <c r="F50" s="59">
        <f>SUM(F44:F49)</f>
        <v>76000000</v>
      </c>
      <c r="G50" s="73">
        <f>SUM(G44:G49)</f>
        <v>0</v>
      </c>
      <c r="H50" s="6"/>
      <c r="J50" s="35"/>
    </row>
    <row r="51" spans="1:10" x14ac:dyDescent="0.35">
      <c r="A51" s="10"/>
      <c r="B51" s="11"/>
      <c r="C51" s="107" t="s">
        <v>1249</v>
      </c>
      <c r="D51" s="108"/>
      <c r="E51" s="59"/>
      <c r="F51" s="59"/>
      <c r="G51" s="73"/>
      <c r="H51" s="6"/>
      <c r="J51" s="35"/>
    </row>
    <row r="52" spans="1:10" ht="77.5" x14ac:dyDescent="0.35">
      <c r="A52" s="10"/>
      <c r="B52" s="11"/>
      <c r="C52" s="9">
        <f ca="1">COUNTIF($B$11:E52,E52)</f>
        <v>5</v>
      </c>
      <c r="D52" s="4" t="s">
        <v>57</v>
      </c>
      <c r="E52" s="59">
        <v>15000000</v>
      </c>
      <c r="F52" s="59">
        <v>15000000</v>
      </c>
      <c r="G52" s="73"/>
      <c r="H52" s="6" t="s">
        <v>1226</v>
      </c>
    </row>
    <row r="53" spans="1:10" ht="77.5" x14ac:dyDescent="0.35">
      <c r="A53" s="10"/>
      <c r="B53" s="11"/>
      <c r="C53" s="9">
        <f ca="1">COUNTIF($B$11:E53,E53)</f>
        <v>6</v>
      </c>
      <c r="D53" s="4" t="s">
        <v>58</v>
      </c>
      <c r="E53" s="59">
        <v>15000000</v>
      </c>
      <c r="F53" s="59">
        <v>15000000</v>
      </c>
      <c r="G53" s="73"/>
      <c r="H53" s="6" t="s">
        <v>1226</v>
      </c>
    </row>
    <row r="54" spans="1:10" ht="77.5" x14ac:dyDescent="0.35">
      <c r="A54" s="10"/>
      <c r="B54" s="11"/>
      <c r="C54" s="9">
        <f ca="1">COUNTIF($B$11:E54,E54)</f>
        <v>7</v>
      </c>
      <c r="D54" s="4" t="s">
        <v>59</v>
      </c>
      <c r="E54" s="59">
        <v>10000000</v>
      </c>
      <c r="F54" s="59">
        <v>10000000</v>
      </c>
      <c r="G54" s="73"/>
      <c r="H54" s="6" t="s">
        <v>1226</v>
      </c>
    </row>
    <row r="55" spans="1:10" x14ac:dyDescent="0.35">
      <c r="A55" s="10"/>
      <c r="B55" s="11"/>
      <c r="C55" s="109" t="s">
        <v>1235</v>
      </c>
      <c r="D55" s="110"/>
      <c r="E55" s="59">
        <f>SUM(E52:E54)</f>
        <v>40000000</v>
      </c>
      <c r="F55" s="59">
        <f>SUM(F52:F54)</f>
        <v>40000000</v>
      </c>
      <c r="G55" s="73">
        <f>SUM(G52:G54)</f>
        <v>0</v>
      </c>
      <c r="H55" s="6"/>
      <c r="J55" s="35"/>
    </row>
    <row r="56" spans="1:10" x14ac:dyDescent="0.35">
      <c r="A56" s="10"/>
      <c r="B56" s="11"/>
      <c r="C56" s="107" t="s">
        <v>1250</v>
      </c>
      <c r="D56" s="108"/>
      <c r="E56" s="59"/>
      <c r="F56" s="59"/>
      <c r="G56" s="73"/>
      <c r="H56" s="6"/>
      <c r="J56" s="35"/>
    </row>
    <row r="57" spans="1:10" ht="77.5" x14ac:dyDescent="0.35">
      <c r="A57" s="10"/>
      <c r="B57" s="11"/>
      <c r="C57" s="9">
        <f ca="1">COUNTIF($B$11:E57,E57)</f>
        <v>5</v>
      </c>
      <c r="D57" s="4" t="s">
        <v>64</v>
      </c>
      <c r="E57" s="59">
        <v>10000000</v>
      </c>
      <c r="F57" s="59">
        <v>10000000</v>
      </c>
      <c r="G57" s="73"/>
      <c r="H57" s="6" t="s">
        <v>1226</v>
      </c>
    </row>
    <row r="58" spans="1:10" ht="77.5" x14ac:dyDescent="0.35">
      <c r="A58" s="10"/>
      <c r="B58" s="11"/>
      <c r="C58" s="9">
        <f ca="1">COUNTIF($B$11:E58,E58)</f>
        <v>6</v>
      </c>
      <c r="D58" s="4" t="s">
        <v>65</v>
      </c>
      <c r="E58" s="59">
        <v>10000000</v>
      </c>
      <c r="F58" s="59">
        <v>10000000</v>
      </c>
      <c r="G58" s="73"/>
      <c r="H58" s="6" t="s">
        <v>1226</v>
      </c>
    </row>
    <row r="59" spans="1:10" ht="77.5" x14ac:dyDescent="0.35">
      <c r="A59" s="10"/>
      <c r="B59" s="11"/>
      <c r="C59" s="9">
        <f ca="1">COUNTIF($B$11:E59,E59)</f>
        <v>7</v>
      </c>
      <c r="D59" s="4" t="s">
        <v>66</v>
      </c>
      <c r="E59" s="59">
        <v>7000000</v>
      </c>
      <c r="F59" s="59">
        <v>7000000</v>
      </c>
      <c r="G59" s="73"/>
      <c r="H59" s="6" t="s">
        <v>1226</v>
      </c>
    </row>
    <row r="60" spans="1:10" x14ac:dyDescent="0.35">
      <c r="A60" s="10"/>
      <c r="B60" s="11"/>
      <c r="C60" s="109" t="s">
        <v>1236</v>
      </c>
      <c r="D60" s="110"/>
      <c r="E60" s="59">
        <f>SUM(E57:E59)</f>
        <v>27000000</v>
      </c>
      <c r="F60" s="59">
        <f>SUM(F57:F59)</f>
        <v>27000000</v>
      </c>
      <c r="G60" s="73">
        <f>SUM(G57:G59)</f>
        <v>0</v>
      </c>
      <c r="H60" s="6"/>
      <c r="J60" s="35"/>
    </row>
    <row r="61" spans="1:10" x14ac:dyDescent="0.35">
      <c r="A61" s="10"/>
      <c r="B61" s="11"/>
      <c r="C61" s="107" t="s">
        <v>1251</v>
      </c>
      <c r="D61" s="108"/>
      <c r="E61" s="59"/>
      <c r="F61" s="59"/>
      <c r="G61" s="73"/>
      <c r="H61" s="6"/>
      <c r="J61" s="35"/>
    </row>
    <row r="62" spans="1:10" ht="77.5" x14ac:dyDescent="0.35">
      <c r="A62" s="10"/>
      <c r="B62" s="11"/>
      <c r="C62" s="9">
        <f ca="1">COUNTIF($B$11:E62,E62)</f>
        <v>1</v>
      </c>
      <c r="D62" s="4" t="s">
        <v>67</v>
      </c>
      <c r="E62" s="59">
        <v>10000000</v>
      </c>
      <c r="F62" s="59">
        <v>10000000</v>
      </c>
      <c r="G62" s="73"/>
      <c r="H62" s="6" t="s">
        <v>1226</v>
      </c>
    </row>
    <row r="63" spans="1:10" ht="77.5" x14ac:dyDescent="0.35">
      <c r="A63" s="10"/>
      <c r="B63" s="11"/>
      <c r="C63" s="9">
        <f ca="1">COUNTIF($B$11:E63,E63)</f>
        <v>2</v>
      </c>
      <c r="D63" s="4" t="s">
        <v>68</v>
      </c>
      <c r="E63" s="59">
        <v>10000000</v>
      </c>
      <c r="F63" s="59">
        <v>10000000</v>
      </c>
      <c r="G63" s="73"/>
      <c r="H63" s="6" t="s">
        <v>1226</v>
      </c>
    </row>
    <row r="64" spans="1:10" ht="77.5" x14ac:dyDescent="0.35">
      <c r="A64" s="10"/>
      <c r="B64" s="11"/>
      <c r="C64" s="9">
        <f ca="1">COUNTIF($B$11:E64,E64)</f>
        <v>3</v>
      </c>
      <c r="D64" s="4" t="s">
        <v>69</v>
      </c>
      <c r="E64" s="59">
        <v>10000000</v>
      </c>
      <c r="F64" s="59">
        <v>10000000</v>
      </c>
      <c r="G64" s="73"/>
      <c r="H64" s="6" t="s">
        <v>1226</v>
      </c>
    </row>
    <row r="65" spans="1:10" ht="77.5" x14ac:dyDescent="0.35">
      <c r="A65" s="10"/>
      <c r="B65" s="11"/>
      <c r="C65" s="9">
        <f ca="1">COUNTIF($B$11:E65,E65)</f>
        <v>4</v>
      </c>
      <c r="D65" s="4" t="s">
        <v>70</v>
      </c>
      <c r="E65" s="59">
        <v>10000000</v>
      </c>
      <c r="F65" s="59">
        <v>10000000</v>
      </c>
      <c r="G65" s="73"/>
      <c r="H65" s="6" t="s">
        <v>1226</v>
      </c>
    </row>
    <row r="66" spans="1:10" ht="77.5" x14ac:dyDescent="0.35">
      <c r="A66" s="10"/>
      <c r="B66" s="11"/>
      <c r="C66" s="9">
        <f ca="1">COUNTIF($B$11:E66,E66)</f>
        <v>5</v>
      </c>
      <c r="D66" s="4" t="s">
        <v>71</v>
      </c>
      <c r="E66" s="59">
        <v>10000000</v>
      </c>
      <c r="F66" s="59">
        <v>10000000</v>
      </c>
      <c r="G66" s="73"/>
      <c r="H66" s="6" t="s">
        <v>1226</v>
      </c>
    </row>
    <row r="67" spans="1:10" ht="77.5" x14ac:dyDescent="0.35">
      <c r="A67" s="10"/>
      <c r="B67" s="11"/>
      <c r="C67" s="9">
        <f ca="1">COUNTIF($B$11:E67,E67)</f>
        <v>6</v>
      </c>
      <c r="D67" s="4" t="s">
        <v>72</v>
      </c>
      <c r="E67" s="59">
        <v>10000000</v>
      </c>
      <c r="F67" s="59">
        <v>10000000</v>
      </c>
      <c r="G67" s="73"/>
      <c r="H67" s="6" t="s">
        <v>1226</v>
      </c>
    </row>
    <row r="68" spans="1:10" ht="77.5" x14ac:dyDescent="0.35">
      <c r="A68" s="10"/>
      <c r="B68" s="11"/>
      <c r="C68" s="9">
        <f ca="1">COUNTIF($B$11:E68,E68)</f>
        <v>7</v>
      </c>
      <c r="D68" s="4" t="s">
        <v>73</v>
      </c>
      <c r="E68" s="59">
        <v>10000000</v>
      </c>
      <c r="F68" s="59">
        <v>10000000</v>
      </c>
      <c r="G68" s="73"/>
      <c r="H68" s="6" t="s">
        <v>1226</v>
      </c>
    </row>
    <row r="69" spans="1:10" ht="77.5" x14ac:dyDescent="0.35">
      <c r="A69" s="10"/>
      <c r="B69" s="11"/>
      <c r="C69" s="9">
        <f ca="1">COUNTIF($B$11:E69,E69)</f>
        <v>8</v>
      </c>
      <c r="D69" s="4" t="s">
        <v>74</v>
      </c>
      <c r="E69" s="59">
        <v>10000000</v>
      </c>
      <c r="F69" s="59">
        <v>10000000</v>
      </c>
      <c r="G69" s="73"/>
      <c r="H69" s="6" t="s">
        <v>1226</v>
      </c>
    </row>
    <row r="70" spans="1:10" ht="77.5" x14ac:dyDescent="0.35">
      <c r="A70" s="10"/>
      <c r="B70" s="11"/>
      <c r="C70" s="9">
        <f ca="1">COUNTIF($B$11:E70,E70)</f>
        <v>9</v>
      </c>
      <c r="D70" s="4" t="s">
        <v>75</v>
      </c>
      <c r="E70" s="59">
        <v>10000000</v>
      </c>
      <c r="F70" s="59">
        <v>10000000</v>
      </c>
      <c r="G70" s="73"/>
      <c r="H70" s="6" t="s">
        <v>1226</v>
      </c>
    </row>
    <row r="71" spans="1:10" ht="77.5" x14ac:dyDescent="0.35">
      <c r="A71" s="10"/>
      <c r="B71" s="11"/>
      <c r="C71" s="9">
        <f ca="1">COUNTIF($B$11:E71,E71)</f>
        <v>10</v>
      </c>
      <c r="D71" s="4" t="s">
        <v>76</v>
      </c>
      <c r="E71" s="59">
        <v>10000000</v>
      </c>
      <c r="F71" s="59">
        <v>10000000</v>
      </c>
      <c r="G71" s="73"/>
      <c r="H71" s="6" t="s">
        <v>1226</v>
      </c>
    </row>
    <row r="72" spans="1:10" ht="77.5" x14ac:dyDescent="0.35">
      <c r="A72" s="10"/>
      <c r="B72" s="11"/>
      <c r="C72" s="9">
        <f ca="1">COUNTIF($B$11:E72,E72)</f>
        <v>11</v>
      </c>
      <c r="D72" s="4" t="s">
        <v>77</v>
      </c>
      <c r="E72" s="59">
        <v>10000000</v>
      </c>
      <c r="F72" s="59">
        <v>10000000</v>
      </c>
      <c r="G72" s="73"/>
      <c r="H72" s="6" t="s">
        <v>1226</v>
      </c>
    </row>
    <row r="73" spans="1:10" ht="77.5" x14ac:dyDescent="0.35">
      <c r="A73" s="10"/>
      <c r="B73" s="11"/>
      <c r="C73" s="9">
        <f ca="1">COUNTIF($B$11:E73,E73)</f>
        <v>12</v>
      </c>
      <c r="D73" s="4" t="s">
        <v>78</v>
      </c>
      <c r="E73" s="59">
        <v>10000000</v>
      </c>
      <c r="F73" s="59">
        <v>10000000</v>
      </c>
      <c r="G73" s="73"/>
      <c r="H73" s="6" t="s">
        <v>1226</v>
      </c>
    </row>
    <row r="74" spans="1:10" ht="77.5" x14ac:dyDescent="0.35">
      <c r="A74" s="10"/>
      <c r="B74" s="11"/>
      <c r="C74" s="9">
        <f ca="1">COUNTIF($B$11:E74,E74)</f>
        <v>13</v>
      </c>
      <c r="D74" s="4" t="s">
        <v>79</v>
      </c>
      <c r="E74" s="59">
        <v>10000000</v>
      </c>
      <c r="F74" s="59">
        <v>10000000</v>
      </c>
      <c r="G74" s="73"/>
      <c r="H74" s="6" t="s">
        <v>1226</v>
      </c>
    </row>
    <row r="75" spans="1:10" ht="77.5" x14ac:dyDescent="0.35">
      <c r="A75" s="10"/>
      <c r="B75" s="11"/>
      <c r="C75" s="9">
        <f ca="1">COUNTIF($B$11:E75,E75)</f>
        <v>14</v>
      </c>
      <c r="D75" s="4" t="s">
        <v>80</v>
      </c>
      <c r="E75" s="59">
        <v>10000000</v>
      </c>
      <c r="F75" s="59">
        <v>10000000</v>
      </c>
      <c r="G75" s="73"/>
      <c r="H75" s="6" t="s">
        <v>1226</v>
      </c>
    </row>
    <row r="76" spans="1:10" ht="77.5" x14ac:dyDescent="0.35">
      <c r="A76" s="10"/>
      <c r="B76" s="11"/>
      <c r="C76" s="9">
        <f ca="1">COUNTIF($B$11:E76,E76)</f>
        <v>15</v>
      </c>
      <c r="D76" s="4" t="s">
        <v>81</v>
      </c>
      <c r="E76" s="59">
        <v>10000000</v>
      </c>
      <c r="F76" s="59">
        <v>10000000</v>
      </c>
      <c r="G76" s="73"/>
      <c r="H76" s="6" t="s">
        <v>1226</v>
      </c>
    </row>
    <row r="77" spans="1:10" x14ac:dyDescent="0.35">
      <c r="A77" s="10"/>
      <c r="B77" s="27"/>
      <c r="C77" s="109" t="s">
        <v>1237</v>
      </c>
      <c r="D77" s="110"/>
      <c r="E77" s="59">
        <f>SUM(E62:E76)</f>
        <v>150000000</v>
      </c>
      <c r="F77" s="59">
        <f>SUM(F62:F76)</f>
        <v>150000000</v>
      </c>
      <c r="G77" s="73">
        <f>SUM(G62:G76)</f>
        <v>0</v>
      </c>
      <c r="H77" s="6"/>
      <c r="J77" s="35"/>
    </row>
    <row r="78" spans="1:10" x14ac:dyDescent="0.35">
      <c r="A78" s="10"/>
      <c r="B78" s="27"/>
      <c r="C78" s="107" t="s">
        <v>1252</v>
      </c>
      <c r="D78" s="108"/>
      <c r="E78" s="59"/>
      <c r="F78" s="59"/>
      <c r="G78" s="73"/>
      <c r="H78" s="6"/>
      <c r="J78" s="35"/>
    </row>
    <row r="79" spans="1:10" ht="77.5" x14ac:dyDescent="0.35">
      <c r="A79" s="10"/>
      <c r="B79" s="11"/>
      <c r="C79" s="9">
        <f ca="1">COUNTIF($B$11:E79,E79)</f>
        <v>2</v>
      </c>
      <c r="D79" s="4" t="s">
        <v>83</v>
      </c>
      <c r="E79" s="59">
        <v>10000000</v>
      </c>
      <c r="F79" s="59">
        <v>10000000</v>
      </c>
      <c r="G79" s="73"/>
      <c r="H79" s="6" t="s">
        <v>1226</v>
      </c>
    </row>
    <row r="80" spans="1:10" ht="77.5" x14ac:dyDescent="0.35">
      <c r="A80" s="10"/>
      <c r="B80" s="11"/>
      <c r="C80" s="9">
        <f ca="1">COUNTIF($B$11:E80,E80)</f>
        <v>3</v>
      </c>
      <c r="D80" s="4" t="s">
        <v>84</v>
      </c>
      <c r="E80" s="59">
        <v>10000000</v>
      </c>
      <c r="F80" s="59">
        <v>10000000</v>
      </c>
      <c r="G80" s="73"/>
      <c r="H80" s="6" t="s">
        <v>1226</v>
      </c>
    </row>
    <row r="81" spans="1:10" ht="77.5" x14ac:dyDescent="0.35">
      <c r="A81" s="10"/>
      <c r="B81" s="11"/>
      <c r="C81" s="9">
        <f ca="1">COUNTIF($B$11:E81,E81)</f>
        <v>4</v>
      </c>
      <c r="D81" s="4" t="s">
        <v>85</v>
      </c>
      <c r="E81" s="59">
        <v>12000000</v>
      </c>
      <c r="F81" s="59">
        <v>12000000</v>
      </c>
      <c r="G81" s="73"/>
      <c r="H81" s="6" t="s">
        <v>1226</v>
      </c>
    </row>
    <row r="82" spans="1:10" x14ac:dyDescent="0.35">
      <c r="A82" s="10"/>
      <c r="B82" s="11"/>
      <c r="C82" s="109" t="s">
        <v>1238</v>
      </c>
      <c r="D82" s="110"/>
      <c r="E82" s="59">
        <f>SUM(E79:E81)</f>
        <v>32000000</v>
      </c>
      <c r="F82" s="59">
        <f>SUM(F79:F81)</f>
        <v>32000000</v>
      </c>
      <c r="G82" s="73">
        <f>SUM(G79:G81)</f>
        <v>0</v>
      </c>
      <c r="H82" s="6"/>
      <c r="J82" s="35"/>
    </row>
    <row r="83" spans="1:10" x14ac:dyDescent="0.35">
      <c r="A83" s="10"/>
      <c r="B83" s="27"/>
      <c r="C83" s="107" t="s">
        <v>1253</v>
      </c>
      <c r="D83" s="108"/>
      <c r="E83" s="59"/>
      <c r="F83" s="59"/>
      <c r="G83" s="73"/>
      <c r="H83" s="6"/>
      <c r="J83" s="35"/>
    </row>
    <row r="84" spans="1:10" ht="77.5" x14ac:dyDescent="0.35">
      <c r="A84" s="10"/>
      <c r="B84" s="11"/>
      <c r="C84" s="9">
        <f ca="1">COUNTIF($B$11:E84,E84)</f>
        <v>3</v>
      </c>
      <c r="D84" s="4" t="s">
        <v>88</v>
      </c>
      <c r="E84" s="59">
        <v>7000000</v>
      </c>
      <c r="F84" s="59">
        <v>7000000</v>
      </c>
      <c r="G84" s="73"/>
      <c r="H84" s="6" t="s">
        <v>1226</v>
      </c>
    </row>
    <row r="85" spans="1:10" ht="77.5" x14ac:dyDescent="0.35">
      <c r="A85" s="10"/>
      <c r="B85" s="11"/>
      <c r="C85" s="9">
        <f ca="1">COUNTIF($B$11:E85,E85)</f>
        <v>4</v>
      </c>
      <c r="D85" s="4" t="s">
        <v>89</v>
      </c>
      <c r="E85" s="59">
        <v>10000000</v>
      </c>
      <c r="F85" s="59">
        <v>10000000</v>
      </c>
      <c r="G85" s="73"/>
      <c r="H85" s="6" t="s">
        <v>1226</v>
      </c>
    </row>
    <row r="86" spans="1:10" ht="77.5" x14ac:dyDescent="0.35">
      <c r="A86" s="10"/>
      <c r="B86" s="11"/>
      <c r="C86" s="9">
        <f ca="1">COUNTIF($B$11:E86,E86)</f>
        <v>5</v>
      </c>
      <c r="D86" s="4" t="s">
        <v>90</v>
      </c>
      <c r="E86" s="59">
        <v>5000000</v>
      </c>
      <c r="F86" s="59">
        <v>5000000</v>
      </c>
      <c r="G86" s="73"/>
      <c r="H86" s="6" t="s">
        <v>1226</v>
      </c>
    </row>
    <row r="87" spans="1:10" ht="77.5" x14ac:dyDescent="0.35">
      <c r="A87" s="10"/>
      <c r="B87" s="11"/>
      <c r="C87" s="9">
        <f ca="1">COUNTIF($B$11:E87,E87)</f>
        <v>6</v>
      </c>
      <c r="D87" s="4" t="s">
        <v>91</v>
      </c>
      <c r="E87" s="59">
        <v>5000000</v>
      </c>
      <c r="F87" s="59">
        <v>5000000</v>
      </c>
      <c r="G87" s="73"/>
      <c r="H87" s="6" t="s">
        <v>1226</v>
      </c>
    </row>
    <row r="88" spans="1:10" ht="77.5" x14ac:dyDescent="0.35">
      <c r="A88" s="10"/>
      <c r="B88" s="11"/>
      <c r="C88" s="9">
        <f ca="1">COUNTIF($B$11:E88,E88)</f>
        <v>7</v>
      </c>
      <c r="D88" s="4" t="s">
        <v>92</v>
      </c>
      <c r="E88" s="59">
        <v>12000000</v>
      </c>
      <c r="F88" s="59">
        <v>12000000</v>
      </c>
      <c r="G88" s="73"/>
      <c r="H88" s="6" t="s">
        <v>1226</v>
      </c>
    </row>
    <row r="89" spans="1:10" ht="48" customHeight="1" x14ac:dyDescent="0.35">
      <c r="A89" s="10"/>
      <c r="B89" s="27"/>
      <c r="C89" s="109" t="s">
        <v>1239</v>
      </c>
      <c r="D89" s="110"/>
      <c r="E89" s="61">
        <f>SUM(E84:E88)</f>
        <v>39000000</v>
      </c>
      <c r="F89" s="61">
        <f>SUM(F84:F88)</f>
        <v>39000000</v>
      </c>
      <c r="G89" s="75">
        <f>SUM(G84:G88)</f>
        <v>0</v>
      </c>
      <c r="H89" s="6"/>
      <c r="J89" s="35"/>
    </row>
    <row r="90" spans="1:10" ht="18.75" customHeight="1" x14ac:dyDescent="0.35">
      <c r="A90" s="10"/>
      <c r="B90" s="27"/>
      <c r="C90" s="107" t="s">
        <v>1254</v>
      </c>
      <c r="D90" s="108"/>
      <c r="E90" s="59"/>
      <c r="F90" s="59"/>
      <c r="G90" s="73"/>
      <c r="H90" s="6"/>
      <c r="J90" s="35"/>
    </row>
    <row r="91" spans="1:10" ht="77.5" x14ac:dyDescent="0.35">
      <c r="A91" s="10"/>
      <c r="B91" s="11"/>
      <c r="C91" s="9">
        <f ca="1">COUNTIF($B$11:E91,E91)</f>
        <v>20</v>
      </c>
      <c r="D91" s="4" t="s">
        <v>112</v>
      </c>
      <c r="E91" s="59">
        <v>10000000</v>
      </c>
      <c r="F91" s="59">
        <v>10000000</v>
      </c>
      <c r="G91" s="74">
        <f t="shared" ref="G91" si="0">F91-E91</f>
        <v>0</v>
      </c>
      <c r="H91" s="6" t="s">
        <v>1226</v>
      </c>
    </row>
    <row r="92" spans="1:10" x14ac:dyDescent="0.35">
      <c r="A92" s="10"/>
      <c r="B92" s="27"/>
      <c r="C92" s="109" t="s">
        <v>1240</v>
      </c>
      <c r="D92" s="110"/>
      <c r="E92" s="59">
        <f>SUM(E91:E91)</f>
        <v>10000000</v>
      </c>
      <c r="F92" s="59">
        <f>SUM(F91:F91)</f>
        <v>10000000</v>
      </c>
      <c r="G92" s="73">
        <f>SUM(G91:G91)</f>
        <v>0</v>
      </c>
      <c r="H92" s="6"/>
      <c r="J92" s="35"/>
    </row>
    <row r="93" spans="1:10" x14ac:dyDescent="0.35">
      <c r="A93" s="10"/>
      <c r="B93" s="27"/>
      <c r="C93" s="107" t="s">
        <v>1255</v>
      </c>
      <c r="D93" s="108"/>
      <c r="E93" s="59"/>
      <c r="F93" s="59"/>
      <c r="G93" s="73"/>
      <c r="H93" s="6"/>
      <c r="J93" s="35"/>
    </row>
    <row r="94" spans="1:10" ht="77.5" x14ac:dyDescent="0.35">
      <c r="A94" s="10"/>
      <c r="B94" s="11"/>
      <c r="C94" s="9">
        <f ca="1">COUNTIF($B$11:E94,E94)</f>
        <v>5</v>
      </c>
      <c r="D94" s="4" t="s">
        <v>117</v>
      </c>
      <c r="E94" s="59">
        <v>25000000</v>
      </c>
      <c r="F94" s="59">
        <v>25000000</v>
      </c>
      <c r="G94" s="73"/>
      <c r="H94" s="6" t="s">
        <v>1226</v>
      </c>
    </row>
    <row r="95" spans="1:10" ht="77.5" x14ac:dyDescent="0.35">
      <c r="A95" s="10"/>
      <c r="B95" s="11"/>
      <c r="C95" s="9">
        <f ca="1">COUNTIF($B$11:E95,E95)</f>
        <v>6</v>
      </c>
      <c r="D95" s="4" t="s">
        <v>118</v>
      </c>
      <c r="E95" s="59">
        <v>20000000</v>
      </c>
      <c r="F95" s="59">
        <v>20000000</v>
      </c>
      <c r="G95" s="73"/>
      <c r="H95" s="6" t="s">
        <v>1226</v>
      </c>
    </row>
    <row r="96" spans="1:10" x14ac:dyDescent="0.35">
      <c r="A96" s="10"/>
      <c r="B96" s="11"/>
      <c r="C96" s="109" t="s">
        <v>1241</v>
      </c>
      <c r="D96" s="110"/>
      <c r="E96" s="59">
        <f>SUM(E94:E95)</f>
        <v>45000000</v>
      </c>
      <c r="F96" s="59">
        <f>SUM(F94:F95)</f>
        <v>45000000</v>
      </c>
      <c r="G96" s="73">
        <f>SUM(G94:G95)</f>
        <v>0</v>
      </c>
      <c r="H96" s="6"/>
      <c r="J96" s="35"/>
    </row>
    <row r="97" spans="1:10" x14ac:dyDescent="0.35">
      <c r="A97" s="10"/>
      <c r="B97" s="27"/>
      <c r="C97" s="107" t="s">
        <v>1256</v>
      </c>
      <c r="D97" s="108"/>
      <c r="E97" s="59"/>
      <c r="F97" s="59"/>
      <c r="G97" s="73"/>
      <c r="H97" s="6"/>
      <c r="J97" s="35"/>
    </row>
    <row r="98" spans="1:10" ht="77.5" x14ac:dyDescent="0.35">
      <c r="A98" s="10"/>
      <c r="B98" s="11"/>
      <c r="C98" s="9">
        <f ca="1">COUNTIF($B$11:E98,E98)</f>
        <v>2</v>
      </c>
      <c r="D98" s="4" t="s">
        <v>120</v>
      </c>
      <c r="E98" s="59">
        <v>10000000</v>
      </c>
      <c r="F98" s="59">
        <v>10000000</v>
      </c>
      <c r="G98" s="73"/>
      <c r="H98" s="6" t="s">
        <v>1226</v>
      </c>
    </row>
    <row r="99" spans="1:10" x14ac:dyDescent="0.35">
      <c r="A99" s="10"/>
      <c r="B99" s="27"/>
      <c r="C99" s="109" t="s">
        <v>1242</v>
      </c>
      <c r="D99" s="110"/>
      <c r="E99" s="59">
        <f>SUM(E98:E98)</f>
        <v>10000000</v>
      </c>
      <c r="F99" s="59">
        <f>SUM(F98:F98)</f>
        <v>10000000</v>
      </c>
      <c r="G99" s="73">
        <f>SUM(G98:G98)</f>
        <v>0</v>
      </c>
      <c r="H99" s="6"/>
      <c r="J99" s="35"/>
    </row>
    <row r="100" spans="1:10" x14ac:dyDescent="0.35">
      <c r="A100" s="10"/>
      <c r="B100" s="27"/>
      <c r="C100" s="107" t="s">
        <v>1257</v>
      </c>
      <c r="D100" s="108"/>
      <c r="E100" s="59"/>
      <c r="F100" s="59"/>
      <c r="G100" s="73"/>
      <c r="H100" s="6"/>
      <c r="J100" s="35"/>
    </row>
    <row r="101" spans="1:10" ht="77.5" x14ac:dyDescent="0.35">
      <c r="A101" s="10"/>
      <c r="B101" s="11"/>
      <c r="C101" s="9">
        <f ca="1">COUNTIF($B$11:E101,E101)</f>
        <v>5</v>
      </c>
      <c r="D101" s="4" t="s">
        <v>125</v>
      </c>
      <c r="E101" s="59">
        <v>10000000</v>
      </c>
      <c r="F101" s="59">
        <v>10000000</v>
      </c>
      <c r="G101" s="73"/>
      <c r="H101" s="6" t="s">
        <v>1226</v>
      </c>
    </row>
    <row r="102" spans="1:10" x14ac:dyDescent="0.35">
      <c r="A102" s="10"/>
      <c r="B102" s="27"/>
      <c r="C102" s="109" t="s">
        <v>1243</v>
      </c>
      <c r="D102" s="110"/>
      <c r="E102" s="59">
        <f>SUM(E101:E101)</f>
        <v>10000000</v>
      </c>
      <c r="F102" s="59">
        <f>SUM(F101:F101)</f>
        <v>10000000</v>
      </c>
      <c r="G102" s="73">
        <f>SUM(G101:G101)</f>
        <v>0</v>
      </c>
      <c r="H102" s="6"/>
      <c r="J102" s="35"/>
    </row>
    <row r="103" spans="1:10" x14ac:dyDescent="0.35">
      <c r="A103" s="10"/>
      <c r="B103" s="27"/>
      <c r="C103" s="107" t="s">
        <v>1258</v>
      </c>
      <c r="D103" s="108"/>
      <c r="E103" s="59"/>
      <c r="F103" s="59"/>
      <c r="G103" s="73"/>
      <c r="H103" s="6"/>
      <c r="J103" s="35"/>
    </row>
    <row r="104" spans="1:10" ht="77.5" x14ac:dyDescent="0.35">
      <c r="A104" s="10"/>
      <c r="B104" s="11"/>
      <c r="C104" s="9">
        <f ca="1">COUNTIF($B$11:E104,E104)</f>
        <v>2</v>
      </c>
      <c r="D104" s="4" t="s">
        <v>127</v>
      </c>
      <c r="E104" s="59">
        <v>40000000</v>
      </c>
      <c r="F104" s="59">
        <v>40000000</v>
      </c>
      <c r="G104" s="73"/>
      <c r="H104" s="6" t="s">
        <v>1226</v>
      </c>
    </row>
    <row r="105" spans="1:10" x14ac:dyDescent="0.35">
      <c r="A105" s="10"/>
      <c r="B105" s="27"/>
      <c r="C105" s="109" t="s">
        <v>1244</v>
      </c>
      <c r="D105" s="110"/>
      <c r="E105" s="59">
        <f>SUM(E104:E104)</f>
        <v>40000000</v>
      </c>
      <c r="F105" s="59">
        <f>SUM(F104:F104)</f>
        <v>40000000</v>
      </c>
      <c r="G105" s="73">
        <f>SUM(G104:G104)</f>
        <v>0</v>
      </c>
      <c r="H105" s="6"/>
      <c r="J105" s="35"/>
    </row>
    <row r="106" spans="1:10" s="30" customFormat="1" x14ac:dyDescent="0.35">
      <c r="A106" s="28"/>
      <c r="B106" s="29"/>
      <c r="C106" s="109" t="s">
        <v>1230</v>
      </c>
      <c r="D106" s="110"/>
      <c r="E106" s="61">
        <f>E23+E32+E42+E50+E55+E60+E77+E82+E89+E92+E96+E99+E102+E105</f>
        <v>749000000</v>
      </c>
      <c r="F106" s="61">
        <f>F23+F32+F42+F50+F55+F60+F77+F82+F89+F92+F96+F99+F102+F105</f>
        <v>749000000</v>
      </c>
      <c r="G106" s="75">
        <f>G23+G32+G42+G50+G55+G60+G77+G82+G89+G92+G96+G99+G102+G105</f>
        <v>0</v>
      </c>
      <c r="H106" s="4"/>
      <c r="I106" s="69"/>
      <c r="J106" s="53"/>
    </row>
    <row r="107" spans="1:10" s="32" customFormat="1" x14ac:dyDescent="0.35">
      <c r="A107" s="21">
        <v>2</v>
      </c>
      <c r="B107" s="31" t="s">
        <v>1523</v>
      </c>
      <c r="C107" s="107" t="s">
        <v>1270</v>
      </c>
      <c r="D107" s="111"/>
      <c r="E107" s="59"/>
      <c r="F107" s="59"/>
      <c r="G107" s="73"/>
      <c r="H107" s="6"/>
      <c r="I107" s="69"/>
      <c r="J107" s="35"/>
    </row>
    <row r="108" spans="1:10" ht="124" x14ac:dyDescent="0.35">
      <c r="A108" s="33"/>
      <c r="B108" s="34"/>
      <c r="C108" s="9">
        <f ca="1">COUNTIF($B$11:E108,E108)</f>
        <v>1</v>
      </c>
      <c r="D108" s="4" t="s">
        <v>128</v>
      </c>
      <c r="E108" s="59">
        <v>10000000</v>
      </c>
      <c r="F108" s="59">
        <v>10000000</v>
      </c>
      <c r="G108" s="73"/>
      <c r="H108" s="6" t="s">
        <v>1226</v>
      </c>
    </row>
    <row r="109" spans="1:10" x14ac:dyDescent="0.35">
      <c r="A109" s="10"/>
      <c r="B109" s="27"/>
      <c r="C109" s="109" t="s">
        <v>1259</v>
      </c>
      <c r="D109" s="110"/>
      <c r="E109" s="59">
        <f>SUM(E108)</f>
        <v>10000000</v>
      </c>
      <c r="F109" s="59">
        <f>SUM(F108)</f>
        <v>10000000</v>
      </c>
      <c r="G109" s="73"/>
      <c r="H109" s="31"/>
      <c r="J109" s="35"/>
    </row>
    <row r="110" spans="1:10" x14ac:dyDescent="0.35">
      <c r="A110" s="10"/>
      <c r="B110" s="11"/>
      <c r="C110" s="107" t="s">
        <v>1649</v>
      </c>
      <c r="D110" s="111"/>
      <c r="E110" s="59"/>
      <c r="F110" s="59"/>
      <c r="G110" s="73"/>
      <c r="H110" s="31"/>
      <c r="J110" s="35"/>
    </row>
    <row r="111" spans="1:10" x14ac:dyDescent="0.35">
      <c r="A111" s="10"/>
      <c r="B111" s="27"/>
      <c r="C111" s="109" t="s">
        <v>1660</v>
      </c>
      <c r="D111" s="110"/>
      <c r="E111" s="59" t="e">
        <f>SUM(#REF!)</f>
        <v>#REF!</v>
      </c>
      <c r="F111" s="59" t="e">
        <f>SUM(#REF!)</f>
        <v>#REF!</v>
      </c>
      <c r="G111" s="73" t="e">
        <f>SUM(#REF!)</f>
        <v>#REF!</v>
      </c>
      <c r="H111" s="31"/>
      <c r="J111" s="35"/>
    </row>
    <row r="112" spans="1:10" x14ac:dyDescent="0.35">
      <c r="A112" s="10"/>
      <c r="B112" s="27"/>
      <c r="C112" s="107" t="s">
        <v>1249</v>
      </c>
      <c r="D112" s="111"/>
      <c r="E112" s="59"/>
      <c r="F112" s="59"/>
      <c r="G112" s="73"/>
      <c r="H112" s="31"/>
      <c r="J112" s="35"/>
    </row>
    <row r="113" spans="1:10" ht="108.5" x14ac:dyDescent="0.35">
      <c r="A113" s="10"/>
      <c r="B113" s="11"/>
      <c r="C113" s="9" t="e">
        <f>#REF!+1</f>
        <v>#REF!</v>
      </c>
      <c r="D113" s="4" t="s">
        <v>132</v>
      </c>
      <c r="E113" s="59">
        <v>25000000</v>
      </c>
      <c r="F113" s="59">
        <v>25000000</v>
      </c>
      <c r="G113" s="73"/>
      <c r="H113" s="6" t="s">
        <v>1226</v>
      </c>
    </row>
    <row r="114" spans="1:10" ht="77.5" x14ac:dyDescent="0.35">
      <c r="A114" s="10"/>
      <c r="B114" s="11"/>
      <c r="C114" s="9" t="e">
        <f t="shared" ref="C114:C118" si="1">C113+1</f>
        <v>#REF!</v>
      </c>
      <c r="D114" s="4" t="s">
        <v>133</v>
      </c>
      <c r="E114" s="59">
        <v>17000000</v>
      </c>
      <c r="F114" s="59">
        <v>17000000</v>
      </c>
      <c r="G114" s="73"/>
      <c r="H114" s="6" t="s">
        <v>1226</v>
      </c>
    </row>
    <row r="115" spans="1:10" ht="77.5" x14ac:dyDescent="0.35">
      <c r="A115" s="10"/>
      <c r="B115" s="11"/>
      <c r="C115" s="9" t="e">
        <f t="shared" si="1"/>
        <v>#REF!</v>
      </c>
      <c r="D115" s="4" t="s">
        <v>134</v>
      </c>
      <c r="E115" s="59">
        <v>16000000</v>
      </c>
      <c r="F115" s="59">
        <v>16000000</v>
      </c>
      <c r="G115" s="73"/>
      <c r="H115" s="6" t="s">
        <v>1226</v>
      </c>
    </row>
    <row r="116" spans="1:10" ht="93" x14ac:dyDescent="0.35">
      <c r="A116" s="10"/>
      <c r="B116" s="11"/>
      <c r="C116" s="9" t="e">
        <f t="shared" si="1"/>
        <v>#REF!</v>
      </c>
      <c r="D116" s="4" t="s">
        <v>135</v>
      </c>
      <c r="E116" s="59">
        <v>10000000</v>
      </c>
      <c r="F116" s="59">
        <v>10000000</v>
      </c>
      <c r="G116" s="73"/>
      <c r="H116" s="6" t="s">
        <v>1226</v>
      </c>
    </row>
    <row r="117" spans="1:10" ht="93" x14ac:dyDescent="0.35">
      <c r="A117" s="10"/>
      <c r="B117" s="11"/>
      <c r="C117" s="9" t="e">
        <f t="shared" si="1"/>
        <v>#REF!</v>
      </c>
      <c r="D117" s="4" t="s">
        <v>136</v>
      </c>
      <c r="E117" s="59">
        <v>20000000</v>
      </c>
      <c r="F117" s="59">
        <v>20000000</v>
      </c>
      <c r="G117" s="73"/>
      <c r="H117" s="6" t="s">
        <v>1226</v>
      </c>
    </row>
    <row r="118" spans="1:10" ht="93" x14ac:dyDescent="0.35">
      <c r="A118" s="10"/>
      <c r="B118" s="11"/>
      <c r="C118" s="9" t="e">
        <f t="shared" si="1"/>
        <v>#REF!</v>
      </c>
      <c r="D118" s="4" t="s">
        <v>137</v>
      </c>
      <c r="E118" s="59">
        <v>15000000</v>
      </c>
      <c r="F118" s="59">
        <v>15000000</v>
      </c>
      <c r="G118" s="73"/>
      <c r="H118" s="6" t="s">
        <v>1226</v>
      </c>
    </row>
    <row r="119" spans="1:10" x14ac:dyDescent="0.35">
      <c r="A119" s="10"/>
      <c r="B119" s="27"/>
      <c r="C119" s="109" t="s">
        <v>1235</v>
      </c>
      <c r="D119" s="110"/>
      <c r="E119" s="59">
        <f>SUM(E113:E118)</f>
        <v>103000000</v>
      </c>
      <c r="F119" s="59">
        <f>SUM(F113:F118)</f>
        <v>103000000</v>
      </c>
      <c r="G119" s="73">
        <f>SUM(G113:G118)</f>
        <v>0</v>
      </c>
      <c r="H119" s="31"/>
      <c r="J119" s="35"/>
    </row>
    <row r="120" spans="1:10" x14ac:dyDescent="0.35">
      <c r="A120" s="10"/>
      <c r="B120" s="27"/>
      <c r="C120" s="107" t="s">
        <v>1271</v>
      </c>
      <c r="D120" s="111"/>
      <c r="E120" s="59"/>
      <c r="F120" s="59"/>
      <c r="G120" s="73"/>
      <c r="H120" s="31"/>
      <c r="J120" s="35"/>
    </row>
    <row r="121" spans="1:10" ht="124" x14ac:dyDescent="0.35">
      <c r="A121" s="10"/>
      <c r="B121" s="11"/>
      <c r="C121" s="9">
        <f ca="1">COUNTIF($B$11:E121,E121)</f>
        <v>1</v>
      </c>
      <c r="D121" s="4" t="s">
        <v>138</v>
      </c>
      <c r="E121" s="59">
        <v>65000000</v>
      </c>
      <c r="F121" s="59">
        <v>65000000</v>
      </c>
      <c r="G121" s="73"/>
      <c r="H121" s="6" t="s">
        <v>1226</v>
      </c>
    </row>
    <row r="122" spans="1:10" x14ac:dyDescent="0.35">
      <c r="A122" s="10"/>
      <c r="B122" s="27"/>
      <c r="C122" s="109" t="s">
        <v>1260</v>
      </c>
      <c r="D122" s="110"/>
      <c r="E122" s="59">
        <f>SUM(E121:E121)</f>
        <v>65000000</v>
      </c>
      <c r="F122" s="59">
        <f>SUM(F121:F121)</f>
        <v>65000000</v>
      </c>
      <c r="G122" s="73">
        <f>SUM(G121:G121)</f>
        <v>0</v>
      </c>
      <c r="H122" s="31"/>
      <c r="J122" s="35"/>
    </row>
    <row r="123" spans="1:10" x14ac:dyDescent="0.35">
      <c r="A123" s="10"/>
      <c r="B123" s="27"/>
      <c r="C123" s="107" t="s">
        <v>1697</v>
      </c>
      <c r="D123" s="111"/>
      <c r="E123" s="59"/>
      <c r="F123" s="59"/>
      <c r="G123" s="73"/>
      <c r="H123" s="31"/>
      <c r="J123" s="35"/>
    </row>
    <row r="124" spans="1:10" x14ac:dyDescent="0.35">
      <c r="A124" s="10"/>
      <c r="B124" s="27"/>
      <c r="C124" s="109" t="s">
        <v>1708</v>
      </c>
      <c r="D124" s="110"/>
      <c r="E124" s="59" t="e">
        <f>SUM(#REF!)</f>
        <v>#REF!</v>
      </c>
      <c r="F124" s="59" t="e">
        <f>SUM(#REF!)</f>
        <v>#REF!</v>
      </c>
      <c r="G124" s="73" t="e">
        <f>SUM(#REF!)</f>
        <v>#REF!</v>
      </c>
      <c r="H124" s="31"/>
      <c r="J124" s="35"/>
    </row>
    <row r="125" spans="1:10" x14ac:dyDescent="0.35">
      <c r="A125" s="10"/>
      <c r="B125" s="27"/>
      <c r="C125" s="107" t="s">
        <v>1272</v>
      </c>
      <c r="D125" s="111"/>
      <c r="E125" s="59"/>
      <c r="F125" s="59"/>
      <c r="G125" s="73"/>
      <c r="H125" s="31"/>
      <c r="J125" s="35"/>
    </row>
    <row r="126" spans="1:10" ht="77.5" x14ac:dyDescent="0.35">
      <c r="A126" s="10"/>
      <c r="B126" s="11"/>
      <c r="C126" s="9">
        <f ca="1">COUNTIF($B$11:E126,E126)</f>
        <v>3</v>
      </c>
      <c r="D126" s="4" t="s">
        <v>141</v>
      </c>
      <c r="E126" s="59">
        <v>15000000</v>
      </c>
      <c r="F126" s="59">
        <v>15000000</v>
      </c>
      <c r="G126" s="73"/>
      <c r="H126" s="6" t="s">
        <v>1226</v>
      </c>
    </row>
    <row r="127" spans="1:10" ht="93" x14ac:dyDescent="0.35">
      <c r="A127" s="10"/>
      <c r="B127" s="11"/>
      <c r="C127" s="9">
        <f ca="1">COUNTIF($B$11:E127,E127)</f>
        <v>4</v>
      </c>
      <c r="D127" s="4" t="s">
        <v>142</v>
      </c>
      <c r="E127" s="59">
        <v>15000000</v>
      </c>
      <c r="F127" s="59">
        <v>15000000</v>
      </c>
      <c r="G127" s="73"/>
      <c r="H127" s="6" t="s">
        <v>1226</v>
      </c>
    </row>
    <row r="128" spans="1:10" ht="93" x14ac:dyDescent="0.35">
      <c r="A128" s="10"/>
      <c r="B128" s="11"/>
      <c r="C128" s="9">
        <f ca="1">COUNTIF($B$11:E128,E128)</f>
        <v>5</v>
      </c>
      <c r="D128" s="4" t="s">
        <v>143</v>
      </c>
      <c r="E128" s="59">
        <v>20000000</v>
      </c>
      <c r="F128" s="59">
        <v>20000000</v>
      </c>
      <c r="G128" s="73"/>
      <c r="H128" s="6" t="s">
        <v>1226</v>
      </c>
    </row>
    <row r="129" spans="1:10" ht="108.5" x14ac:dyDescent="0.35">
      <c r="A129" s="10"/>
      <c r="B129" s="11"/>
      <c r="C129" s="9">
        <f ca="1">COUNTIF($B$11:E129,E129)</f>
        <v>6</v>
      </c>
      <c r="D129" s="4" t="s">
        <v>144</v>
      </c>
      <c r="E129" s="59">
        <v>15000000</v>
      </c>
      <c r="F129" s="59">
        <v>15000000</v>
      </c>
      <c r="G129" s="73"/>
      <c r="H129" s="6" t="s">
        <v>1226</v>
      </c>
    </row>
    <row r="130" spans="1:10" ht="77.5" x14ac:dyDescent="0.35">
      <c r="A130" s="10"/>
      <c r="B130" s="11"/>
      <c r="C130" s="9">
        <f ca="1">COUNTIF($B$11:E130,E130)</f>
        <v>7</v>
      </c>
      <c r="D130" s="4" t="s">
        <v>145</v>
      </c>
      <c r="E130" s="59">
        <v>6000000</v>
      </c>
      <c r="F130" s="59">
        <v>6000000</v>
      </c>
      <c r="G130" s="73"/>
      <c r="H130" s="6" t="s">
        <v>1226</v>
      </c>
    </row>
    <row r="131" spans="1:10" x14ac:dyDescent="0.35">
      <c r="A131" s="10"/>
      <c r="B131" s="11"/>
      <c r="C131" s="109" t="s">
        <v>1261</v>
      </c>
      <c r="D131" s="110"/>
      <c r="E131" s="59">
        <f>SUM(E126:E130)</f>
        <v>71000000</v>
      </c>
      <c r="F131" s="59">
        <f>SUM(F126:F130)</f>
        <v>71000000</v>
      </c>
      <c r="G131" s="73">
        <f>SUM(G126:G130)</f>
        <v>0</v>
      </c>
      <c r="H131" s="31"/>
      <c r="J131" s="35"/>
    </row>
    <row r="132" spans="1:10" x14ac:dyDescent="0.35">
      <c r="A132" s="10"/>
      <c r="B132" s="27"/>
      <c r="C132" s="107" t="s">
        <v>1273</v>
      </c>
      <c r="D132" s="111"/>
      <c r="E132" s="59"/>
      <c r="F132" s="59"/>
      <c r="G132" s="73"/>
      <c r="H132" s="31"/>
      <c r="J132" s="35"/>
    </row>
    <row r="133" spans="1:10" ht="93" x14ac:dyDescent="0.35">
      <c r="A133" s="10"/>
      <c r="B133" s="11"/>
      <c r="C133" s="9">
        <f ca="1">COUNTIF($B$11:E133,E133)</f>
        <v>8</v>
      </c>
      <c r="D133" s="4" t="s">
        <v>153</v>
      </c>
      <c r="E133" s="59">
        <v>20000000</v>
      </c>
      <c r="F133" s="59">
        <v>20000000</v>
      </c>
      <c r="G133" s="73"/>
      <c r="H133" s="6" t="s">
        <v>1226</v>
      </c>
    </row>
    <row r="134" spans="1:10" ht="124" x14ac:dyDescent="0.35">
      <c r="A134" s="10"/>
      <c r="B134" s="11"/>
      <c r="C134" s="9">
        <f ca="1">COUNTIF($B$11:E134,E134)</f>
        <v>9</v>
      </c>
      <c r="D134" s="4" t="s">
        <v>154</v>
      </c>
      <c r="E134" s="59">
        <v>10000000</v>
      </c>
      <c r="F134" s="59">
        <v>10000000</v>
      </c>
      <c r="G134" s="73"/>
      <c r="H134" s="6" t="s">
        <v>1226</v>
      </c>
    </row>
    <row r="135" spans="1:10" ht="108.5" x14ac:dyDescent="0.35">
      <c r="A135" s="10"/>
      <c r="B135" s="11"/>
      <c r="C135" s="9">
        <f ca="1">COUNTIF($B$11:E135,E135)</f>
        <v>10</v>
      </c>
      <c r="D135" s="4" t="s">
        <v>155</v>
      </c>
      <c r="E135" s="59">
        <v>20000000</v>
      </c>
      <c r="F135" s="59">
        <v>20000000</v>
      </c>
      <c r="G135" s="73"/>
      <c r="H135" s="6" t="s">
        <v>1226</v>
      </c>
    </row>
    <row r="136" spans="1:10" ht="93" x14ac:dyDescent="0.35">
      <c r="A136" s="10"/>
      <c r="B136" s="11"/>
      <c r="C136" s="9">
        <f ca="1">COUNTIF($B$11:E136,E136)</f>
        <v>11</v>
      </c>
      <c r="D136" s="4" t="s">
        <v>156</v>
      </c>
      <c r="E136" s="59">
        <v>20000000</v>
      </c>
      <c r="F136" s="59">
        <v>20000000</v>
      </c>
      <c r="G136" s="73"/>
      <c r="H136" s="6" t="s">
        <v>1226</v>
      </c>
    </row>
    <row r="137" spans="1:10" ht="93" x14ac:dyDescent="0.35">
      <c r="A137" s="10"/>
      <c r="B137" s="11"/>
      <c r="C137" s="9">
        <f ca="1">COUNTIF($B$11:E137,E137)</f>
        <v>12</v>
      </c>
      <c r="D137" s="4" t="s">
        <v>157</v>
      </c>
      <c r="E137" s="59">
        <v>20000000</v>
      </c>
      <c r="F137" s="59">
        <v>20000000</v>
      </c>
      <c r="G137" s="73"/>
      <c r="H137" s="6" t="s">
        <v>1226</v>
      </c>
    </row>
    <row r="138" spans="1:10" ht="77.5" x14ac:dyDescent="0.35">
      <c r="A138" s="10"/>
      <c r="B138" s="11"/>
      <c r="C138" s="9">
        <f ca="1">COUNTIF($B$11:E138,E138)</f>
        <v>13</v>
      </c>
      <c r="D138" s="4" t="s">
        <v>158</v>
      </c>
      <c r="E138" s="59">
        <v>20000000</v>
      </c>
      <c r="F138" s="59">
        <v>20000000</v>
      </c>
      <c r="G138" s="73"/>
      <c r="H138" s="6" t="s">
        <v>1226</v>
      </c>
    </row>
    <row r="139" spans="1:10" ht="139.5" x14ac:dyDescent="0.35">
      <c r="A139" s="10"/>
      <c r="B139" s="11"/>
      <c r="C139" s="9">
        <f ca="1">COUNTIF($B$11:E139,E139)</f>
        <v>14</v>
      </c>
      <c r="D139" s="4" t="s">
        <v>159</v>
      </c>
      <c r="E139" s="59">
        <v>20000000</v>
      </c>
      <c r="F139" s="59">
        <v>20000000</v>
      </c>
      <c r="G139" s="73"/>
      <c r="H139" s="6" t="s">
        <v>1226</v>
      </c>
    </row>
    <row r="140" spans="1:10" ht="124" x14ac:dyDescent="0.35">
      <c r="A140" s="10"/>
      <c r="B140" s="11"/>
      <c r="C140" s="9">
        <f ca="1">COUNTIF($B$11:E140,E140)</f>
        <v>15</v>
      </c>
      <c r="D140" s="4" t="s">
        <v>160</v>
      </c>
      <c r="E140" s="59">
        <v>25000000</v>
      </c>
      <c r="F140" s="59">
        <v>25000000</v>
      </c>
      <c r="G140" s="73"/>
      <c r="H140" s="6" t="s">
        <v>1226</v>
      </c>
    </row>
    <row r="141" spans="1:10" x14ac:dyDescent="0.35">
      <c r="A141" s="10"/>
      <c r="B141" s="27"/>
      <c r="C141" s="109" t="s">
        <v>1262</v>
      </c>
      <c r="D141" s="110"/>
      <c r="E141" s="59">
        <f>SUM(E133:E140)</f>
        <v>155000000</v>
      </c>
      <c r="F141" s="59">
        <f>SUM(F133:F140)</f>
        <v>155000000</v>
      </c>
      <c r="G141" s="73">
        <f>SUM(G133:G140)</f>
        <v>0</v>
      </c>
      <c r="H141" s="31"/>
      <c r="J141" s="54"/>
    </row>
    <row r="142" spans="1:10" x14ac:dyDescent="0.35">
      <c r="A142" s="10"/>
      <c r="B142" s="27"/>
      <c r="C142" s="107" t="s">
        <v>1274</v>
      </c>
      <c r="D142" s="111"/>
      <c r="E142" s="59"/>
      <c r="F142" s="59"/>
      <c r="G142" s="73"/>
      <c r="H142" s="31"/>
      <c r="J142" s="35"/>
    </row>
    <row r="143" spans="1:10" ht="93" x14ac:dyDescent="0.35">
      <c r="A143" s="10"/>
      <c r="B143" s="11"/>
      <c r="C143" s="9">
        <f ca="1">COUNTIF($B$11:E143,E143)</f>
        <v>1</v>
      </c>
      <c r="D143" s="4" t="s">
        <v>161</v>
      </c>
      <c r="E143" s="59">
        <v>15000000</v>
      </c>
      <c r="F143" s="59">
        <v>15000000</v>
      </c>
      <c r="G143" s="73"/>
      <c r="H143" s="6" t="s">
        <v>1226</v>
      </c>
    </row>
    <row r="144" spans="1:10" ht="93" x14ac:dyDescent="0.35">
      <c r="A144" s="10"/>
      <c r="B144" s="11"/>
      <c r="C144" s="9">
        <f ca="1">COUNTIF($B$11:E144,E144)</f>
        <v>2</v>
      </c>
      <c r="D144" s="4" t="s">
        <v>162</v>
      </c>
      <c r="E144" s="59">
        <v>20000000</v>
      </c>
      <c r="F144" s="59">
        <v>20000000</v>
      </c>
      <c r="G144" s="73"/>
      <c r="H144" s="6" t="s">
        <v>1226</v>
      </c>
    </row>
    <row r="145" spans="1:10" x14ac:dyDescent="0.35">
      <c r="A145" s="10"/>
      <c r="B145" s="27"/>
      <c r="C145" s="109" t="s">
        <v>1263</v>
      </c>
      <c r="D145" s="110"/>
      <c r="E145" s="59">
        <f>SUM(E143:E144)</f>
        <v>35000000</v>
      </c>
      <c r="F145" s="59">
        <f>SUM(F143:F144)</f>
        <v>35000000</v>
      </c>
      <c r="G145" s="73">
        <f>SUM(G143:G144)</f>
        <v>0</v>
      </c>
      <c r="H145" s="31"/>
      <c r="J145" s="35"/>
    </row>
    <row r="146" spans="1:10" x14ac:dyDescent="0.35">
      <c r="A146" s="10"/>
      <c r="B146" s="27"/>
      <c r="C146" s="107" t="s">
        <v>1275</v>
      </c>
      <c r="D146" s="111"/>
      <c r="E146" s="59"/>
      <c r="F146" s="59"/>
      <c r="G146" s="73"/>
      <c r="H146" s="31"/>
      <c r="J146" s="35"/>
    </row>
    <row r="147" spans="1:10" ht="77.5" x14ac:dyDescent="0.35">
      <c r="A147" s="10"/>
      <c r="B147" s="11"/>
      <c r="C147" s="9">
        <f ca="1">COUNTIF($B$11:E147,E147)</f>
        <v>1</v>
      </c>
      <c r="D147" s="4" t="s">
        <v>163</v>
      </c>
      <c r="E147" s="59">
        <v>10000000</v>
      </c>
      <c r="F147" s="59">
        <v>10000000</v>
      </c>
      <c r="G147" s="73"/>
      <c r="H147" s="6" t="s">
        <v>1226</v>
      </c>
    </row>
    <row r="148" spans="1:10" ht="77.5" x14ac:dyDescent="0.35">
      <c r="A148" s="10"/>
      <c r="B148" s="11"/>
      <c r="C148" s="9">
        <f ca="1">COUNTIF($B$11:E148,E148)</f>
        <v>2</v>
      </c>
      <c r="D148" s="4" t="s">
        <v>164</v>
      </c>
      <c r="E148" s="59">
        <v>10000000</v>
      </c>
      <c r="F148" s="59">
        <v>10000000</v>
      </c>
      <c r="G148" s="73"/>
      <c r="H148" s="6" t="s">
        <v>1226</v>
      </c>
    </row>
    <row r="149" spans="1:10" ht="77.5" x14ac:dyDescent="0.35">
      <c r="A149" s="10"/>
      <c r="B149" s="11"/>
      <c r="C149" s="9">
        <f ca="1">COUNTIF($B$11:E149,E149)</f>
        <v>3</v>
      </c>
      <c r="D149" s="4" t="s">
        <v>165</v>
      </c>
      <c r="E149" s="59">
        <v>10000000</v>
      </c>
      <c r="F149" s="59">
        <v>10000000</v>
      </c>
      <c r="G149" s="73"/>
      <c r="H149" s="6" t="s">
        <v>1226</v>
      </c>
    </row>
    <row r="150" spans="1:10" ht="77.5" x14ac:dyDescent="0.35">
      <c r="A150" s="10"/>
      <c r="B150" s="11"/>
      <c r="C150" s="9">
        <f ca="1">COUNTIF($B$11:E150,E150)</f>
        <v>4</v>
      </c>
      <c r="D150" s="4" t="s">
        <v>166</v>
      </c>
      <c r="E150" s="59">
        <v>10000000</v>
      </c>
      <c r="F150" s="59">
        <v>10000000</v>
      </c>
      <c r="G150" s="73"/>
      <c r="H150" s="6" t="s">
        <v>1226</v>
      </c>
    </row>
    <row r="151" spans="1:10" ht="77.5" x14ac:dyDescent="0.35">
      <c r="A151" s="10"/>
      <c r="B151" s="11"/>
      <c r="C151" s="9">
        <f ca="1">COUNTIF($B$11:E151,E151)</f>
        <v>5</v>
      </c>
      <c r="D151" s="4" t="s">
        <v>167</v>
      </c>
      <c r="E151" s="59">
        <v>10000000</v>
      </c>
      <c r="F151" s="59">
        <v>10000000</v>
      </c>
      <c r="G151" s="73"/>
      <c r="H151" s="6" t="s">
        <v>1226</v>
      </c>
    </row>
    <row r="152" spans="1:10" x14ac:dyDescent="0.35">
      <c r="A152" s="10"/>
      <c r="B152" s="27"/>
      <c r="C152" s="109" t="s">
        <v>1264</v>
      </c>
      <c r="D152" s="110"/>
      <c r="E152" s="59">
        <f>SUM(E147:E151)</f>
        <v>50000000</v>
      </c>
      <c r="F152" s="59">
        <f>SUM(F147:F151)</f>
        <v>50000000</v>
      </c>
      <c r="G152" s="73">
        <f>SUM(G147:G151)</f>
        <v>0</v>
      </c>
      <c r="H152" s="31"/>
      <c r="J152" s="35"/>
    </row>
    <row r="153" spans="1:10" x14ac:dyDescent="0.35">
      <c r="A153" s="10"/>
      <c r="B153" s="27"/>
      <c r="C153" s="107" t="s">
        <v>1529</v>
      </c>
      <c r="D153" s="111"/>
      <c r="E153" s="59"/>
      <c r="F153" s="59"/>
      <c r="G153" s="73"/>
      <c r="H153" s="31"/>
      <c r="J153" s="35"/>
    </row>
    <row r="154" spans="1:10" ht="139.5" x14ac:dyDescent="0.35">
      <c r="A154" s="10"/>
      <c r="B154" s="11"/>
      <c r="C154" s="9">
        <f ca="1">COUNTIF($B$11:E154,E154)</f>
        <v>11</v>
      </c>
      <c r="D154" s="4" t="s">
        <v>178</v>
      </c>
      <c r="E154" s="59">
        <v>20000000</v>
      </c>
      <c r="F154" s="59">
        <v>20000000</v>
      </c>
      <c r="G154" s="73"/>
      <c r="H154" s="6" t="s">
        <v>1226</v>
      </c>
    </row>
    <row r="155" spans="1:10" ht="124" x14ac:dyDescent="0.35">
      <c r="A155" s="10"/>
      <c r="B155" s="11"/>
      <c r="C155" s="9">
        <f ca="1">COUNTIF($B$11:E155,E155)</f>
        <v>12</v>
      </c>
      <c r="D155" s="4" t="s">
        <v>179</v>
      </c>
      <c r="E155" s="59">
        <v>15000000</v>
      </c>
      <c r="F155" s="59">
        <v>15000000</v>
      </c>
      <c r="G155" s="73"/>
      <c r="H155" s="6" t="s">
        <v>1226</v>
      </c>
    </row>
    <row r="156" spans="1:10" ht="108.5" x14ac:dyDescent="0.35">
      <c r="A156" s="10"/>
      <c r="B156" s="11"/>
      <c r="C156" s="9">
        <f ca="1">COUNTIF($B$11:E156,E156)</f>
        <v>13</v>
      </c>
      <c r="D156" s="4" t="s">
        <v>180</v>
      </c>
      <c r="E156" s="59">
        <v>20000000</v>
      </c>
      <c r="F156" s="59">
        <v>20000000</v>
      </c>
      <c r="G156" s="73"/>
      <c r="H156" s="6" t="s">
        <v>1226</v>
      </c>
    </row>
    <row r="157" spans="1:10" ht="93" x14ac:dyDescent="0.35">
      <c r="A157" s="10"/>
      <c r="B157" s="11"/>
      <c r="C157" s="9">
        <f ca="1">COUNTIF($B$11:E157,E157)</f>
        <v>14</v>
      </c>
      <c r="D157" s="4" t="s">
        <v>181</v>
      </c>
      <c r="E157" s="59">
        <v>20000000</v>
      </c>
      <c r="F157" s="59">
        <v>20000000</v>
      </c>
      <c r="G157" s="73"/>
      <c r="H157" s="6" t="s">
        <v>1226</v>
      </c>
    </row>
    <row r="158" spans="1:10" ht="108.5" x14ac:dyDescent="0.35">
      <c r="A158" s="10"/>
      <c r="B158" s="11"/>
      <c r="C158" s="9">
        <f ca="1">COUNTIF($B$11:E158,E158)</f>
        <v>15</v>
      </c>
      <c r="D158" s="4" t="s">
        <v>182</v>
      </c>
      <c r="E158" s="59">
        <v>20000000</v>
      </c>
      <c r="F158" s="59">
        <v>20000000</v>
      </c>
      <c r="G158" s="73"/>
      <c r="H158" s="6" t="s">
        <v>1226</v>
      </c>
    </row>
    <row r="159" spans="1:10" x14ac:dyDescent="0.35">
      <c r="A159" s="10"/>
      <c r="B159" s="27"/>
      <c r="C159" s="109" t="s">
        <v>1265</v>
      </c>
      <c r="D159" s="110"/>
      <c r="E159" s="59">
        <f>SUM(E154:E158)</f>
        <v>95000000</v>
      </c>
      <c r="F159" s="59">
        <f>SUM(F154:F158)</f>
        <v>95000000</v>
      </c>
      <c r="G159" s="73">
        <f>SUM(G154:G158)</f>
        <v>0</v>
      </c>
      <c r="H159" s="31"/>
      <c r="J159" s="35"/>
    </row>
    <row r="160" spans="1:10" x14ac:dyDescent="0.35">
      <c r="A160" s="10"/>
      <c r="B160" s="27"/>
      <c r="C160" s="107" t="s">
        <v>1276</v>
      </c>
      <c r="D160" s="111"/>
      <c r="E160" s="59"/>
      <c r="F160" s="59"/>
      <c r="G160" s="73"/>
      <c r="H160" s="31"/>
      <c r="J160" s="35"/>
    </row>
    <row r="161" spans="1:10" ht="93" x14ac:dyDescent="0.35">
      <c r="A161" s="10"/>
      <c r="B161" s="11"/>
      <c r="C161" s="9">
        <f ca="1">COUNTIF($B$11:E161,E161)</f>
        <v>3</v>
      </c>
      <c r="D161" s="4" t="s">
        <v>185</v>
      </c>
      <c r="E161" s="59">
        <v>20000000</v>
      </c>
      <c r="F161" s="59">
        <v>20000000</v>
      </c>
      <c r="G161" s="73"/>
      <c r="H161" s="6" t="s">
        <v>1226</v>
      </c>
    </row>
    <row r="162" spans="1:10" ht="93" x14ac:dyDescent="0.35">
      <c r="A162" s="10"/>
      <c r="B162" s="11"/>
      <c r="C162" s="9">
        <f ca="1">COUNTIF($B$11:E162,E162)</f>
        <v>4</v>
      </c>
      <c r="D162" s="4" t="s">
        <v>186</v>
      </c>
      <c r="E162" s="59">
        <v>20000000</v>
      </c>
      <c r="F162" s="59">
        <v>20000000</v>
      </c>
      <c r="G162" s="73"/>
      <c r="H162" s="6" t="s">
        <v>1226</v>
      </c>
    </row>
    <row r="163" spans="1:10" ht="93" x14ac:dyDescent="0.35">
      <c r="A163" s="10"/>
      <c r="B163" s="11"/>
      <c r="C163" s="9">
        <f ca="1">COUNTIF($B$11:E163,E163)</f>
        <v>5</v>
      </c>
      <c r="D163" s="4" t="s">
        <v>187</v>
      </c>
      <c r="E163" s="59">
        <v>15000000</v>
      </c>
      <c r="F163" s="59">
        <v>15000000</v>
      </c>
      <c r="G163" s="73"/>
      <c r="H163" s="6" t="s">
        <v>1226</v>
      </c>
    </row>
    <row r="164" spans="1:10" x14ac:dyDescent="0.35">
      <c r="A164" s="10"/>
      <c r="B164" s="27"/>
      <c r="C164" s="109" t="s">
        <v>1266</v>
      </c>
      <c r="D164" s="110"/>
      <c r="E164" s="59">
        <f>SUM(E161:E163)</f>
        <v>55000000</v>
      </c>
      <c r="F164" s="59">
        <f>SUM(F161:F163)</f>
        <v>55000000</v>
      </c>
      <c r="G164" s="73">
        <f>SUM(G161:G163)</f>
        <v>0</v>
      </c>
      <c r="H164" s="31"/>
      <c r="J164" s="35"/>
    </row>
    <row r="165" spans="1:10" x14ac:dyDescent="0.35">
      <c r="A165" s="10"/>
      <c r="B165" s="27"/>
      <c r="C165" s="107" t="s">
        <v>1277</v>
      </c>
      <c r="D165" s="111"/>
      <c r="E165" s="59"/>
      <c r="F165" s="59"/>
      <c r="G165" s="73"/>
      <c r="H165" s="31"/>
      <c r="J165" s="35"/>
    </row>
    <row r="166" spans="1:10" ht="77.5" x14ac:dyDescent="0.35">
      <c r="A166" s="10"/>
      <c r="B166" s="11"/>
      <c r="C166" s="9">
        <f ca="1">COUNTIF($B$11:E166,E166)</f>
        <v>2</v>
      </c>
      <c r="D166" s="4" t="s">
        <v>189</v>
      </c>
      <c r="E166" s="59">
        <v>10000000</v>
      </c>
      <c r="F166" s="59">
        <v>10000000</v>
      </c>
      <c r="G166" s="73"/>
      <c r="H166" s="6" t="s">
        <v>1226</v>
      </c>
    </row>
    <row r="167" spans="1:10" ht="77.5" x14ac:dyDescent="0.35">
      <c r="A167" s="10"/>
      <c r="B167" s="11"/>
      <c r="C167" s="9">
        <f ca="1">COUNTIF($B$11:E167,E167)</f>
        <v>3</v>
      </c>
      <c r="D167" s="4" t="s">
        <v>190</v>
      </c>
      <c r="E167" s="59">
        <v>10000000</v>
      </c>
      <c r="F167" s="59">
        <v>10000000</v>
      </c>
      <c r="G167" s="73"/>
      <c r="H167" s="6" t="s">
        <v>1226</v>
      </c>
    </row>
    <row r="168" spans="1:10" ht="124" x14ac:dyDescent="0.35">
      <c r="A168" s="10"/>
      <c r="B168" s="11"/>
      <c r="C168" s="9">
        <f ca="1">COUNTIF($B$11:E168,E168)</f>
        <v>4</v>
      </c>
      <c r="D168" s="4" t="s">
        <v>191</v>
      </c>
      <c r="E168" s="59">
        <v>20000000</v>
      </c>
      <c r="F168" s="59">
        <v>20000000</v>
      </c>
      <c r="G168" s="73"/>
      <c r="H168" s="6" t="s">
        <v>1226</v>
      </c>
    </row>
    <row r="169" spans="1:10" ht="93" x14ac:dyDescent="0.35">
      <c r="A169" s="10"/>
      <c r="B169" s="11"/>
      <c r="C169" s="9">
        <f ca="1">COUNTIF($B$11:E169,E169)</f>
        <v>5</v>
      </c>
      <c r="D169" s="4" t="s">
        <v>192</v>
      </c>
      <c r="E169" s="59">
        <v>15000000</v>
      </c>
      <c r="F169" s="59">
        <v>15000000</v>
      </c>
      <c r="G169" s="73"/>
      <c r="H169" s="6" t="s">
        <v>1226</v>
      </c>
    </row>
    <row r="170" spans="1:10" ht="93" x14ac:dyDescent="0.35">
      <c r="A170" s="10"/>
      <c r="B170" s="11"/>
      <c r="C170" s="9">
        <f ca="1">COUNTIF($B$11:E170,E170)</f>
        <v>6</v>
      </c>
      <c r="D170" s="4" t="s">
        <v>193</v>
      </c>
      <c r="E170" s="59">
        <v>20000000</v>
      </c>
      <c r="F170" s="59">
        <v>20000000</v>
      </c>
      <c r="G170" s="73"/>
      <c r="H170" s="6" t="s">
        <v>1226</v>
      </c>
    </row>
    <row r="171" spans="1:10" ht="93" x14ac:dyDescent="0.35">
      <c r="A171" s="10"/>
      <c r="B171" s="11"/>
      <c r="C171" s="9">
        <f ca="1">COUNTIF($B$11:E171,E171)</f>
        <v>7</v>
      </c>
      <c r="D171" s="4" t="s">
        <v>194</v>
      </c>
      <c r="E171" s="59">
        <v>20000000</v>
      </c>
      <c r="F171" s="59">
        <v>20000000</v>
      </c>
      <c r="G171" s="73"/>
      <c r="H171" s="6" t="s">
        <v>1226</v>
      </c>
    </row>
    <row r="172" spans="1:10" ht="108.5" x14ac:dyDescent="0.35">
      <c r="A172" s="10"/>
      <c r="B172" s="11"/>
      <c r="C172" s="9">
        <f ca="1">COUNTIF($B$11:E172,E172)</f>
        <v>8</v>
      </c>
      <c r="D172" s="4" t="s">
        <v>195</v>
      </c>
      <c r="E172" s="59">
        <v>10000000</v>
      </c>
      <c r="F172" s="59">
        <v>10000000</v>
      </c>
      <c r="G172" s="73"/>
      <c r="H172" s="6" t="s">
        <v>1226</v>
      </c>
    </row>
    <row r="173" spans="1:10" x14ac:dyDescent="0.35">
      <c r="A173" s="10"/>
      <c r="B173" s="27"/>
      <c r="C173" s="109" t="s">
        <v>1267</v>
      </c>
      <c r="D173" s="110"/>
      <c r="E173" s="59">
        <f>SUM(E166:E172)</f>
        <v>105000000</v>
      </c>
      <c r="F173" s="59">
        <f>SUM(F166:F172)</f>
        <v>105000000</v>
      </c>
      <c r="G173" s="73">
        <f>SUM(G166:G172)</f>
        <v>0</v>
      </c>
      <c r="H173" s="31"/>
      <c r="J173" s="35"/>
    </row>
    <row r="174" spans="1:10" x14ac:dyDescent="0.35">
      <c r="A174" s="10"/>
      <c r="B174" s="27"/>
      <c r="C174" s="107" t="s">
        <v>1278</v>
      </c>
      <c r="D174" s="111"/>
      <c r="E174" s="59"/>
      <c r="F174" s="59"/>
      <c r="G174" s="73"/>
      <c r="H174" s="31"/>
      <c r="J174" s="35"/>
    </row>
    <row r="175" spans="1:10" ht="77.5" x14ac:dyDescent="0.35">
      <c r="A175" s="10"/>
      <c r="B175" s="11"/>
      <c r="C175" s="9">
        <f ca="1">COUNTIF($B$11:E175,E175)</f>
        <v>3</v>
      </c>
      <c r="D175" s="4" t="s">
        <v>198</v>
      </c>
      <c r="E175" s="59">
        <v>22000000</v>
      </c>
      <c r="F175" s="59">
        <v>22000000</v>
      </c>
      <c r="G175" s="73"/>
      <c r="H175" s="6" t="s">
        <v>1226</v>
      </c>
    </row>
    <row r="176" spans="1:10" ht="77.5" x14ac:dyDescent="0.35">
      <c r="A176" s="10"/>
      <c r="B176" s="11"/>
      <c r="C176" s="9">
        <f ca="1">COUNTIF($B$11:E176,E176)</f>
        <v>4</v>
      </c>
      <c r="D176" s="4" t="s">
        <v>199</v>
      </c>
      <c r="E176" s="59">
        <v>10000000</v>
      </c>
      <c r="F176" s="59">
        <v>10000000</v>
      </c>
      <c r="G176" s="73"/>
      <c r="H176" s="6" t="s">
        <v>1226</v>
      </c>
    </row>
    <row r="177" spans="1:10" ht="77.5" x14ac:dyDescent="0.35">
      <c r="A177" s="10"/>
      <c r="B177" s="11"/>
      <c r="C177" s="9">
        <f ca="1">COUNTIF($B$11:E177,E177)</f>
        <v>5</v>
      </c>
      <c r="D177" s="4" t="s">
        <v>200</v>
      </c>
      <c r="E177" s="59">
        <v>10000000</v>
      </c>
      <c r="F177" s="59">
        <v>10000000</v>
      </c>
      <c r="G177" s="73"/>
      <c r="H177" s="6" t="s">
        <v>1226</v>
      </c>
    </row>
    <row r="178" spans="1:10" ht="77.5" x14ac:dyDescent="0.35">
      <c r="A178" s="10"/>
      <c r="B178" s="11"/>
      <c r="C178" s="9">
        <f ca="1">COUNTIF($B$11:E178,E178)</f>
        <v>6</v>
      </c>
      <c r="D178" s="4" t="s">
        <v>201</v>
      </c>
      <c r="E178" s="59">
        <v>10000000</v>
      </c>
      <c r="F178" s="59">
        <v>10000000</v>
      </c>
      <c r="G178" s="73"/>
      <c r="H178" s="6" t="s">
        <v>1226</v>
      </c>
    </row>
    <row r="179" spans="1:10" ht="77.5" x14ac:dyDescent="0.35">
      <c r="A179" s="10"/>
      <c r="B179" s="11"/>
      <c r="C179" s="9">
        <f ca="1">COUNTIF($B$11:E179,E179)</f>
        <v>7</v>
      </c>
      <c r="D179" s="4" t="s">
        <v>202</v>
      </c>
      <c r="E179" s="59">
        <v>10000000</v>
      </c>
      <c r="F179" s="59">
        <v>10000000</v>
      </c>
      <c r="G179" s="73"/>
      <c r="H179" s="6" t="s">
        <v>1226</v>
      </c>
    </row>
    <row r="180" spans="1:10" ht="77.5" x14ac:dyDescent="0.35">
      <c r="A180" s="10"/>
      <c r="B180" s="11"/>
      <c r="C180" s="9">
        <f ca="1">COUNTIF($B$11:E180,E180)</f>
        <v>8</v>
      </c>
      <c r="D180" s="4" t="s">
        <v>203</v>
      </c>
      <c r="E180" s="59">
        <v>10000000</v>
      </c>
      <c r="F180" s="59">
        <v>10000000</v>
      </c>
      <c r="G180" s="73"/>
      <c r="H180" s="6" t="s">
        <v>1226</v>
      </c>
    </row>
    <row r="181" spans="1:10" ht="77.5" x14ac:dyDescent="0.35">
      <c r="A181" s="10"/>
      <c r="B181" s="11"/>
      <c r="C181" s="9">
        <f ca="1">COUNTIF($B$11:E181,E181)</f>
        <v>9</v>
      </c>
      <c r="D181" s="4" t="s">
        <v>204</v>
      </c>
      <c r="E181" s="59">
        <v>20000000</v>
      </c>
      <c r="F181" s="59">
        <v>20000000</v>
      </c>
      <c r="G181" s="73"/>
      <c r="H181" s="6" t="s">
        <v>1226</v>
      </c>
    </row>
    <row r="182" spans="1:10" ht="77.5" x14ac:dyDescent="0.35">
      <c r="A182" s="10"/>
      <c r="B182" s="11"/>
      <c r="C182" s="9">
        <f ca="1">COUNTIF($B$11:E182,E182)</f>
        <v>10</v>
      </c>
      <c r="D182" s="4" t="s">
        <v>205</v>
      </c>
      <c r="E182" s="59">
        <v>15000000</v>
      </c>
      <c r="F182" s="59">
        <v>15000000</v>
      </c>
      <c r="G182" s="73"/>
      <c r="H182" s="6" t="s">
        <v>1226</v>
      </c>
    </row>
    <row r="183" spans="1:10" ht="124" x14ac:dyDescent="0.35">
      <c r="A183" s="10"/>
      <c r="B183" s="11"/>
      <c r="C183" s="9">
        <f ca="1">COUNTIF($B$11:E183,E183)</f>
        <v>11</v>
      </c>
      <c r="D183" s="4" t="s">
        <v>206</v>
      </c>
      <c r="E183" s="59">
        <v>10000000</v>
      </c>
      <c r="F183" s="59">
        <v>10000000</v>
      </c>
      <c r="G183" s="73"/>
      <c r="H183" s="6" t="s">
        <v>1226</v>
      </c>
    </row>
    <row r="184" spans="1:10" ht="77.5" x14ac:dyDescent="0.35">
      <c r="A184" s="10"/>
      <c r="B184" s="11"/>
      <c r="C184" s="9">
        <f ca="1">COUNTIF($B$11:E184,E184)</f>
        <v>12</v>
      </c>
      <c r="D184" s="4" t="s">
        <v>207</v>
      </c>
      <c r="E184" s="59">
        <v>10000000</v>
      </c>
      <c r="F184" s="59">
        <v>10000000</v>
      </c>
      <c r="G184" s="73"/>
      <c r="H184" s="6" t="s">
        <v>1226</v>
      </c>
    </row>
    <row r="185" spans="1:10" x14ac:dyDescent="0.35">
      <c r="A185" s="10"/>
      <c r="B185" s="27"/>
      <c r="C185" s="109" t="s">
        <v>1268</v>
      </c>
      <c r="D185" s="110"/>
      <c r="E185" s="59">
        <f>SUM(E175:E184)</f>
        <v>127000000</v>
      </c>
      <c r="F185" s="59">
        <f>SUM(F175:F184)</f>
        <v>127000000</v>
      </c>
      <c r="G185" s="73">
        <f>SUM(G175:G184)</f>
        <v>0</v>
      </c>
      <c r="H185" s="31"/>
      <c r="J185" s="35"/>
    </row>
    <row r="186" spans="1:10" s="30" customFormat="1" x14ac:dyDescent="0.35">
      <c r="A186" s="28"/>
      <c r="B186" s="29"/>
      <c r="C186" s="109" t="s">
        <v>1269</v>
      </c>
      <c r="D186" s="110"/>
      <c r="E186" s="61" t="e">
        <f>E109+E111+E119+E122+E124+E131+E141+E145+E152+E159+E164+E173+E185</f>
        <v>#REF!</v>
      </c>
      <c r="F186" s="61" t="e">
        <f>F109+F111+F119+F122+F124+F131+F141+F145+F152+F159+F164+F173+F185</f>
        <v>#REF!</v>
      </c>
      <c r="G186" s="75" t="e">
        <f>G109+G111+G119+G122+G124+G131+G141+G145+G152+G159+G164+G173+G185</f>
        <v>#REF!</v>
      </c>
      <c r="H186" s="36"/>
      <c r="I186" s="69"/>
      <c r="J186" s="53"/>
    </row>
    <row r="187" spans="1:10" s="30" customFormat="1" x14ac:dyDescent="0.35">
      <c r="A187" s="37">
        <v>3</v>
      </c>
      <c r="B187" s="38" t="s">
        <v>1524</v>
      </c>
      <c r="C187" s="107" t="s">
        <v>1291</v>
      </c>
      <c r="D187" s="112"/>
      <c r="E187" s="62"/>
      <c r="F187" s="62"/>
      <c r="G187" s="73"/>
      <c r="H187" s="31"/>
      <c r="I187" s="69"/>
      <c r="J187" s="53"/>
    </row>
    <row r="188" spans="1:10" ht="77.5" x14ac:dyDescent="0.35">
      <c r="A188" s="10"/>
      <c r="B188" s="11"/>
      <c r="C188" s="9">
        <f ca="1">COUNTIF($B$11:E188,E188)</f>
        <v>6</v>
      </c>
      <c r="D188" s="4" t="s">
        <v>213</v>
      </c>
      <c r="E188" s="59">
        <v>10000000</v>
      </c>
      <c r="F188" s="59">
        <v>10000000</v>
      </c>
      <c r="G188" s="73"/>
      <c r="H188" s="6" t="s">
        <v>1226</v>
      </c>
    </row>
    <row r="189" spans="1:10" ht="77.5" x14ac:dyDescent="0.35">
      <c r="A189" s="10"/>
      <c r="B189" s="11"/>
      <c r="C189" s="9">
        <f ca="1">COUNTIF($B$11:E189,E189)</f>
        <v>7</v>
      </c>
      <c r="D189" s="4" t="s">
        <v>214</v>
      </c>
      <c r="E189" s="59">
        <v>10000000</v>
      </c>
      <c r="F189" s="59">
        <v>10000000</v>
      </c>
      <c r="G189" s="73"/>
      <c r="H189" s="6" t="s">
        <v>1226</v>
      </c>
    </row>
    <row r="190" spans="1:10" ht="108.5" x14ac:dyDescent="0.35">
      <c r="A190" s="10"/>
      <c r="B190" s="11"/>
      <c r="C190" s="9">
        <f ca="1">COUNTIF($B$11:E190,E190)</f>
        <v>8</v>
      </c>
      <c r="D190" s="4" t="s">
        <v>215</v>
      </c>
      <c r="E190" s="59">
        <v>20000000</v>
      </c>
      <c r="F190" s="59">
        <v>20000000</v>
      </c>
      <c r="G190" s="73"/>
      <c r="H190" s="6" t="s">
        <v>1226</v>
      </c>
    </row>
    <row r="191" spans="1:10" ht="77.5" x14ac:dyDescent="0.35">
      <c r="A191" s="10"/>
      <c r="B191" s="11"/>
      <c r="C191" s="9">
        <f ca="1">COUNTIF($B$11:E191,E191)</f>
        <v>9</v>
      </c>
      <c r="D191" s="4" t="s">
        <v>216</v>
      </c>
      <c r="E191" s="59">
        <v>10000000</v>
      </c>
      <c r="F191" s="59">
        <v>10000000</v>
      </c>
      <c r="G191" s="73"/>
      <c r="H191" s="6" t="s">
        <v>1226</v>
      </c>
    </row>
    <row r="192" spans="1:10" x14ac:dyDescent="0.35">
      <c r="A192" s="10"/>
      <c r="B192" s="11"/>
      <c r="C192" s="109" t="s">
        <v>1279</v>
      </c>
      <c r="D192" s="110"/>
      <c r="E192" s="59">
        <f>SUM(E188:E191)</f>
        <v>50000000</v>
      </c>
      <c r="F192" s="59">
        <f>SUM(F188:F191)</f>
        <v>50000000</v>
      </c>
      <c r="G192" s="73">
        <f>SUM(G188:G191)</f>
        <v>0</v>
      </c>
      <c r="H192" s="6"/>
    </row>
    <row r="193" spans="1:10" x14ac:dyDescent="0.35">
      <c r="A193" s="10"/>
      <c r="B193" s="27"/>
      <c r="C193" s="107" t="s">
        <v>1249</v>
      </c>
      <c r="D193" s="112"/>
      <c r="E193" s="62"/>
      <c r="F193" s="62"/>
      <c r="G193" s="73"/>
      <c r="H193" s="31"/>
      <c r="J193" s="35"/>
    </row>
    <row r="194" spans="1:10" ht="93" x14ac:dyDescent="0.35">
      <c r="A194" s="10"/>
      <c r="B194" s="11"/>
      <c r="C194" s="9" t="e">
        <f>#REF!+1</f>
        <v>#REF!</v>
      </c>
      <c r="D194" s="4" t="s">
        <v>219</v>
      </c>
      <c r="E194" s="59">
        <v>10000000</v>
      </c>
      <c r="F194" s="59">
        <v>10000000</v>
      </c>
      <c r="G194" s="73"/>
      <c r="H194" s="6" t="s">
        <v>1226</v>
      </c>
    </row>
    <row r="195" spans="1:10" ht="77.5" x14ac:dyDescent="0.35">
      <c r="A195" s="10"/>
      <c r="B195" s="11"/>
      <c r="C195" s="9" t="e">
        <f t="shared" ref="C195" si="2">C194+1</f>
        <v>#REF!</v>
      </c>
      <c r="D195" s="4" t="s">
        <v>220</v>
      </c>
      <c r="E195" s="59">
        <v>10000000</v>
      </c>
      <c r="F195" s="59">
        <v>10000000</v>
      </c>
      <c r="G195" s="73"/>
      <c r="H195" s="6" t="s">
        <v>1226</v>
      </c>
    </row>
    <row r="196" spans="1:10" x14ac:dyDescent="0.35">
      <c r="A196" s="10"/>
      <c r="B196" s="11"/>
      <c r="C196" s="109" t="s">
        <v>1235</v>
      </c>
      <c r="D196" s="110"/>
      <c r="E196" s="59">
        <f>SUM(E194:E195)</f>
        <v>20000000</v>
      </c>
      <c r="F196" s="59">
        <f>SUM(F194:F195)</f>
        <v>20000000</v>
      </c>
      <c r="G196" s="73">
        <f>SUM(G194:G195)</f>
        <v>0</v>
      </c>
      <c r="H196" s="6"/>
    </row>
    <row r="197" spans="1:10" x14ac:dyDescent="0.35">
      <c r="A197" s="10"/>
      <c r="B197" s="11"/>
      <c r="C197" s="107" t="s">
        <v>1292</v>
      </c>
      <c r="D197" s="112"/>
      <c r="E197" s="59"/>
      <c r="F197" s="59"/>
      <c r="G197" s="73"/>
      <c r="H197" s="6"/>
    </row>
    <row r="198" spans="1:10" ht="77.5" x14ac:dyDescent="0.35">
      <c r="A198" s="10"/>
      <c r="B198" s="11"/>
      <c r="C198" s="9">
        <f ca="1">COUNTIF($B$11:E198,E198)</f>
        <v>8</v>
      </c>
      <c r="D198" s="4" t="s">
        <v>228</v>
      </c>
      <c r="E198" s="59">
        <v>20000000</v>
      </c>
      <c r="F198" s="59">
        <v>20000000</v>
      </c>
      <c r="G198" s="73"/>
      <c r="H198" s="6" t="s">
        <v>1226</v>
      </c>
    </row>
    <row r="199" spans="1:10" ht="77.5" x14ac:dyDescent="0.35">
      <c r="A199" s="10"/>
      <c r="B199" s="11"/>
      <c r="C199" s="9">
        <f ca="1">COUNTIF($B$11:E199,E199)</f>
        <v>9</v>
      </c>
      <c r="D199" s="4" t="s">
        <v>229</v>
      </c>
      <c r="E199" s="59">
        <v>20000000</v>
      </c>
      <c r="F199" s="59">
        <v>20000000</v>
      </c>
      <c r="G199" s="73"/>
      <c r="H199" s="6" t="s">
        <v>1226</v>
      </c>
    </row>
    <row r="200" spans="1:10" x14ac:dyDescent="0.35">
      <c r="A200" s="10"/>
      <c r="B200" s="27"/>
      <c r="C200" s="109" t="s">
        <v>1280</v>
      </c>
      <c r="D200" s="110"/>
      <c r="E200" s="59">
        <f>SUM(E198:E199)</f>
        <v>40000000</v>
      </c>
      <c r="F200" s="59">
        <f>SUM(F198:F199)</f>
        <v>40000000</v>
      </c>
      <c r="G200" s="73">
        <f>SUM(G198:G199)</f>
        <v>0</v>
      </c>
      <c r="H200" s="31"/>
      <c r="J200" s="35"/>
    </row>
    <row r="201" spans="1:10" x14ac:dyDescent="0.35">
      <c r="A201" s="10"/>
      <c r="B201" s="27"/>
      <c r="C201" s="107" t="s">
        <v>1293</v>
      </c>
      <c r="D201" s="112"/>
      <c r="E201" s="59"/>
      <c r="F201" s="59"/>
      <c r="G201" s="73"/>
      <c r="H201" s="31"/>
      <c r="J201" s="35"/>
    </row>
    <row r="202" spans="1:10" ht="77.5" x14ac:dyDescent="0.35">
      <c r="A202" s="10"/>
      <c r="B202" s="11"/>
      <c r="C202" s="9">
        <f ca="1">COUNTIF($B$11:E202,E202)</f>
        <v>16</v>
      </c>
      <c r="D202" s="4" t="s">
        <v>245</v>
      </c>
      <c r="E202" s="59">
        <v>30000000</v>
      </c>
      <c r="F202" s="59">
        <v>30000000</v>
      </c>
      <c r="G202" s="73"/>
      <c r="H202" s="6" t="s">
        <v>1226</v>
      </c>
    </row>
    <row r="203" spans="1:10" ht="93" x14ac:dyDescent="0.35">
      <c r="A203" s="10"/>
      <c r="B203" s="11"/>
      <c r="C203" s="9">
        <f ca="1">COUNTIF($B$11:E203,E203)</f>
        <v>18</v>
      </c>
      <c r="D203" s="4" t="s">
        <v>247</v>
      </c>
      <c r="E203" s="59">
        <v>10000000</v>
      </c>
      <c r="F203" s="59">
        <v>10000000</v>
      </c>
      <c r="G203" s="73"/>
      <c r="H203" s="6" t="s">
        <v>1226</v>
      </c>
    </row>
    <row r="204" spans="1:10" x14ac:dyDescent="0.35">
      <c r="A204" s="10"/>
      <c r="B204" s="27"/>
      <c r="C204" s="113" t="s">
        <v>1281</v>
      </c>
      <c r="D204" s="114"/>
      <c r="E204" s="59">
        <f>SUM(E202:E203)</f>
        <v>40000000</v>
      </c>
      <c r="F204" s="59">
        <f>SUM(F202:F203)</f>
        <v>40000000</v>
      </c>
      <c r="G204" s="73"/>
      <c r="H204" s="31"/>
      <c r="J204" s="35"/>
    </row>
    <row r="205" spans="1:10" x14ac:dyDescent="0.35">
      <c r="A205" s="10"/>
      <c r="B205" s="27"/>
      <c r="C205" s="107" t="s">
        <v>1294</v>
      </c>
      <c r="D205" s="112"/>
      <c r="E205" s="59"/>
      <c r="F205" s="59"/>
      <c r="G205" s="73"/>
      <c r="H205" s="31"/>
      <c r="J205" s="35"/>
    </row>
    <row r="206" spans="1:10" x14ac:dyDescent="0.35">
      <c r="A206" s="10"/>
      <c r="B206" s="11"/>
      <c r="C206" s="109" t="s">
        <v>1282</v>
      </c>
      <c r="D206" s="110"/>
      <c r="E206" s="59" t="e">
        <f>SUM(#REF!)</f>
        <v>#REF!</v>
      </c>
      <c r="F206" s="59" t="e">
        <f>SUM(#REF!)</f>
        <v>#REF!</v>
      </c>
      <c r="G206" s="73" t="e">
        <f>SUM(#REF!)</f>
        <v>#REF!</v>
      </c>
      <c r="H206" s="31"/>
      <c r="J206" s="35"/>
    </row>
    <row r="207" spans="1:10" x14ac:dyDescent="0.35">
      <c r="A207" s="10"/>
      <c r="B207" s="11"/>
      <c r="C207" s="107" t="s">
        <v>1295</v>
      </c>
      <c r="D207" s="112"/>
      <c r="E207" s="59"/>
      <c r="F207" s="59"/>
      <c r="G207" s="73"/>
      <c r="H207" s="31"/>
      <c r="J207" s="35"/>
    </row>
    <row r="208" spans="1:10" ht="77.5" x14ac:dyDescent="0.35">
      <c r="A208" s="10"/>
      <c r="B208" s="11"/>
      <c r="C208" s="9">
        <f ca="1">COUNTIF($B$11:E208,E208)</f>
        <v>5</v>
      </c>
      <c r="D208" s="4" t="s">
        <v>262</v>
      </c>
      <c r="E208" s="59">
        <v>10000000</v>
      </c>
      <c r="F208" s="59">
        <v>10000000</v>
      </c>
      <c r="G208" s="73"/>
      <c r="H208" s="6" t="s">
        <v>1226</v>
      </c>
    </row>
    <row r="209" spans="1:10" ht="77.5" x14ac:dyDescent="0.35">
      <c r="A209" s="10"/>
      <c r="B209" s="11"/>
      <c r="C209" s="9">
        <f ca="1">COUNTIF($B$11:E209,E209)</f>
        <v>6</v>
      </c>
      <c r="D209" s="4" t="s">
        <v>263</v>
      </c>
      <c r="E209" s="59">
        <v>20000000</v>
      </c>
      <c r="F209" s="59">
        <v>20000000</v>
      </c>
      <c r="G209" s="73"/>
      <c r="H209" s="6" t="s">
        <v>1226</v>
      </c>
    </row>
    <row r="210" spans="1:10" ht="108.5" x14ac:dyDescent="0.35">
      <c r="A210" s="10"/>
      <c r="B210" s="11"/>
      <c r="C210" s="9">
        <f ca="1">COUNTIF($B$11:E210,E210)</f>
        <v>7</v>
      </c>
      <c r="D210" s="4" t="s">
        <v>264</v>
      </c>
      <c r="E210" s="59">
        <v>10000000</v>
      </c>
      <c r="F210" s="59">
        <v>10000000</v>
      </c>
      <c r="G210" s="73"/>
      <c r="H210" s="6" t="s">
        <v>1226</v>
      </c>
    </row>
    <row r="211" spans="1:10" ht="77.5" x14ac:dyDescent="0.35">
      <c r="A211" s="10"/>
      <c r="B211" s="11"/>
      <c r="C211" s="9">
        <f ca="1">COUNTIF($B$11:E211,E211)</f>
        <v>8</v>
      </c>
      <c r="D211" s="4" t="s">
        <v>265</v>
      </c>
      <c r="E211" s="59">
        <v>8000000</v>
      </c>
      <c r="F211" s="59">
        <v>8000000</v>
      </c>
      <c r="G211" s="73"/>
      <c r="H211" s="6" t="s">
        <v>1226</v>
      </c>
    </row>
    <row r="212" spans="1:10" ht="77.5" x14ac:dyDescent="0.35">
      <c r="A212" s="10"/>
      <c r="B212" s="11"/>
      <c r="C212" s="9">
        <f ca="1">COUNTIF($B$11:E1493,E212)</f>
        <v>9</v>
      </c>
      <c r="D212" s="4" t="s">
        <v>1171</v>
      </c>
      <c r="E212" s="59">
        <v>20000000</v>
      </c>
      <c r="F212" s="59">
        <v>20000000</v>
      </c>
      <c r="G212" s="73"/>
      <c r="H212" s="6" t="s">
        <v>1226</v>
      </c>
    </row>
    <row r="213" spans="1:10" x14ac:dyDescent="0.35">
      <c r="A213" s="10"/>
      <c r="B213" s="27"/>
      <c r="C213" s="109" t="s">
        <v>1283</v>
      </c>
      <c r="D213" s="110"/>
      <c r="E213" s="59">
        <f>SUM(E208:E212)</f>
        <v>68000000</v>
      </c>
      <c r="F213" s="59">
        <f>SUM(F208:F212)</f>
        <v>68000000</v>
      </c>
      <c r="G213" s="73">
        <f>SUM(G208:G212)</f>
        <v>0</v>
      </c>
      <c r="H213" s="31"/>
      <c r="J213" s="35"/>
    </row>
    <row r="214" spans="1:10" x14ac:dyDescent="0.35">
      <c r="A214" s="10"/>
      <c r="B214" s="27"/>
      <c r="C214" s="107" t="s">
        <v>1296</v>
      </c>
      <c r="D214" s="112"/>
      <c r="E214" s="59"/>
      <c r="F214" s="59"/>
      <c r="G214" s="73"/>
      <c r="H214" s="31"/>
      <c r="J214" s="35"/>
    </row>
    <row r="215" spans="1:10" ht="93" x14ac:dyDescent="0.35">
      <c r="A215" s="10"/>
      <c r="B215" s="11"/>
      <c r="C215" s="9">
        <f ca="1">COUNTIF($B$11:E215,E215)</f>
        <v>2</v>
      </c>
      <c r="D215" s="4" t="s">
        <v>267</v>
      </c>
      <c r="E215" s="59">
        <v>7000000</v>
      </c>
      <c r="F215" s="59">
        <v>7000000</v>
      </c>
      <c r="G215" s="73"/>
      <c r="H215" s="6" t="s">
        <v>1226</v>
      </c>
    </row>
    <row r="216" spans="1:10" x14ac:dyDescent="0.35">
      <c r="A216" s="10"/>
      <c r="B216" s="27"/>
      <c r="C216" s="109" t="s">
        <v>1284</v>
      </c>
      <c r="D216" s="110"/>
      <c r="E216" s="59">
        <f>SUM(E215:E215)</f>
        <v>7000000</v>
      </c>
      <c r="F216" s="59">
        <f>SUM(F215:F215)</f>
        <v>7000000</v>
      </c>
      <c r="G216" s="73">
        <f>SUM(G215:G215)</f>
        <v>0</v>
      </c>
      <c r="H216" s="31"/>
      <c r="J216" s="35"/>
    </row>
    <row r="217" spans="1:10" x14ac:dyDescent="0.35">
      <c r="A217" s="10"/>
      <c r="B217" s="27"/>
      <c r="C217" s="107" t="s">
        <v>1297</v>
      </c>
      <c r="D217" s="112"/>
      <c r="E217" s="59"/>
      <c r="F217" s="59"/>
      <c r="G217" s="73"/>
      <c r="H217" s="31"/>
      <c r="J217" s="35"/>
    </row>
    <row r="218" spans="1:10" ht="77.5" x14ac:dyDescent="0.35">
      <c r="A218" s="10"/>
      <c r="B218" s="11"/>
      <c r="C218" s="9">
        <f ca="1">COUNTIF($B$11:E218,E218)</f>
        <v>7</v>
      </c>
      <c r="D218" s="4" t="s">
        <v>274</v>
      </c>
      <c r="E218" s="59">
        <v>10000000</v>
      </c>
      <c r="F218" s="59">
        <v>10000000</v>
      </c>
      <c r="G218" s="73"/>
      <c r="H218" s="6" t="s">
        <v>1226</v>
      </c>
    </row>
    <row r="219" spans="1:10" ht="77.5" x14ac:dyDescent="0.35">
      <c r="A219" s="10"/>
      <c r="B219" s="11"/>
      <c r="C219" s="9">
        <f ca="1">COUNTIF($B$11:E219,E219)</f>
        <v>8</v>
      </c>
      <c r="D219" s="4" t="s">
        <v>275</v>
      </c>
      <c r="E219" s="59">
        <v>10000000</v>
      </c>
      <c r="F219" s="59">
        <v>10000000</v>
      </c>
      <c r="G219" s="73"/>
      <c r="H219" s="6" t="s">
        <v>1226</v>
      </c>
    </row>
    <row r="220" spans="1:10" ht="108.5" x14ac:dyDescent="0.35">
      <c r="A220" s="10"/>
      <c r="B220" s="11"/>
      <c r="C220" s="9">
        <f ca="1">COUNTIF($B$11:E220,E220)</f>
        <v>9</v>
      </c>
      <c r="D220" s="4" t="s">
        <v>276</v>
      </c>
      <c r="E220" s="59">
        <v>10000000</v>
      </c>
      <c r="F220" s="59">
        <v>10000000</v>
      </c>
      <c r="G220" s="73"/>
      <c r="H220" s="6" t="s">
        <v>1226</v>
      </c>
    </row>
    <row r="221" spans="1:10" x14ac:dyDescent="0.35">
      <c r="A221" s="10"/>
      <c r="B221" s="27"/>
      <c r="C221" s="109" t="s">
        <v>1285</v>
      </c>
      <c r="D221" s="110"/>
      <c r="E221" s="59">
        <f>SUM(E218:E220)</f>
        <v>30000000</v>
      </c>
      <c r="F221" s="59">
        <f>SUM(F218:F220)</f>
        <v>30000000</v>
      </c>
      <c r="G221" s="73">
        <f>SUM(G218:G220)</f>
        <v>0</v>
      </c>
      <c r="H221" s="31"/>
      <c r="J221" s="35"/>
    </row>
    <row r="222" spans="1:10" x14ac:dyDescent="0.35">
      <c r="A222" s="10"/>
      <c r="B222" s="27"/>
      <c r="C222" s="107" t="s">
        <v>1298</v>
      </c>
      <c r="D222" s="112"/>
      <c r="E222" s="59"/>
      <c r="F222" s="59"/>
      <c r="G222" s="73"/>
      <c r="H222" s="31"/>
      <c r="J222" s="35"/>
    </row>
    <row r="223" spans="1:10" ht="77.5" x14ac:dyDescent="0.35">
      <c r="A223" s="10"/>
      <c r="B223" s="11"/>
      <c r="C223" s="9">
        <f ca="1">COUNTIF($B$11:E223,E223)</f>
        <v>2</v>
      </c>
      <c r="D223" s="4" t="s">
        <v>278</v>
      </c>
      <c r="E223" s="59">
        <v>10000000</v>
      </c>
      <c r="F223" s="59">
        <v>10000000</v>
      </c>
      <c r="G223" s="73"/>
      <c r="H223" s="6" t="s">
        <v>1226</v>
      </c>
    </row>
    <row r="224" spans="1:10" ht="77.5" x14ac:dyDescent="0.35">
      <c r="A224" s="10"/>
      <c r="B224" s="11"/>
      <c r="C224" s="9">
        <f ca="1">COUNTIF($B$11:E224,E224)</f>
        <v>3</v>
      </c>
      <c r="D224" s="4" t="s">
        <v>279</v>
      </c>
      <c r="E224" s="59">
        <v>10000000</v>
      </c>
      <c r="F224" s="59">
        <v>10000000</v>
      </c>
      <c r="G224" s="73"/>
      <c r="H224" s="6" t="s">
        <v>1226</v>
      </c>
    </row>
    <row r="225" spans="1:10" ht="77.5" x14ac:dyDescent="0.35">
      <c r="A225" s="10"/>
      <c r="B225" s="11"/>
      <c r="C225" s="9">
        <f ca="1">COUNTIF($B$11:E225,E225)</f>
        <v>4</v>
      </c>
      <c r="D225" s="4" t="s">
        <v>280</v>
      </c>
      <c r="E225" s="59">
        <v>10000000</v>
      </c>
      <c r="F225" s="59">
        <v>10000000</v>
      </c>
      <c r="G225" s="73"/>
      <c r="H225" s="6" t="s">
        <v>1226</v>
      </c>
    </row>
    <row r="226" spans="1:10" ht="77.5" x14ac:dyDescent="0.35">
      <c r="A226" s="10"/>
      <c r="B226" s="11"/>
      <c r="C226" s="9">
        <f ca="1">COUNTIF($B$11:E226,E226)</f>
        <v>5</v>
      </c>
      <c r="D226" s="4" t="s">
        <v>281</v>
      </c>
      <c r="E226" s="59">
        <v>10000000</v>
      </c>
      <c r="F226" s="59">
        <v>10000000</v>
      </c>
      <c r="G226" s="73"/>
      <c r="H226" s="6" t="s">
        <v>1226</v>
      </c>
    </row>
    <row r="227" spans="1:10" ht="77.5" x14ac:dyDescent="0.35">
      <c r="A227" s="10"/>
      <c r="B227" s="11"/>
      <c r="C227" s="9">
        <f ca="1">COUNTIF($B$11:E227,E227)</f>
        <v>6</v>
      </c>
      <c r="D227" s="4" t="s">
        <v>282</v>
      </c>
      <c r="E227" s="59">
        <v>10000000</v>
      </c>
      <c r="F227" s="59">
        <v>10000000</v>
      </c>
      <c r="G227" s="73"/>
      <c r="H227" s="6" t="s">
        <v>1226</v>
      </c>
    </row>
    <row r="228" spans="1:10" ht="93" x14ac:dyDescent="0.35">
      <c r="A228" s="10"/>
      <c r="B228" s="11"/>
      <c r="C228" s="9">
        <f ca="1">COUNTIF($B$11:E228,E228)</f>
        <v>7</v>
      </c>
      <c r="D228" s="4" t="s">
        <v>283</v>
      </c>
      <c r="E228" s="59">
        <v>10000000</v>
      </c>
      <c r="F228" s="59">
        <v>10000000</v>
      </c>
      <c r="G228" s="73"/>
      <c r="H228" s="6" t="s">
        <v>1226</v>
      </c>
    </row>
    <row r="229" spans="1:10" x14ac:dyDescent="0.35">
      <c r="A229" s="10"/>
      <c r="B229" s="27"/>
      <c r="C229" s="109" t="s">
        <v>1286</v>
      </c>
      <c r="D229" s="110"/>
      <c r="E229" s="59">
        <f>SUM(E223:E228)</f>
        <v>60000000</v>
      </c>
      <c r="F229" s="59">
        <f>SUM(F223:F228)</f>
        <v>60000000</v>
      </c>
      <c r="G229" s="73">
        <f>SUM(G223:G228)</f>
        <v>0</v>
      </c>
      <c r="H229" s="31"/>
      <c r="J229" s="35"/>
    </row>
    <row r="230" spans="1:10" x14ac:dyDescent="0.35">
      <c r="A230" s="10"/>
      <c r="B230" s="27"/>
      <c r="C230" s="107" t="s">
        <v>1299</v>
      </c>
      <c r="D230" s="112"/>
      <c r="E230" s="59"/>
      <c r="F230" s="59"/>
      <c r="G230" s="73"/>
      <c r="H230" s="31"/>
      <c r="J230" s="35"/>
    </row>
    <row r="231" spans="1:10" ht="77.5" x14ac:dyDescent="0.35">
      <c r="A231" s="10"/>
      <c r="B231" s="11"/>
      <c r="C231" s="9">
        <f ca="1">COUNTIF($B$11:E231,E231)</f>
        <v>9</v>
      </c>
      <c r="D231" s="4" t="s">
        <v>292</v>
      </c>
      <c r="E231" s="59">
        <v>10000000</v>
      </c>
      <c r="F231" s="59">
        <v>10000000</v>
      </c>
      <c r="G231" s="73"/>
      <c r="H231" s="6" t="s">
        <v>1226</v>
      </c>
    </row>
    <row r="232" spans="1:10" ht="77.5" x14ac:dyDescent="0.35">
      <c r="A232" s="10"/>
      <c r="B232" s="11"/>
      <c r="C232" s="9">
        <f ca="1">COUNTIF($B$11:E232,E232)</f>
        <v>10</v>
      </c>
      <c r="D232" s="4" t="s">
        <v>293</v>
      </c>
      <c r="E232" s="59">
        <v>20000000</v>
      </c>
      <c r="F232" s="59">
        <v>20000000</v>
      </c>
      <c r="G232" s="73"/>
      <c r="H232" s="6" t="s">
        <v>1226</v>
      </c>
    </row>
    <row r="233" spans="1:10" ht="77.5" x14ac:dyDescent="0.35">
      <c r="A233" s="10"/>
      <c r="B233" s="11"/>
      <c r="C233" s="9">
        <f ca="1">COUNTIF($B$11:E233,E233)</f>
        <v>11</v>
      </c>
      <c r="D233" s="4" t="s">
        <v>294</v>
      </c>
      <c r="E233" s="59">
        <v>20000000</v>
      </c>
      <c r="F233" s="59">
        <v>20000000</v>
      </c>
      <c r="G233" s="73"/>
      <c r="H233" s="6" t="s">
        <v>1226</v>
      </c>
    </row>
    <row r="234" spans="1:10" x14ac:dyDescent="0.35">
      <c r="A234" s="10"/>
      <c r="B234" s="27"/>
      <c r="C234" s="109" t="s">
        <v>1287</v>
      </c>
      <c r="D234" s="110"/>
      <c r="E234" s="59">
        <f>SUM(E231:E233)</f>
        <v>50000000</v>
      </c>
      <c r="F234" s="59">
        <f>SUM(F231:F233)</f>
        <v>50000000</v>
      </c>
      <c r="G234" s="73">
        <f>SUM(G231:G233)</f>
        <v>0</v>
      </c>
      <c r="H234" s="31"/>
      <c r="J234" s="35"/>
    </row>
    <row r="235" spans="1:10" x14ac:dyDescent="0.35">
      <c r="A235" s="10"/>
      <c r="B235" s="27"/>
      <c r="C235" s="107" t="s">
        <v>1300</v>
      </c>
      <c r="D235" s="112"/>
      <c r="E235" s="59"/>
      <c r="F235" s="59"/>
      <c r="G235" s="73"/>
      <c r="H235" s="31"/>
      <c r="J235" s="35"/>
    </row>
    <row r="236" spans="1:10" ht="77.5" x14ac:dyDescent="0.35">
      <c r="A236" s="10"/>
      <c r="B236" s="11"/>
      <c r="C236" s="9">
        <f ca="1">COUNTIF($B$11:E236,E236)</f>
        <v>3</v>
      </c>
      <c r="D236" s="4" t="s">
        <v>297</v>
      </c>
      <c r="E236" s="59">
        <v>10000000</v>
      </c>
      <c r="F236" s="59">
        <v>10000000</v>
      </c>
      <c r="G236" s="73"/>
      <c r="H236" s="6" t="s">
        <v>1226</v>
      </c>
    </row>
    <row r="237" spans="1:10" x14ac:dyDescent="0.35">
      <c r="A237" s="10"/>
      <c r="B237" s="27"/>
      <c r="C237" s="109" t="s">
        <v>1288</v>
      </c>
      <c r="D237" s="110"/>
      <c r="E237" s="59">
        <f>SUM(E236:E236)</f>
        <v>10000000</v>
      </c>
      <c r="F237" s="59">
        <f>SUM(F236:F236)</f>
        <v>10000000</v>
      </c>
      <c r="G237" s="73">
        <f>SUM(G236:G236)</f>
        <v>0</v>
      </c>
      <c r="H237" s="31"/>
      <c r="J237" s="35"/>
    </row>
    <row r="238" spans="1:10" x14ac:dyDescent="0.35">
      <c r="A238" s="10"/>
      <c r="B238" s="27"/>
      <c r="C238" s="107" t="s">
        <v>1301</v>
      </c>
      <c r="D238" s="112"/>
      <c r="E238" s="59"/>
      <c r="F238" s="59"/>
      <c r="G238" s="73"/>
      <c r="H238" s="31"/>
      <c r="J238" s="35"/>
    </row>
    <row r="239" spans="1:10" ht="77.5" x14ac:dyDescent="0.35">
      <c r="A239" s="10"/>
      <c r="B239" s="11"/>
      <c r="C239" s="9">
        <f ca="1">COUNTIF($B$11:E239,E239)</f>
        <v>3</v>
      </c>
      <c r="D239" s="4" t="s">
        <v>300</v>
      </c>
      <c r="E239" s="59">
        <v>15000000</v>
      </c>
      <c r="F239" s="59">
        <v>15000000</v>
      </c>
      <c r="G239" s="73"/>
      <c r="H239" s="6" t="s">
        <v>1226</v>
      </c>
    </row>
    <row r="240" spans="1:10" ht="77.5" x14ac:dyDescent="0.35">
      <c r="A240" s="10"/>
      <c r="B240" s="11"/>
      <c r="C240" s="9">
        <f ca="1">COUNTIF($B$11:E240,E240)</f>
        <v>4</v>
      </c>
      <c r="D240" s="4" t="s">
        <v>301</v>
      </c>
      <c r="E240" s="59">
        <v>25000000</v>
      </c>
      <c r="F240" s="59">
        <v>25000000</v>
      </c>
      <c r="G240" s="73"/>
      <c r="H240" s="6" t="s">
        <v>1226</v>
      </c>
    </row>
    <row r="241" spans="1:12" ht="108.5" x14ac:dyDescent="0.35">
      <c r="A241" s="10"/>
      <c r="B241" s="11"/>
      <c r="C241" s="9">
        <f ca="1">COUNTIF($B$11:E241,E241)</f>
        <v>5</v>
      </c>
      <c r="D241" s="4" t="s">
        <v>302</v>
      </c>
      <c r="E241" s="59">
        <v>20000000</v>
      </c>
      <c r="F241" s="59">
        <v>20000000</v>
      </c>
      <c r="G241" s="73"/>
      <c r="H241" s="6" t="s">
        <v>1226</v>
      </c>
    </row>
    <row r="242" spans="1:12" x14ac:dyDescent="0.35">
      <c r="A242" s="10"/>
      <c r="B242" s="27"/>
      <c r="C242" s="115" t="s">
        <v>1289</v>
      </c>
      <c r="D242" s="116"/>
      <c r="E242" s="59">
        <f>SUM(E239:E241)</f>
        <v>60000000</v>
      </c>
      <c r="F242" s="59">
        <f>SUM(F239:F241)</f>
        <v>60000000</v>
      </c>
      <c r="G242" s="73">
        <f>SUM(G239:G241)</f>
        <v>0</v>
      </c>
      <c r="H242" s="31"/>
      <c r="J242" s="35"/>
    </row>
    <row r="243" spans="1:12" s="30" customFormat="1" x14ac:dyDescent="0.35">
      <c r="A243" s="28"/>
      <c r="B243" s="40"/>
      <c r="C243" s="109" t="s">
        <v>1290</v>
      </c>
      <c r="D243" s="110"/>
      <c r="E243" s="61" t="e">
        <f>E192+E196+E200+E204+E206+E213+E216+E221+E229+E234+E237+E242</f>
        <v>#REF!</v>
      </c>
      <c r="F243" s="61" t="e">
        <f>F192+F196+F200+F204+F206+F213+F216+F221+F229+F234+F237+F242</f>
        <v>#REF!</v>
      </c>
      <c r="G243" s="75" t="e">
        <f>G192+G196+G200+G204+G206+G213+G216+G221+G229+G234+G237+G242</f>
        <v>#REF!</v>
      </c>
      <c r="H243" s="36"/>
      <c r="I243" s="69"/>
      <c r="J243" s="53"/>
      <c r="L243" s="41"/>
    </row>
    <row r="244" spans="1:12" s="30" customFormat="1" x14ac:dyDescent="0.35">
      <c r="A244" s="37">
        <v>4</v>
      </c>
      <c r="B244" s="38" t="s">
        <v>1525</v>
      </c>
      <c r="C244" s="107" t="s">
        <v>1316</v>
      </c>
      <c r="D244" s="112"/>
      <c r="E244" s="61"/>
      <c r="F244" s="61"/>
      <c r="G244" s="75"/>
      <c r="H244" s="36"/>
      <c r="I244" s="69"/>
      <c r="J244" s="53"/>
      <c r="L244" s="41"/>
    </row>
    <row r="245" spans="1:12" ht="77.5" x14ac:dyDescent="0.35">
      <c r="A245" s="10"/>
      <c r="B245" s="11"/>
      <c r="C245" s="9">
        <f ca="1">COUNTIF($B$11:E245,E245)</f>
        <v>4</v>
      </c>
      <c r="D245" s="4" t="s">
        <v>306</v>
      </c>
      <c r="E245" s="59">
        <v>7500000</v>
      </c>
      <c r="F245" s="59">
        <v>7500000</v>
      </c>
      <c r="G245" s="73"/>
      <c r="H245" s="6" t="s">
        <v>1226</v>
      </c>
    </row>
    <row r="246" spans="1:12" ht="77.5" x14ac:dyDescent="0.35">
      <c r="A246" s="10"/>
      <c r="B246" s="11"/>
      <c r="C246" s="9">
        <f ca="1">COUNTIF($B$11:E246,E246)</f>
        <v>5</v>
      </c>
      <c r="D246" s="4" t="s">
        <v>307</v>
      </c>
      <c r="E246" s="59">
        <v>10000000</v>
      </c>
      <c r="F246" s="59">
        <v>10000000</v>
      </c>
      <c r="G246" s="73"/>
      <c r="H246" s="6" t="s">
        <v>1226</v>
      </c>
    </row>
    <row r="247" spans="1:12" x14ac:dyDescent="0.35">
      <c r="A247" s="10"/>
      <c r="B247" s="27"/>
      <c r="C247" s="109" t="s">
        <v>1302</v>
      </c>
      <c r="D247" s="110"/>
      <c r="E247" s="59">
        <f>SUM(E245:E246)</f>
        <v>17500000</v>
      </c>
      <c r="F247" s="59">
        <f>SUM(F245:F246)</f>
        <v>17500000</v>
      </c>
      <c r="G247" s="73">
        <f>SUM(G245:G246)</f>
        <v>0</v>
      </c>
      <c r="H247" s="31"/>
      <c r="J247" s="35"/>
    </row>
    <row r="248" spans="1:12" x14ac:dyDescent="0.35">
      <c r="A248" s="10"/>
      <c r="B248" s="27"/>
      <c r="C248" s="107" t="s">
        <v>1317</v>
      </c>
      <c r="D248" s="112"/>
      <c r="E248" s="59"/>
      <c r="F248" s="59"/>
      <c r="G248" s="73"/>
      <c r="H248" s="31"/>
      <c r="J248" s="35"/>
    </row>
    <row r="249" spans="1:12" ht="77.5" x14ac:dyDescent="0.35">
      <c r="A249" s="10"/>
      <c r="B249" s="11"/>
      <c r="C249" s="9">
        <f ca="1">COUNTIF($B$11:E249,E249)</f>
        <v>4</v>
      </c>
      <c r="D249" s="4" t="s">
        <v>311</v>
      </c>
      <c r="E249" s="59">
        <v>10000000</v>
      </c>
      <c r="F249" s="59">
        <v>10000000</v>
      </c>
      <c r="G249" s="73"/>
      <c r="H249" s="6" t="s">
        <v>1226</v>
      </c>
    </row>
    <row r="250" spans="1:12" ht="77.5" x14ac:dyDescent="0.35">
      <c r="A250" s="10"/>
      <c r="B250" s="11"/>
      <c r="C250" s="9">
        <f ca="1">COUNTIF($B$11:E250,E250)</f>
        <v>5</v>
      </c>
      <c r="D250" s="4" t="s">
        <v>312</v>
      </c>
      <c r="E250" s="59">
        <v>10000000</v>
      </c>
      <c r="F250" s="59">
        <v>10000000</v>
      </c>
      <c r="G250" s="73"/>
      <c r="H250" s="6" t="s">
        <v>1226</v>
      </c>
    </row>
    <row r="251" spans="1:12" x14ac:dyDescent="0.35">
      <c r="A251" s="10"/>
      <c r="B251" s="27"/>
      <c r="C251" s="109" t="s">
        <v>1303</v>
      </c>
      <c r="D251" s="110"/>
      <c r="E251" s="59">
        <f>SUM(E249:E250)</f>
        <v>20000000</v>
      </c>
      <c r="F251" s="59">
        <f>SUM(F249:F250)</f>
        <v>20000000</v>
      </c>
      <c r="G251" s="73">
        <f>SUM(G249:G250)</f>
        <v>0</v>
      </c>
      <c r="H251" s="31"/>
      <c r="J251" s="35"/>
    </row>
    <row r="252" spans="1:12" x14ac:dyDescent="0.35">
      <c r="A252" s="10"/>
      <c r="B252" s="27"/>
      <c r="C252" s="107" t="s">
        <v>1318</v>
      </c>
      <c r="D252" s="112"/>
      <c r="E252" s="59"/>
      <c r="F252" s="59"/>
      <c r="G252" s="73"/>
      <c r="H252" s="31"/>
      <c r="J252" s="35"/>
    </row>
    <row r="253" spans="1:12" ht="77.5" x14ac:dyDescent="0.35">
      <c r="A253" s="10"/>
      <c r="B253" s="11"/>
      <c r="C253" s="9">
        <f ca="1">COUNTIF($B$11:E253,E253)</f>
        <v>4</v>
      </c>
      <c r="D253" s="4" t="s">
        <v>316</v>
      </c>
      <c r="E253" s="59">
        <v>10000000</v>
      </c>
      <c r="F253" s="59">
        <v>10000000</v>
      </c>
      <c r="G253" s="73"/>
      <c r="H253" s="6" t="s">
        <v>1226</v>
      </c>
    </row>
    <row r="254" spans="1:12" ht="77.5" x14ac:dyDescent="0.35">
      <c r="A254" s="10"/>
      <c r="B254" s="11"/>
      <c r="C254" s="9">
        <f ca="1">COUNTIF($B$11:E254,E254)</f>
        <v>5</v>
      </c>
      <c r="D254" s="4" t="s">
        <v>317</v>
      </c>
      <c r="E254" s="59">
        <v>10000000</v>
      </c>
      <c r="F254" s="59">
        <v>10000000</v>
      </c>
      <c r="G254" s="73"/>
      <c r="H254" s="6" t="s">
        <v>1226</v>
      </c>
    </row>
    <row r="255" spans="1:12" x14ac:dyDescent="0.35">
      <c r="A255" s="10"/>
      <c r="B255" s="11"/>
      <c r="C255" s="109" t="s">
        <v>1304</v>
      </c>
      <c r="D255" s="110"/>
      <c r="E255" s="59">
        <f>SUM(E253:E254)</f>
        <v>20000000</v>
      </c>
      <c r="F255" s="59">
        <f>SUM(F253:F254)</f>
        <v>20000000</v>
      </c>
      <c r="G255" s="73">
        <f>SUM(G253:G254)</f>
        <v>0</v>
      </c>
      <c r="H255" s="31"/>
      <c r="J255" s="35"/>
    </row>
    <row r="256" spans="1:12" x14ac:dyDescent="0.35">
      <c r="A256" s="10"/>
      <c r="B256" s="11"/>
      <c r="C256" s="107" t="s">
        <v>1319</v>
      </c>
      <c r="D256" s="112"/>
      <c r="E256" s="59"/>
      <c r="F256" s="59"/>
      <c r="G256" s="73"/>
      <c r="H256" s="31"/>
      <c r="J256" s="35"/>
    </row>
    <row r="257" spans="1:10" ht="77.5" x14ac:dyDescent="0.35">
      <c r="A257" s="10"/>
      <c r="B257" s="11"/>
      <c r="C257" s="9">
        <f ca="1">COUNTIF($B$11:E257,E257)</f>
        <v>2</v>
      </c>
      <c r="D257" s="4" t="s">
        <v>319</v>
      </c>
      <c r="E257" s="59">
        <v>25000000</v>
      </c>
      <c r="F257" s="59">
        <v>25000000</v>
      </c>
      <c r="G257" s="73"/>
      <c r="H257" s="6" t="s">
        <v>1226</v>
      </c>
    </row>
    <row r="258" spans="1:10" ht="77.5" x14ac:dyDescent="0.35">
      <c r="A258" s="10"/>
      <c r="B258" s="11"/>
      <c r="C258" s="9">
        <f ca="1">COUNTIF($B$11:E258,E258)</f>
        <v>3</v>
      </c>
      <c r="D258" s="4" t="s">
        <v>320</v>
      </c>
      <c r="E258" s="59">
        <v>25000000</v>
      </c>
      <c r="F258" s="59">
        <v>25000000</v>
      </c>
      <c r="G258" s="73"/>
      <c r="H258" s="6" t="s">
        <v>1226</v>
      </c>
    </row>
    <row r="259" spans="1:10" ht="93" x14ac:dyDescent="0.35">
      <c r="A259" s="10"/>
      <c r="B259" s="11"/>
      <c r="C259" s="9">
        <f ca="1">COUNTIF($B$11:E259,E259)</f>
        <v>4</v>
      </c>
      <c r="D259" s="4" t="s">
        <v>321</v>
      </c>
      <c r="E259" s="59">
        <v>25000000</v>
      </c>
      <c r="F259" s="59">
        <v>25000000</v>
      </c>
      <c r="G259" s="73"/>
      <c r="H259" s="6" t="s">
        <v>1226</v>
      </c>
    </row>
    <row r="260" spans="1:10" x14ac:dyDescent="0.35">
      <c r="A260" s="10"/>
      <c r="B260" s="27"/>
      <c r="C260" s="109" t="s">
        <v>1305</v>
      </c>
      <c r="D260" s="110"/>
      <c r="E260" s="59">
        <f>SUM(E257:E259)</f>
        <v>75000000</v>
      </c>
      <c r="F260" s="59">
        <f>SUM(F257:F259)</f>
        <v>75000000</v>
      </c>
      <c r="G260" s="73">
        <f>SUM(G257:G259)</f>
        <v>0</v>
      </c>
      <c r="H260" s="31"/>
      <c r="J260" s="35"/>
    </row>
    <row r="261" spans="1:10" x14ac:dyDescent="0.35">
      <c r="A261" s="10"/>
      <c r="B261" s="27"/>
      <c r="C261" s="107" t="s">
        <v>1320</v>
      </c>
      <c r="D261" s="112"/>
      <c r="E261" s="59"/>
      <c r="F261" s="59"/>
      <c r="G261" s="73"/>
      <c r="H261" s="31"/>
      <c r="J261" s="35"/>
    </row>
    <row r="262" spans="1:10" ht="77.5" x14ac:dyDescent="0.35">
      <c r="A262" s="10"/>
      <c r="B262" s="11"/>
      <c r="C262" s="9">
        <f ca="1">COUNTIF($B$11:E262,E262)</f>
        <v>1</v>
      </c>
      <c r="D262" s="4" t="s">
        <v>322</v>
      </c>
      <c r="E262" s="59">
        <v>10000000</v>
      </c>
      <c r="F262" s="59">
        <v>10000000</v>
      </c>
      <c r="G262" s="73"/>
      <c r="H262" s="6" t="s">
        <v>1226</v>
      </c>
    </row>
    <row r="263" spans="1:10" ht="93" x14ac:dyDescent="0.35">
      <c r="A263" s="10"/>
      <c r="B263" s="11"/>
      <c r="C263" s="9">
        <f ca="1">COUNTIF($B$11:E263,E263)</f>
        <v>2</v>
      </c>
      <c r="D263" s="4" t="s">
        <v>323</v>
      </c>
      <c r="E263" s="59">
        <v>30000000</v>
      </c>
      <c r="F263" s="59">
        <v>30000000</v>
      </c>
      <c r="G263" s="73"/>
      <c r="H263" s="6" t="s">
        <v>1226</v>
      </c>
    </row>
    <row r="264" spans="1:10" x14ac:dyDescent="0.35">
      <c r="A264" s="10"/>
      <c r="B264" s="27"/>
      <c r="C264" s="109" t="s">
        <v>1306</v>
      </c>
      <c r="D264" s="110"/>
      <c r="E264" s="59">
        <f>SUM(E262:E263)</f>
        <v>40000000</v>
      </c>
      <c r="F264" s="59">
        <f>SUM(F262:F263)</f>
        <v>40000000</v>
      </c>
      <c r="G264" s="73">
        <f>SUM(G262:G263)</f>
        <v>0</v>
      </c>
      <c r="H264" s="31"/>
      <c r="J264" s="35"/>
    </row>
    <row r="265" spans="1:10" x14ac:dyDescent="0.35">
      <c r="A265" s="10"/>
      <c r="B265" s="27"/>
      <c r="C265" s="107" t="s">
        <v>1321</v>
      </c>
      <c r="D265" s="112"/>
      <c r="E265" s="59"/>
      <c r="F265" s="59"/>
      <c r="G265" s="73"/>
      <c r="H265" s="31"/>
      <c r="J265" s="35"/>
    </row>
    <row r="266" spans="1:10" ht="77.5" x14ac:dyDescent="0.35">
      <c r="A266" s="10"/>
      <c r="B266" s="11"/>
      <c r="C266" s="9">
        <f ca="1">COUNTIF($B$11:E266,E266)</f>
        <v>3</v>
      </c>
      <c r="D266" s="4" t="s">
        <v>326</v>
      </c>
      <c r="E266" s="59">
        <v>10000000</v>
      </c>
      <c r="F266" s="59">
        <v>10000000</v>
      </c>
      <c r="G266" s="73"/>
      <c r="H266" s="6" t="s">
        <v>1226</v>
      </c>
    </row>
    <row r="267" spans="1:10" ht="77.5" x14ac:dyDescent="0.35">
      <c r="A267" s="10"/>
      <c r="B267" s="11"/>
      <c r="C267" s="9">
        <f ca="1">COUNTIF($B$11:E267,E267)</f>
        <v>4</v>
      </c>
      <c r="D267" s="4" t="s">
        <v>327</v>
      </c>
      <c r="E267" s="59">
        <v>10000000</v>
      </c>
      <c r="F267" s="59">
        <v>10000000</v>
      </c>
      <c r="G267" s="73"/>
      <c r="H267" s="6" t="s">
        <v>1226</v>
      </c>
    </row>
    <row r="268" spans="1:10" ht="77.5" x14ac:dyDescent="0.35">
      <c r="A268" s="10"/>
      <c r="B268" s="11"/>
      <c r="C268" s="9">
        <f ca="1">COUNTIF($B$11:E268,E268)</f>
        <v>5</v>
      </c>
      <c r="D268" s="4" t="s">
        <v>328</v>
      </c>
      <c r="E268" s="59">
        <v>10000000</v>
      </c>
      <c r="F268" s="59">
        <v>10000000</v>
      </c>
      <c r="G268" s="73"/>
      <c r="H268" s="6" t="s">
        <v>1226</v>
      </c>
    </row>
    <row r="269" spans="1:10" ht="77.5" x14ac:dyDescent="0.35">
      <c r="A269" s="10"/>
      <c r="B269" s="11"/>
      <c r="C269" s="9">
        <f ca="1">COUNTIF($B$11:E269,E269)</f>
        <v>6</v>
      </c>
      <c r="D269" s="4" t="s">
        <v>329</v>
      </c>
      <c r="E269" s="59">
        <v>10000000</v>
      </c>
      <c r="F269" s="59">
        <v>10000000</v>
      </c>
      <c r="G269" s="73"/>
      <c r="H269" s="6" t="s">
        <v>1226</v>
      </c>
    </row>
    <row r="270" spans="1:10" ht="77.5" x14ac:dyDescent="0.35">
      <c r="A270" s="10"/>
      <c r="B270" s="11"/>
      <c r="C270" s="9">
        <f ca="1">COUNTIF($B$11:E270,E270)</f>
        <v>7</v>
      </c>
      <c r="D270" s="4" t="s">
        <v>330</v>
      </c>
      <c r="E270" s="59">
        <v>7500000</v>
      </c>
      <c r="F270" s="59">
        <v>7500000</v>
      </c>
      <c r="G270" s="73"/>
      <c r="H270" s="6" t="s">
        <v>1226</v>
      </c>
    </row>
    <row r="271" spans="1:10" x14ac:dyDescent="0.35">
      <c r="A271" s="10"/>
      <c r="B271" s="27"/>
      <c r="C271" s="109" t="s">
        <v>1307</v>
      </c>
      <c r="D271" s="110"/>
      <c r="E271" s="59">
        <f>SUM(E266:E270)</f>
        <v>47500000</v>
      </c>
      <c r="F271" s="59">
        <f>SUM(F266:F270)</f>
        <v>47500000</v>
      </c>
      <c r="G271" s="73">
        <f>SUM(G266:G270)</f>
        <v>0</v>
      </c>
      <c r="H271" s="31"/>
      <c r="J271" s="35"/>
    </row>
    <row r="272" spans="1:10" x14ac:dyDescent="0.35">
      <c r="A272" s="10"/>
      <c r="B272" s="27"/>
      <c r="C272" s="107" t="s">
        <v>1322</v>
      </c>
      <c r="D272" s="112"/>
      <c r="E272" s="59"/>
      <c r="F272" s="59"/>
      <c r="G272" s="73"/>
      <c r="H272" s="31"/>
      <c r="J272" s="35"/>
    </row>
    <row r="273" spans="1:10" ht="93" x14ac:dyDescent="0.35">
      <c r="A273" s="10"/>
      <c r="B273" s="11"/>
      <c r="C273" s="9">
        <f ca="1">COUNTIF($B$11:E273,E273)</f>
        <v>5</v>
      </c>
      <c r="D273" s="4" t="s">
        <v>335</v>
      </c>
      <c r="E273" s="59">
        <v>10000000</v>
      </c>
      <c r="F273" s="59">
        <v>10000000</v>
      </c>
      <c r="G273" s="73"/>
      <c r="H273" s="6" t="s">
        <v>1226</v>
      </c>
    </row>
    <row r="274" spans="1:10" ht="77.5" x14ac:dyDescent="0.35">
      <c r="A274" s="10"/>
      <c r="B274" s="11"/>
      <c r="C274" s="9">
        <f ca="1">COUNTIF($B$11:E274,E274)</f>
        <v>6</v>
      </c>
      <c r="D274" s="4" t="s">
        <v>336</v>
      </c>
      <c r="E274" s="59">
        <v>10000000</v>
      </c>
      <c r="F274" s="59">
        <v>10000000</v>
      </c>
      <c r="G274" s="73"/>
      <c r="H274" s="6" t="s">
        <v>1226</v>
      </c>
    </row>
    <row r="275" spans="1:10" ht="77.5" x14ac:dyDescent="0.35">
      <c r="A275" s="10"/>
      <c r="B275" s="11"/>
      <c r="C275" s="9">
        <f ca="1">COUNTIF($B$11:E275,E275)</f>
        <v>7</v>
      </c>
      <c r="D275" s="4" t="s">
        <v>337</v>
      </c>
      <c r="E275" s="59">
        <v>10000000</v>
      </c>
      <c r="F275" s="59">
        <v>10000000</v>
      </c>
      <c r="G275" s="73"/>
      <c r="H275" s="6" t="s">
        <v>1226</v>
      </c>
    </row>
    <row r="276" spans="1:10" ht="77.5" x14ac:dyDescent="0.35">
      <c r="A276" s="10"/>
      <c r="B276" s="11"/>
      <c r="C276" s="9">
        <f ca="1">COUNTIF($B$11:E276,E276)</f>
        <v>8</v>
      </c>
      <c r="D276" s="4" t="s">
        <v>338</v>
      </c>
      <c r="E276" s="59">
        <v>10000000</v>
      </c>
      <c r="F276" s="59">
        <v>10000000</v>
      </c>
      <c r="G276" s="73"/>
      <c r="H276" s="6" t="s">
        <v>1226</v>
      </c>
    </row>
    <row r="277" spans="1:10" ht="77.5" x14ac:dyDescent="0.35">
      <c r="A277" s="10"/>
      <c r="B277" s="11"/>
      <c r="C277" s="9">
        <f ca="1">COUNTIF($B$11:E277,E277)</f>
        <v>9</v>
      </c>
      <c r="D277" s="4" t="s">
        <v>339</v>
      </c>
      <c r="E277" s="59">
        <v>25000000</v>
      </c>
      <c r="F277" s="59">
        <v>25000000</v>
      </c>
      <c r="G277" s="73"/>
      <c r="H277" s="6" t="s">
        <v>1226</v>
      </c>
    </row>
    <row r="278" spans="1:10" x14ac:dyDescent="0.35">
      <c r="A278" s="10"/>
      <c r="B278" s="27"/>
      <c r="C278" s="109" t="s">
        <v>1308</v>
      </c>
      <c r="D278" s="110"/>
      <c r="E278" s="59">
        <f>SUM(E273:E277)</f>
        <v>65000000</v>
      </c>
      <c r="F278" s="59">
        <f>SUM(F273:F277)</f>
        <v>65000000</v>
      </c>
      <c r="G278" s="73">
        <f>SUM(G273:G277)</f>
        <v>0</v>
      </c>
      <c r="H278" s="31"/>
      <c r="J278" s="54"/>
    </row>
    <row r="279" spans="1:10" x14ac:dyDescent="0.35">
      <c r="A279" s="10"/>
      <c r="B279" s="27"/>
      <c r="C279" s="107" t="s">
        <v>1323</v>
      </c>
      <c r="D279" s="112"/>
      <c r="E279" s="59"/>
      <c r="F279" s="59"/>
      <c r="G279" s="73"/>
      <c r="H279" s="31"/>
      <c r="J279" s="35"/>
    </row>
    <row r="280" spans="1:10" ht="77.5" x14ac:dyDescent="0.35">
      <c r="A280" s="10"/>
      <c r="B280" s="11"/>
      <c r="C280" s="9">
        <f ca="1">COUNTIF($B$11:E280,E280)</f>
        <v>2</v>
      </c>
      <c r="D280" s="4" t="s">
        <v>341</v>
      </c>
      <c r="E280" s="59">
        <v>10000000</v>
      </c>
      <c r="F280" s="59">
        <v>10000000</v>
      </c>
      <c r="G280" s="73"/>
      <c r="H280" s="6" t="s">
        <v>1226</v>
      </c>
    </row>
    <row r="281" spans="1:10" ht="77.5" x14ac:dyDescent="0.35">
      <c r="A281" s="10"/>
      <c r="B281" s="11"/>
      <c r="C281" s="9">
        <f ca="1">COUNTIF($B$11:E281,E281)</f>
        <v>3</v>
      </c>
      <c r="D281" s="4" t="s">
        <v>342</v>
      </c>
      <c r="E281" s="59">
        <v>9000000</v>
      </c>
      <c r="F281" s="59">
        <v>9000000</v>
      </c>
      <c r="G281" s="73"/>
      <c r="H281" s="6" t="s">
        <v>1226</v>
      </c>
    </row>
    <row r="282" spans="1:10" x14ac:dyDescent="0.35">
      <c r="A282" s="10"/>
      <c r="B282" s="27"/>
      <c r="C282" s="109" t="s">
        <v>1309</v>
      </c>
      <c r="D282" s="110"/>
      <c r="E282" s="59">
        <f>SUM(E280:E281)</f>
        <v>19000000</v>
      </c>
      <c r="F282" s="59">
        <f>SUM(F280:F281)</f>
        <v>19000000</v>
      </c>
      <c r="G282" s="73">
        <f>SUM(G280:G281)</f>
        <v>0</v>
      </c>
      <c r="H282" s="31"/>
      <c r="J282" s="35"/>
    </row>
    <row r="283" spans="1:10" x14ac:dyDescent="0.35">
      <c r="A283" s="10"/>
      <c r="B283" s="27"/>
      <c r="C283" s="107" t="s">
        <v>1324</v>
      </c>
      <c r="D283" s="112"/>
      <c r="E283" s="59"/>
      <c r="F283" s="59"/>
      <c r="G283" s="73"/>
      <c r="H283" s="31"/>
      <c r="J283" s="35"/>
    </row>
    <row r="284" spans="1:10" ht="77.5" x14ac:dyDescent="0.35">
      <c r="A284" s="10"/>
      <c r="B284" s="11"/>
      <c r="C284" s="9">
        <f ca="1">COUNTIF($B$11:E284,E284)</f>
        <v>4</v>
      </c>
      <c r="D284" s="4" t="s">
        <v>346</v>
      </c>
      <c r="E284" s="59">
        <v>10000000</v>
      </c>
      <c r="F284" s="59">
        <v>10000000</v>
      </c>
      <c r="G284" s="73"/>
      <c r="H284" s="6" t="s">
        <v>1226</v>
      </c>
    </row>
    <row r="285" spans="1:10" ht="77.5" x14ac:dyDescent="0.35">
      <c r="A285" s="10"/>
      <c r="B285" s="11"/>
      <c r="C285" s="9">
        <f ca="1">COUNTIF($B$11:E285,E285)</f>
        <v>5</v>
      </c>
      <c r="D285" s="4" t="s">
        <v>347</v>
      </c>
      <c r="E285" s="59">
        <v>8000000</v>
      </c>
      <c r="F285" s="59">
        <v>8000000</v>
      </c>
      <c r="G285" s="73"/>
      <c r="H285" s="6" t="s">
        <v>1226</v>
      </c>
    </row>
    <row r="286" spans="1:10" ht="93" x14ac:dyDescent="0.35">
      <c r="A286" s="10"/>
      <c r="B286" s="11"/>
      <c r="C286" s="9">
        <f ca="1">COUNTIF($B$11:E286,E286)</f>
        <v>6</v>
      </c>
      <c r="D286" s="4" t="s">
        <v>348</v>
      </c>
      <c r="E286" s="59">
        <v>20000000</v>
      </c>
      <c r="F286" s="59">
        <v>20000000</v>
      </c>
      <c r="G286" s="73"/>
      <c r="H286" s="6" t="s">
        <v>1226</v>
      </c>
    </row>
    <row r="287" spans="1:10" ht="77.5" x14ac:dyDescent="0.35">
      <c r="A287" s="10"/>
      <c r="B287" s="11"/>
      <c r="C287" s="9">
        <f ca="1">COUNTIF($B$11:E287,E287)</f>
        <v>7</v>
      </c>
      <c r="D287" s="4" t="s">
        <v>349</v>
      </c>
      <c r="E287" s="59">
        <v>10000000</v>
      </c>
      <c r="F287" s="59">
        <v>10000000</v>
      </c>
      <c r="G287" s="73"/>
      <c r="H287" s="6" t="s">
        <v>1226</v>
      </c>
    </row>
    <row r="288" spans="1:10" x14ac:dyDescent="0.35">
      <c r="A288" s="10"/>
      <c r="B288" s="27"/>
      <c r="C288" s="109" t="s">
        <v>1310</v>
      </c>
      <c r="D288" s="110"/>
      <c r="E288" s="59">
        <f>SUM(E284:E287)</f>
        <v>48000000</v>
      </c>
      <c r="F288" s="59">
        <f>SUM(F284:F287)</f>
        <v>48000000</v>
      </c>
      <c r="G288" s="73">
        <f>SUM(G284:G287)</f>
        <v>0</v>
      </c>
      <c r="H288" s="31"/>
      <c r="J288" s="35"/>
    </row>
    <row r="289" spans="1:10" x14ac:dyDescent="0.35">
      <c r="A289" s="10"/>
      <c r="B289" s="27"/>
      <c r="C289" s="107" t="s">
        <v>1325</v>
      </c>
      <c r="D289" s="112"/>
      <c r="E289" s="59"/>
      <c r="F289" s="59"/>
      <c r="G289" s="73"/>
      <c r="H289" s="31"/>
      <c r="J289" s="35"/>
    </row>
    <row r="290" spans="1:10" ht="77.5" x14ac:dyDescent="0.35">
      <c r="A290" s="10"/>
      <c r="B290" s="11"/>
      <c r="C290" s="9">
        <f ca="1">COUNTIF($B$11:E290,E290)</f>
        <v>5</v>
      </c>
      <c r="D290" s="4" t="s">
        <v>354</v>
      </c>
      <c r="E290" s="59">
        <v>10000000</v>
      </c>
      <c r="F290" s="59">
        <v>10000000</v>
      </c>
      <c r="G290" s="73"/>
      <c r="H290" s="6" t="s">
        <v>1226</v>
      </c>
    </row>
    <row r="291" spans="1:10" x14ac:dyDescent="0.35">
      <c r="A291" s="10"/>
      <c r="B291" s="27"/>
      <c r="C291" s="109" t="s">
        <v>1311</v>
      </c>
      <c r="D291" s="110"/>
      <c r="E291" s="59">
        <f>SUM(E290:E290)</f>
        <v>10000000</v>
      </c>
      <c r="F291" s="59">
        <f>SUM(F290:F290)</f>
        <v>10000000</v>
      </c>
      <c r="G291" s="73">
        <f>SUM(G290:G290)</f>
        <v>0</v>
      </c>
      <c r="H291" s="31"/>
      <c r="J291" s="35"/>
    </row>
    <row r="292" spans="1:10" x14ac:dyDescent="0.35">
      <c r="A292" s="10"/>
      <c r="B292" s="27"/>
      <c r="C292" s="107" t="s">
        <v>1326</v>
      </c>
      <c r="D292" s="112"/>
      <c r="E292" s="59"/>
      <c r="F292" s="59"/>
      <c r="G292" s="73"/>
      <c r="H292" s="31"/>
      <c r="J292" s="35"/>
    </row>
    <row r="293" spans="1:10" ht="77.5" x14ac:dyDescent="0.35">
      <c r="A293" s="10"/>
      <c r="B293" s="11"/>
      <c r="C293" s="9">
        <f ca="1">COUNTIF($B$11:E293,E293)</f>
        <v>3</v>
      </c>
      <c r="D293" s="4" t="s">
        <v>357</v>
      </c>
      <c r="E293" s="59">
        <v>10000000</v>
      </c>
      <c r="F293" s="59">
        <v>10000000</v>
      </c>
      <c r="G293" s="73"/>
      <c r="H293" s="6" t="s">
        <v>1226</v>
      </c>
    </row>
    <row r="294" spans="1:10" ht="77.5" x14ac:dyDescent="0.35">
      <c r="A294" s="10"/>
      <c r="B294" s="11"/>
      <c r="C294" s="9">
        <f ca="1">COUNTIF($B$11:E294,E294)</f>
        <v>4</v>
      </c>
      <c r="D294" s="4" t="s">
        <v>358</v>
      </c>
      <c r="E294" s="59">
        <v>10000000</v>
      </c>
      <c r="F294" s="59">
        <v>10000000</v>
      </c>
      <c r="G294" s="73"/>
      <c r="H294" s="6" t="s">
        <v>1226</v>
      </c>
    </row>
    <row r="295" spans="1:10" ht="77.5" x14ac:dyDescent="0.35">
      <c r="A295" s="10"/>
      <c r="B295" s="11"/>
      <c r="C295" s="9">
        <f ca="1">COUNTIF($B$11:E295,E295)</f>
        <v>5</v>
      </c>
      <c r="D295" s="4" t="s">
        <v>359</v>
      </c>
      <c r="E295" s="59">
        <v>10000000</v>
      </c>
      <c r="F295" s="59">
        <v>10000000</v>
      </c>
      <c r="G295" s="73"/>
      <c r="H295" s="6" t="s">
        <v>1226</v>
      </c>
    </row>
    <row r="296" spans="1:10" x14ac:dyDescent="0.35">
      <c r="A296" s="10"/>
      <c r="B296" s="27"/>
      <c r="C296" s="109" t="s">
        <v>1312</v>
      </c>
      <c r="D296" s="110"/>
      <c r="E296" s="59">
        <f>SUM(E293:E295)</f>
        <v>30000000</v>
      </c>
      <c r="F296" s="59">
        <f>SUM(F293:F295)</f>
        <v>30000000</v>
      </c>
      <c r="G296" s="73">
        <f>SUM(G293:G295)</f>
        <v>0</v>
      </c>
      <c r="H296" s="31"/>
      <c r="J296" s="35"/>
    </row>
    <row r="297" spans="1:10" x14ac:dyDescent="0.35">
      <c r="A297" s="10"/>
      <c r="B297" s="27"/>
      <c r="C297" s="107" t="s">
        <v>1327</v>
      </c>
      <c r="D297" s="112"/>
      <c r="E297" s="59"/>
      <c r="F297" s="59"/>
      <c r="G297" s="73"/>
      <c r="H297" s="31"/>
      <c r="J297" s="35"/>
    </row>
    <row r="298" spans="1:10" ht="77.5" x14ac:dyDescent="0.35">
      <c r="A298" s="10"/>
      <c r="B298" s="11"/>
      <c r="C298" s="9">
        <f ca="1">COUNTIF($B$11:E298,E298)</f>
        <v>4</v>
      </c>
      <c r="D298" s="4" t="s">
        <v>363</v>
      </c>
      <c r="E298" s="59">
        <v>10000000</v>
      </c>
      <c r="F298" s="59">
        <v>10000000</v>
      </c>
      <c r="G298" s="73"/>
      <c r="H298" s="6" t="s">
        <v>1226</v>
      </c>
    </row>
    <row r="299" spans="1:10" ht="77.5" x14ac:dyDescent="0.35">
      <c r="A299" s="10"/>
      <c r="B299" s="11"/>
      <c r="C299" s="9">
        <f ca="1">COUNTIF($B$11:E299,E299)</f>
        <v>5</v>
      </c>
      <c r="D299" s="4" t="s">
        <v>364</v>
      </c>
      <c r="E299" s="59">
        <v>10000000</v>
      </c>
      <c r="F299" s="59">
        <v>10000000</v>
      </c>
      <c r="G299" s="73"/>
      <c r="H299" s="6" t="s">
        <v>1226</v>
      </c>
    </row>
    <row r="300" spans="1:10" ht="77.5" x14ac:dyDescent="0.35">
      <c r="A300" s="10"/>
      <c r="B300" s="11"/>
      <c r="C300" s="9">
        <f ca="1">COUNTIF($B$11:E300,E300)</f>
        <v>6</v>
      </c>
      <c r="D300" s="4" t="s">
        <v>365</v>
      </c>
      <c r="E300" s="59">
        <v>10000000</v>
      </c>
      <c r="F300" s="59">
        <v>10000000</v>
      </c>
      <c r="G300" s="73"/>
      <c r="H300" s="6" t="s">
        <v>1226</v>
      </c>
    </row>
    <row r="301" spans="1:10" ht="77.5" x14ac:dyDescent="0.35">
      <c r="A301" s="10"/>
      <c r="B301" s="11"/>
      <c r="C301" s="9">
        <f ca="1">COUNTIF($B$11:E301,E301)</f>
        <v>7</v>
      </c>
      <c r="D301" s="4" t="s">
        <v>366</v>
      </c>
      <c r="E301" s="59">
        <v>10000000</v>
      </c>
      <c r="F301" s="59">
        <v>10000000</v>
      </c>
      <c r="G301" s="73"/>
      <c r="H301" s="6" t="s">
        <v>1226</v>
      </c>
    </row>
    <row r="302" spans="1:10" ht="77.5" x14ac:dyDescent="0.35">
      <c r="A302" s="10"/>
      <c r="B302" s="11"/>
      <c r="C302" s="9">
        <f ca="1">COUNTIF($B$11:E302,E302)</f>
        <v>8</v>
      </c>
      <c r="D302" s="4" t="s">
        <v>367</v>
      </c>
      <c r="E302" s="59">
        <v>7500000</v>
      </c>
      <c r="F302" s="59">
        <v>7500000</v>
      </c>
      <c r="G302" s="73"/>
      <c r="H302" s="6" t="s">
        <v>1226</v>
      </c>
    </row>
    <row r="303" spans="1:10" ht="77.5" x14ac:dyDescent="0.35">
      <c r="A303" s="10"/>
      <c r="B303" s="11"/>
      <c r="C303" s="9">
        <f ca="1">COUNTIF($B$11:E303,E303)</f>
        <v>9</v>
      </c>
      <c r="D303" s="4" t="s">
        <v>368</v>
      </c>
      <c r="E303" s="59">
        <v>10000000</v>
      </c>
      <c r="F303" s="59">
        <v>10000000</v>
      </c>
      <c r="G303" s="73"/>
      <c r="H303" s="6" t="s">
        <v>1226</v>
      </c>
    </row>
    <row r="304" spans="1:10" ht="77.5" x14ac:dyDescent="0.35">
      <c r="A304" s="10"/>
      <c r="B304" s="11"/>
      <c r="C304" s="9">
        <f ca="1">COUNTIF($B$11:E304,E304)</f>
        <v>10</v>
      </c>
      <c r="D304" s="4" t="s">
        <v>369</v>
      </c>
      <c r="E304" s="59">
        <v>10000000</v>
      </c>
      <c r="F304" s="59">
        <v>10000000</v>
      </c>
      <c r="G304" s="73"/>
      <c r="H304" s="6" t="s">
        <v>1226</v>
      </c>
    </row>
    <row r="305" spans="1:10" ht="77.5" x14ac:dyDescent="0.35">
      <c r="A305" s="10"/>
      <c r="B305" s="11"/>
      <c r="C305" s="9">
        <f ca="1">COUNTIF($B$11:E305,E305)</f>
        <v>11</v>
      </c>
      <c r="D305" s="4" t="s">
        <v>370</v>
      </c>
      <c r="E305" s="59">
        <v>15000000</v>
      </c>
      <c r="F305" s="59">
        <v>15000000</v>
      </c>
      <c r="G305" s="73"/>
      <c r="H305" s="6" t="s">
        <v>1226</v>
      </c>
    </row>
    <row r="306" spans="1:10" ht="77.5" x14ac:dyDescent="0.35">
      <c r="A306" s="10"/>
      <c r="B306" s="11"/>
      <c r="C306" s="9">
        <f ca="1">COUNTIF($B$11:E306,E306)</f>
        <v>12</v>
      </c>
      <c r="D306" s="4" t="s">
        <v>371</v>
      </c>
      <c r="E306" s="59">
        <v>10000000</v>
      </c>
      <c r="F306" s="59">
        <v>10000000</v>
      </c>
      <c r="G306" s="73"/>
      <c r="H306" s="6" t="s">
        <v>1226</v>
      </c>
    </row>
    <row r="307" spans="1:10" ht="77.5" x14ac:dyDescent="0.35">
      <c r="A307" s="10"/>
      <c r="B307" s="11"/>
      <c r="C307" s="9">
        <f ca="1">COUNTIF($B$11:E307,E307)</f>
        <v>13</v>
      </c>
      <c r="D307" s="4" t="s">
        <v>372</v>
      </c>
      <c r="E307" s="59">
        <v>10000000</v>
      </c>
      <c r="F307" s="59">
        <v>10000000</v>
      </c>
      <c r="G307" s="73"/>
      <c r="H307" s="6" t="s">
        <v>1226</v>
      </c>
    </row>
    <row r="308" spans="1:10" x14ac:dyDescent="0.35">
      <c r="A308" s="10"/>
      <c r="B308" s="27"/>
      <c r="C308" s="109" t="s">
        <v>1313</v>
      </c>
      <c r="D308" s="110"/>
      <c r="E308" s="59">
        <f>SUM(E298:E307)</f>
        <v>102500000</v>
      </c>
      <c r="F308" s="59">
        <f>SUM(F298:F307)</f>
        <v>102500000</v>
      </c>
      <c r="G308" s="73">
        <f>SUM(G298:G307)</f>
        <v>0</v>
      </c>
      <c r="H308" s="31"/>
      <c r="J308" s="35"/>
    </row>
    <row r="309" spans="1:10" x14ac:dyDescent="0.35">
      <c r="A309" s="10"/>
      <c r="B309" s="27"/>
      <c r="C309" s="107" t="s">
        <v>1328</v>
      </c>
      <c r="D309" s="112"/>
      <c r="E309" s="59"/>
      <c r="F309" s="59"/>
      <c r="G309" s="73"/>
      <c r="H309" s="31"/>
      <c r="J309" s="35"/>
    </row>
    <row r="310" spans="1:10" ht="77.5" x14ac:dyDescent="0.35">
      <c r="A310" s="10"/>
      <c r="B310" s="11"/>
      <c r="C310" s="9">
        <f ca="1">COUNTIF($B$11:E310,E310)</f>
        <v>3</v>
      </c>
      <c r="D310" s="4" t="s">
        <v>375</v>
      </c>
      <c r="E310" s="59">
        <v>10000000</v>
      </c>
      <c r="F310" s="59">
        <v>10000000</v>
      </c>
      <c r="G310" s="73"/>
      <c r="H310" s="6" t="s">
        <v>1226</v>
      </c>
    </row>
    <row r="311" spans="1:10" ht="77.5" x14ac:dyDescent="0.35">
      <c r="A311" s="10"/>
      <c r="B311" s="11"/>
      <c r="C311" s="9">
        <f ca="1">COUNTIF($B$11:E311,E311)</f>
        <v>4</v>
      </c>
      <c r="D311" s="4" t="s">
        <v>376</v>
      </c>
      <c r="E311" s="59">
        <v>7500000</v>
      </c>
      <c r="F311" s="59">
        <v>7500000</v>
      </c>
      <c r="G311" s="73"/>
      <c r="H311" s="6" t="s">
        <v>1226</v>
      </c>
    </row>
    <row r="312" spans="1:10" ht="93" x14ac:dyDescent="0.35">
      <c r="A312" s="10"/>
      <c r="B312" s="11"/>
      <c r="C312" s="9">
        <f ca="1">COUNTIF($B$11:E312,E312)</f>
        <v>5</v>
      </c>
      <c r="D312" s="4" t="s">
        <v>377</v>
      </c>
      <c r="E312" s="59">
        <v>10000000</v>
      </c>
      <c r="F312" s="59">
        <v>10000000</v>
      </c>
      <c r="G312" s="73"/>
      <c r="H312" s="6" t="s">
        <v>1226</v>
      </c>
    </row>
    <row r="313" spans="1:10" ht="31" x14ac:dyDescent="0.35">
      <c r="A313" s="10"/>
      <c r="B313" s="27"/>
      <c r="C313" s="9"/>
      <c r="D313" s="4" t="s">
        <v>1222</v>
      </c>
      <c r="E313" s="59">
        <f>SUM(E310:E312)</f>
        <v>27500000</v>
      </c>
      <c r="F313" s="59">
        <f>SUM(F310:F312)</f>
        <v>27500000</v>
      </c>
      <c r="G313" s="73">
        <f>SUM(G310:G312)</f>
        <v>0</v>
      </c>
      <c r="H313" s="31"/>
      <c r="J313" s="35"/>
    </row>
    <row r="314" spans="1:10" x14ac:dyDescent="0.35">
      <c r="A314" s="10"/>
      <c r="B314" s="27"/>
      <c r="C314" s="107" t="s">
        <v>1329</v>
      </c>
      <c r="D314" s="112"/>
      <c r="E314" s="59"/>
      <c r="F314" s="59"/>
      <c r="G314" s="73"/>
      <c r="H314" s="31"/>
      <c r="J314" s="35"/>
    </row>
    <row r="315" spans="1:10" ht="77.5" x14ac:dyDescent="0.35">
      <c r="A315" s="10"/>
      <c r="B315" s="11"/>
      <c r="C315" s="9">
        <f ca="1">COUNTIF($B$11:E315,E315)</f>
        <v>3</v>
      </c>
      <c r="D315" s="4" t="s">
        <v>380</v>
      </c>
      <c r="E315" s="59">
        <v>10000000</v>
      </c>
      <c r="F315" s="59">
        <v>10000000</v>
      </c>
      <c r="G315" s="73"/>
      <c r="H315" s="6" t="s">
        <v>1226</v>
      </c>
    </row>
    <row r="316" spans="1:10" ht="77.5" x14ac:dyDescent="0.35">
      <c r="A316" s="10"/>
      <c r="B316" s="11"/>
      <c r="C316" s="9">
        <f ca="1">COUNTIF($B$11:E316,E316)</f>
        <v>4</v>
      </c>
      <c r="D316" s="4" t="s">
        <v>381</v>
      </c>
      <c r="E316" s="59">
        <v>10000000</v>
      </c>
      <c r="F316" s="59">
        <v>10000000</v>
      </c>
      <c r="G316" s="73"/>
      <c r="H316" s="6" t="s">
        <v>1226</v>
      </c>
    </row>
    <row r="317" spans="1:10" ht="108.5" x14ac:dyDescent="0.35">
      <c r="A317" s="10"/>
      <c r="B317" s="11"/>
      <c r="C317" s="9">
        <f ca="1">COUNTIF($B$11:E317,E317)</f>
        <v>5</v>
      </c>
      <c r="D317" s="4" t="s">
        <v>382</v>
      </c>
      <c r="E317" s="59">
        <v>15000000</v>
      </c>
      <c r="F317" s="59">
        <v>15000000</v>
      </c>
      <c r="G317" s="73"/>
      <c r="H317" s="6" t="s">
        <v>1226</v>
      </c>
    </row>
    <row r="318" spans="1:10" x14ac:dyDescent="0.35">
      <c r="A318" s="10"/>
      <c r="B318" s="27"/>
      <c r="C318" s="109" t="s">
        <v>1314</v>
      </c>
      <c r="D318" s="110"/>
      <c r="E318" s="59">
        <f>SUM(E315:E317)</f>
        <v>35000000</v>
      </c>
      <c r="F318" s="59">
        <f>SUM(F315:F317)</f>
        <v>35000000</v>
      </c>
      <c r="G318" s="73">
        <f>SUM(G315:G317)</f>
        <v>0</v>
      </c>
      <c r="H318" s="31"/>
      <c r="J318" s="35"/>
    </row>
    <row r="319" spans="1:10" s="30" customFormat="1" x14ac:dyDescent="0.35">
      <c r="A319" s="28"/>
      <c r="B319" s="40"/>
      <c r="C319" s="109" t="s">
        <v>1315</v>
      </c>
      <c r="D319" s="110"/>
      <c r="E319" s="61">
        <f>E247+E251+E255+E260+E264+E271+E278+E282+E288+E291+E296+E308+E313+E318</f>
        <v>557000000</v>
      </c>
      <c r="F319" s="61">
        <f>F247+F251+F255+F260+F264+F271+F278+F282+F288+F291+F296+F308+F313+F318</f>
        <v>557000000</v>
      </c>
      <c r="G319" s="75">
        <f>G247+G251+G255+G260+G264+G271+G278+G282+G288+G291+G296+G308+G313+G318</f>
        <v>0</v>
      </c>
      <c r="H319" s="36"/>
      <c r="I319" s="69"/>
      <c r="J319" s="53"/>
    </row>
    <row r="320" spans="1:10" s="30" customFormat="1" x14ac:dyDescent="0.35">
      <c r="A320" s="37">
        <v>5</v>
      </c>
      <c r="B320" s="38" t="s">
        <v>1526</v>
      </c>
      <c r="C320" s="107" t="s">
        <v>1356</v>
      </c>
      <c r="D320" s="112"/>
      <c r="E320" s="62"/>
      <c r="F320" s="62"/>
      <c r="G320" s="73"/>
      <c r="H320" s="31"/>
      <c r="I320" s="69"/>
      <c r="J320" s="53"/>
    </row>
    <row r="321" spans="1:10" ht="77.5" x14ac:dyDescent="0.35">
      <c r="A321" s="10"/>
      <c r="B321" s="11"/>
      <c r="C321" s="9">
        <f ca="1">COUNTIF($B$11:E321,E321)</f>
        <v>2</v>
      </c>
      <c r="D321" s="4" t="s">
        <v>384</v>
      </c>
      <c r="E321" s="59">
        <v>30000000</v>
      </c>
      <c r="F321" s="59">
        <v>30000000</v>
      </c>
      <c r="G321" s="73"/>
      <c r="H321" s="6" t="s">
        <v>1226</v>
      </c>
    </row>
    <row r="322" spans="1:10" ht="77.5" x14ac:dyDescent="0.35">
      <c r="A322" s="10"/>
      <c r="B322" s="11"/>
      <c r="C322" s="9">
        <f ca="1">COUNTIF($B$11:E322,E322)</f>
        <v>3</v>
      </c>
      <c r="D322" s="4" t="s">
        <v>385</v>
      </c>
      <c r="E322" s="59">
        <v>15000000</v>
      </c>
      <c r="F322" s="59">
        <v>15000000</v>
      </c>
      <c r="G322" s="73"/>
      <c r="H322" s="6" t="s">
        <v>1226</v>
      </c>
    </row>
    <row r="323" spans="1:10" ht="93" x14ac:dyDescent="0.35">
      <c r="A323" s="10"/>
      <c r="B323" s="11"/>
      <c r="C323" s="9">
        <f ca="1">COUNTIF($B$11:E323,E323)</f>
        <v>4</v>
      </c>
      <c r="D323" s="4" t="s">
        <v>386</v>
      </c>
      <c r="E323" s="59">
        <v>12000000</v>
      </c>
      <c r="F323" s="59">
        <v>12000000</v>
      </c>
      <c r="G323" s="73"/>
      <c r="H323" s="6" t="s">
        <v>1226</v>
      </c>
    </row>
    <row r="324" spans="1:10" ht="77.5" x14ac:dyDescent="0.35">
      <c r="A324" s="10"/>
      <c r="B324" s="11"/>
      <c r="C324" s="9">
        <f ca="1">COUNTIF($B$11:E324,E324)</f>
        <v>5</v>
      </c>
      <c r="D324" s="4" t="s">
        <v>387</v>
      </c>
      <c r="E324" s="59">
        <v>20000000</v>
      </c>
      <c r="F324" s="59">
        <v>20000000</v>
      </c>
      <c r="G324" s="73"/>
      <c r="H324" s="6" t="s">
        <v>1226</v>
      </c>
    </row>
    <row r="325" spans="1:10" ht="108.5" x14ac:dyDescent="0.35">
      <c r="A325" s="10"/>
      <c r="B325" s="11"/>
      <c r="C325" s="9">
        <f ca="1">COUNTIF($B$11:E325,E325)</f>
        <v>6</v>
      </c>
      <c r="D325" s="4" t="s">
        <v>388</v>
      </c>
      <c r="E325" s="59">
        <v>10000000</v>
      </c>
      <c r="F325" s="59">
        <v>10000000</v>
      </c>
      <c r="G325" s="73"/>
      <c r="H325" s="6" t="s">
        <v>1226</v>
      </c>
    </row>
    <row r="326" spans="1:10" ht="77.5" x14ac:dyDescent="0.35">
      <c r="A326" s="10"/>
      <c r="B326" s="11"/>
      <c r="C326" s="9">
        <f ca="1">COUNTIF($B$11:E326,E326)</f>
        <v>7</v>
      </c>
      <c r="D326" s="4" t="s">
        <v>389</v>
      </c>
      <c r="E326" s="59">
        <v>10000000</v>
      </c>
      <c r="F326" s="59">
        <v>10000000</v>
      </c>
      <c r="G326" s="73"/>
      <c r="H326" s="6" t="s">
        <v>1226</v>
      </c>
    </row>
    <row r="327" spans="1:10" ht="77.5" x14ac:dyDescent="0.35">
      <c r="A327" s="10"/>
      <c r="B327" s="11"/>
      <c r="C327" s="9">
        <f ca="1">COUNTIF($B$11:E327,E327)</f>
        <v>8</v>
      </c>
      <c r="D327" s="4" t="s">
        <v>390</v>
      </c>
      <c r="E327" s="59">
        <v>10000000</v>
      </c>
      <c r="F327" s="59">
        <v>10000000</v>
      </c>
      <c r="G327" s="73"/>
      <c r="H327" s="6" t="s">
        <v>1226</v>
      </c>
    </row>
    <row r="328" spans="1:10" ht="77.5" x14ac:dyDescent="0.35">
      <c r="A328" s="10"/>
      <c r="B328" s="11"/>
      <c r="C328" s="9">
        <f ca="1">COUNTIF($B$11:E328,E328)</f>
        <v>9</v>
      </c>
      <c r="D328" s="4" t="s">
        <v>391</v>
      </c>
      <c r="E328" s="59">
        <v>10000000</v>
      </c>
      <c r="F328" s="59">
        <v>10000000</v>
      </c>
      <c r="G328" s="73"/>
      <c r="H328" s="6" t="s">
        <v>1226</v>
      </c>
    </row>
    <row r="329" spans="1:10" ht="77.5" x14ac:dyDescent="0.35">
      <c r="A329" s="10"/>
      <c r="B329" s="11"/>
      <c r="C329" s="9">
        <f ca="1">COUNTIF($B$11:E329,E329)</f>
        <v>10</v>
      </c>
      <c r="D329" s="4" t="s">
        <v>392</v>
      </c>
      <c r="E329" s="59">
        <v>15000000</v>
      </c>
      <c r="F329" s="59">
        <v>15000000</v>
      </c>
      <c r="G329" s="73"/>
      <c r="H329" s="6" t="s">
        <v>1226</v>
      </c>
    </row>
    <row r="330" spans="1:10" ht="77.5" x14ac:dyDescent="0.35">
      <c r="A330" s="10"/>
      <c r="B330" s="11"/>
      <c r="C330" s="9">
        <f ca="1">COUNTIF($B$11:E330,E330)</f>
        <v>11</v>
      </c>
      <c r="D330" s="4" t="s">
        <v>393</v>
      </c>
      <c r="E330" s="59">
        <v>15000000</v>
      </c>
      <c r="F330" s="59">
        <v>15000000</v>
      </c>
      <c r="G330" s="73"/>
      <c r="H330" s="6" t="s">
        <v>1226</v>
      </c>
    </row>
    <row r="331" spans="1:10" x14ac:dyDescent="0.35">
      <c r="A331" s="10"/>
      <c r="B331" s="27"/>
      <c r="C331" s="109" t="s">
        <v>1330</v>
      </c>
      <c r="D331" s="110"/>
      <c r="E331" s="59">
        <f>SUM(E321:E330)</f>
        <v>147000000</v>
      </c>
      <c r="F331" s="59">
        <f>SUM(F321:F330)</f>
        <v>147000000</v>
      </c>
      <c r="G331" s="73">
        <f>SUM(G321:G330)</f>
        <v>0</v>
      </c>
      <c r="H331" s="31"/>
      <c r="J331" s="35"/>
    </row>
    <row r="332" spans="1:10" x14ac:dyDescent="0.35">
      <c r="A332" s="10"/>
      <c r="B332" s="27"/>
      <c r="C332" s="107" t="s">
        <v>1357</v>
      </c>
      <c r="D332" s="112"/>
      <c r="E332" s="59"/>
      <c r="F332" s="59"/>
      <c r="G332" s="73"/>
      <c r="H332" s="31"/>
      <c r="J332" s="35"/>
    </row>
    <row r="333" spans="1:10" ht="108.5" x14ac:dyDescent="0.35">
      <c r="A333" s="10"/>
      <c r="B333" s="11"/>
      <c r="C333" s="9">
        <f ca="1">COUNTIF($B$11:E333,E333)</f>
        <v>4</v>
      </c>
      <c r="D333" s="4" t="s">
        <v>397</v>
      </c>
      <c r="E333" s="59">
        <v>11500000</v>
      </c>
      <c r="F333" s="59">
        <v>11500000</v>
      </c>
      <c r="G333" s="73"/>
      <c r="H333" s="6" t="s">
        <v>1226</v>
      </c>
    </row>
    <row r="334" spans="1:10" ht="93" x14ac:dyDescent="0.35">
      <c r="A334" s="10"/>
      <c r="B334" s="11"/>
      <c r="C334" s="9">
        <f ca="1">COUNTIF($B$11:E334,E334)</f>
        <v>5</v>
      </c>
      <c r="D334" s="4" t="s">
        <v>398</v>
      </c>
      <c r="E334" s="59">
        <v>15000000</v>
      </c>
      <c r="F334" s="59">
        <v>15000000</v>
      </c>
      <c r="G334" s="73"/>
      <c r="H334" s="6" t="s">
        <v>1226</v>
      </c>
    </row>
    <row r="335" spans="1:10" x14ac:dyDescent="0.35">
      <c r="A335" s="10"/>
      <c r="B335" s="27"/>
      <c r="C335" s="109" t="s">
        <v>1331</v>
      </c>
      <c r="D335" s="110"/>
      <c r="E335" s="59">
        <f>SUM(E333:E334)</f>
        <v>26500000</v>
      </c>
      <c r="F335" s="59">
        <f>SUM(F333:F334)</f>
        <v>26500000</v>
      </c>
      <c r="G335" s="73">
        <f>SUM(G333:G334)</f>
        <v>0</v>
      </c>
      <c r="H335" s="31"/>
      <c r="J335" s="35"/>
    </row>
    <row r="336" spans="1:10" x14ac:dyDescent="0.35">
      <c r="A336" s="10"/>
      <c r="B336" s="27"/>
      <c r="C336" s="107" t="s">
        <v>1358</v>
      </c>
      <c r="D336" s="112"/>
      <c r="E336" s="59"/>
      <c r="F336" s="59"/>
      <c r="G336" s="73"/>
      <c r="H336" s="31"/>
      <c r="J336" s="35"/>
    </row>
    <row r="337" spans="1:10" ht="77.5" x14ac:dyDescent="0.35">
      <c r="A337" s="10"/>
      <c r="B337" s="11"/>
      <c r="C337" s="9">
        <f ca="1">COUNTIF($B$11:E337,E337)</f>
        <v>1</v>
      </c>
      <c r="D337" s="4" t="s">
        <v>399</v>
      </c>
      <c r="E337" s="59">
        <v>10000000</v>
      </c>
      <c r="F337" s="59">
        <v>10000000</v>
      </c>
      <c r="G337" s="73"/>
      <c r="H337" s="6" t="s">
        <v>1226</v>
      </c>
    </row>
    <row r="338" spans="1:10" ht="77.5" x14ac:dyDescent="0.35">
      <c r="A338" s="10"/>
      <c r="B338" s="11"/>
      <c r="C338" s="9">
        <f ca="1">COUNTIF($B$11:E338,E338)</f>
        <v>2</v>
      </c>
      <c r="D338" s="4" t="s">
        <v>400</v>
      </c>
      <c r="E338" s="59">
        <v>7500000</v>
      </c>
      <c r="F338" s="59">
        <v>7500000</v>
      </c>
      <c r="G338" s="73"/>
      <c r="H338" s="6" t="s">
        <v>1226</v>
      </c>
    </row>
    <row r="339" spans="1:10" ht="93" x14ac:dyDescent="0.35">
      <c r="A339" s="10"/>
      <c r="B339" s="11"/>
      <c r="C339" s="9">
        <f ca="1">COUNTIF($B$11:E339,E339)</f>
        <v>3</v>
      </c>
      <c r="D339" s="4" t="s">
        <v>401</v>
      </c>
      <c r="E339" s="59">
        <v>5500000</v>
      </c>
      <c r="F339" s="59">
        <v>5500000</v>
      </c>
      <c r="G339" s="73"/>
      <c r="H339" s="6" t="s">
        <v>1226</v>
      </c>
    </row>
    <row r="340" spans="1:10" ht="93" x14ac:dyDescent="0.35">
      <c r="A340" s="10"/>
      <c r="B340" s="11"/>
      <c r="C340" s="9">
        <f ca="1">COUNTIF($B$11:E340,E340)</f>
        <v>4</v>
      </c>
      <c r="D340" s="4" t="s">
        <v>402</v>
      </c>
      <c r="E340" s="59">
        <v>11500000</v>
      </c>
      <c r="F340" s="59">
        <v>11500000</v>
      </c>
      <c r="G340" s="73"/>
      <c r="H340" s="6" t="s">
        <v>1226</v>
      </c>
    </row>
    <row r="341" spans="1:10" ht="15.75" customHeight="1" x14ac:dyDescent="0.35">
      <c r="A341" s="10"/>
      <c r="B341" s="27"/>
      <c r="C341" s="109" t="s">
        <v>1332</v>
      </c>
      <c r="D341" s="110"/>
      <c r="E341" s="59">
        <f>SUM(E337:E340)</f>
        <v>34500000</v>
      </c>
      <c r="F341" s="59">
        <f>SUM(F337:F340)</f>
        <v>34500000</v>
      </c>
      <c r="G341" s="73">
        <f>SUM(G337:G340)</f>
        <v>0</v>
      </c>
      <c r="H341" s="31"/>
      <c r="J341" s="35"/>
    </row>
    <row r="342" spans="1:10" x14ac:dyDescent="0.35">
      <c r="A342" s="10"/>
      <c r="B342" s="27"/>
      <c r="C342" s="107" t="s">
        <v>1359</v>
      </c>
      <c r="D342" s="112"/>
      <c r="E342" s="59"/>
      <c r="F342" s="59"/>
      <c r="G342" s="73"/>
      <c r="H342" s="31"/>
      <c r="J342" s="35"/>
    </row>
    <row r="343" spans="1:10" ht="77.5" x14ac:dyDescent="0.35">
      <c r="A343" s="10"/>
      <c r="B343" s="11"/>
      <c r="C343" s="9">
        <f ca="1">COUNTIF($B$11:E343,E343)</f>
        <v>3</v>
      </c>
      <c r="D343" s="4" t="s">
        <v>405</v>
      </c>
      <c r="E343" s="59">
        <v>25000000</v>
      </c>
      <c r="F343" s="59">
        <v>25000000</v>
      </c>
      <c r="G343" s="73"/>
      <c r="H343" s="6" t="s">
        <v>1226</v>
      </c>
    </row>
    <row r="344" spans="1:10" x14ac:dyDescent="0.35">
      <c r="A344" s="10"/>
      <c r="B344" s="27"/>
      <c r="C344" s="109" t="s">
        <v>1333</v>
      </c>
      <c r="D344" s="110"/>
      <c r="E344" s="59">
        <f>SUM(E343:E343)</f>
        <v>25000000</v>
      </c>
      <c r="F344" s="59">
        <f>SUM(F343:F343)</f>
        <v>25000000</v>
      </c>
      <c r="G344" s="73">
        <f>SUM(G343:G343)</f>
        <v>0</v>
      </c>
      <c r="H344" s="31"/>
      <c r="J344" s="35"/>
    </row>
    <row r="345" spans="1:10" x14ac:dyDescent="0.35">
      <c r="A345" s="10"/>
      <c r="B345" s="27"/>
      <c r="C345" s="107" t="s">
        <v>1360</v>
      </c>
      <c r="D345" s="112"/>
      <c r="E345" s="59"/>
      <c r="F345" s="59"/>
      <c r="G345" s="73"/>
      <c r="H345" s="31"/>
      <c r="J345" s="35"/>
    </row>
    <row r="346" spans="1:10" ht="93" x14ac:dyDescent="0.35">
      <c r="A346" s="10"/>
      <c r="B346" s="11"/>
      <c r="C346" s="9">
        <f ca="1">COUNTIF($B$11:E346,E346)</f>
        <v>4</v>
      </c>
      <c r="D346" s="4" t="s">
        <v>409</v>
      </c>
      <c r="E346" s="59">
        <v>12000000</v>
      </c>
      <c r="F346" s="59">
        <v>12000000</v>
      </c>
      <c r="G346" s="73"/>
      <c r="H346" s="6" t="s">
        <v>1226</v>
      </c>
    </row>
    <row r="347" spans="1:10" x14ac:dyDescent="0.35">
      <c r="A347" s="10"/>
      <c r="B347" s="11"/>
      <c r="C347" s="109" t="s">
        <v>1334</v>
      </c>
      <c r="D347" s="110"/>
      <c r="E347" s="59">
        <f>SUM(E346:E346)</f>
        <v>12000000</v>
      </c>
      <c r="F347" s="59">
        <f>SUM(F346:F346)</f>
        <v>12000000</v>
      </c>
      <c r="G347" s="73">
        <f>SUM(G346:G346)</f>
        <v>0</v>
      </c>
      <c r="H347" s="31"/>
      <c r="J347" s="35"/>
    </row>
    <row r="348" spans="1:10" x14ac:dyDescent="0.35">
      <c r="A348" s="10"/>
      <c r="B348" s="27"/>
      <c r="C348" s="107" t="s">
        <v>1361</v>
      </c>
      <c r="D348" s="112"/>
      <c r="E348" s="59"/>
      <c r="F348" s="59"/>
      <c r="G348" s="73"/>
      <c r="H348" s="31"/>
      <c r="J348" s="35"/>
    </row>
    <row r="349" spans="1:10" ht="77.5" x14ac:dyDescent="0.35">
      <c r="A349" s="10"/>
      <c r="B349" s="11"/>
      <c r="C349" s="9">
        <f ca="1">COUNTIF($B$11:E349,E349)</f>
        <v>1</v>
      </c>
      <c r="D349" s="4" t="s">
        <v>410</v>
      </c>
      <c r="E349" s="59">
        <v>25000000</v>
      </c>
      <c r="F349" s="59">
        <v>25000000</v>
      </c>
      <c r="G349" s="73"/>
      <c r="H349" s="6" t="s">
        <v>1226</v>
      </c>
    </row>
    <row r="350" spans="1:10" ht="93" x14ac:dyDescent="0.35">
      <c r="A350" s="10"/>
      <c r="B350" s="11"/>
      <c r="C350" s="9">
        <f ca="1">COUNTIF($B$11:E350,E350)</f>
        <v>2</v>
      </c>
      <c r="D350" s="4" t="s">
        <v>411</v>
      </c>
      <c r="E350" s="59">
        <v>45000000</v>
      </c>
      <c r="F350" s="59">
        <v>45000000</v>
      </c>
      <c r="G350" s="73"/>
      <c r="H350" s="6" t="s">
        <v>1226</v>
      </c>
    </row>
    <row r="351" spans="1:10" ht="77.5" x14ac:dyDescent="0.35">
      <c r="A351" s="10"/>
      <c r="B351" s="11"/>
      <c r="C351" s="9">
        <f ca="1">COUNTIF($B$11:E351,E351)</f>
        <v>3</v>
      </c>
      <c r="D351" s="4" t="s">
        <v>412</v>
      </c>
      <c r="E351" s="59">
        <v>11500000</v>
      </c>
      <c r="F351" s="59">
        <v>11500000</v>
      </c>
      <c r="G351" s="73"/>
      <c r="H351" s="6" t="s">
        <v>1226</v>
      </c>
    </row>
    <row r="352" spans="1:10" ht="77.5" x14ac:dyDescent="0.35">
      <c r="A352" s="10"/>
      <c r="B352" s="11"/>
      <c r="C352" s="9">
        <f ca="1">COUNTIF($B$11:E352,E352)</f>
        <v>4</v>
      </c>
      <c r="D352" s="4" t="s">
        <v>413</v>
      </c>
      <c r="E352" s="59">
        <v>13000000</v>
      </c>
      <c r="F352" s="59">
        <v>13000000</v>
      </c>
      <c r="G352" s="73"/>
      <c r="H352" s="6" t="s">
        <v>1226</v>
      </c>
    </row>
    <row r="353" spans="1:10" ht="77.5" x14ac:dyDescent="0.35">
      <c r="A353" s="10"/>
      <c r="B353" s="11"/>
      <c r="C353" s="9">
        <f ca="1">COUNTIF($B$11:E353,E353)</f>
        <v>5</v>
      </c>
      <c r="D353" s="4" t="s">
        <v>414</v>
      </c>
      <c r="E353" s="59">
        <v>10000000</v>
      </c>
      <c r="F353" s="59">
        <v>10000000</v>
      </c>
      <c r="G353" s="73"/>
      <c r="H353" s="6" t="s">
        <v>1226</v>
      </c>
    </row>
    <row r="354" spans="1:10" x14ac:dyDescent="0.35">
      <c r="A354" s="10"/>
      <c r="B354" s="11"/>
      <c r="C354" s="109" t="s">
        <v>1335</v>
      </c>
      <c r="D354" s="110"/>
      <c r="E354" s="59">
        <f>SUM(E349:E353)</f>
        <v>104500000</v>
      </c>
      <c r="F354" s="59">
        <f>SUM(F349:F353)</f>
        <v>104500000</v>
      </c>
      <c r="G354" s="73">
        <f>SUM(G349:G353)</f>
        <v>0</v>
      </c>
      <c r="H354" s="31"/>
      <c r="J354" s="35"/>
    </row>
    <row r="355" spans="1:10" x14ac:dyDescent="0.35">
      <c r="A355" s="10"/>
      <c r="B355" s="11"/>
      <c r="C355" s="107" t="s">
        <v>1362</v>
      </c>
      <c r="D355" s="112"/>
      <c r="E355" s="59"/>
      <c r="F355" s="59"/>
      <c r="G355" s="73"/>
      <c r="H355" s="31"/>
      <c r="J355" s="35"/>
    </row>
    <row r="356" spans="1:10" ht="77.5" x14ac:dyDescent="0.35">
      <c r="A356" s="10"/>
      <c r="B356" s="11"/>
      <c r="C356" s="9">
        <f ca="1">COUNTIF($B$11:E356,E356)</f>
        <v>6</v>
      </c>
      <c r="D356" s="4" t="s">
        <v>420</v>
      </c>
      <c r="E356" s="59">
        <v>15000000</v>
      </c>
      <c r="F356" s="59">
        <v>15000000</v>
      </c>
      <c r="G356" s="73"/>
      <c r="H356" s="6" t="s">
        <v>1226</v>
      </c>
    </row>
    <row r="357" spans="1:10" ht="77.5" x14ac:dyDescent="0.35">
      <c r="A357" s="10"/>
      <c r="B357" s="11"/>
      <c r="C357" s="9">
        <f ca="1">COUNTIF($B$11:E357,E357)</f>
        <v>7</v>
      </c>
      <c r="D357" s="4" t="s">
        <v>421</v>
      </c>
      <c r="E357" s="59">
        <v>20000000</v>
      </c>
      <c r="F357" s="59">
        <v>20000000</v>
      </c>
      <c r="G357" s="73"/>
      <c r="H357" s="6" t="s">
        <v>1226</v>
      </c>
    </row>
    <row r="358" spans="1:10" ht="77.5" x14ac:dyDescent="0.35">
      <c r="A358" s="10"/>
      <c r="B358" s="11"/>
      <c r="C358" s="9">
        <f ca="1">COUNTIF($B$11:E358,E358)</f>
        <v>8</v>
      </c>
      <c r="D358" s="4" t="s">
        <v>422</v>
      </c>
      <c r="E358" s="59">
        <v>12000000</v>
      </c>
      <c r="F358" s="59">
        <v>12000000</v>
      </c>
      <c r="G358" s="73"/>
      <c r="H358" s="6" t="s">
        <v>1226</v>
      </c>
    </row>
    <row r="359" spans="1:10" x14ac:dyDescent="0.35">
      <c r="A359" s="10"/>
      <c r="B359" s="27"/>
      <c r="C359" s="109" t="s">
        <v>1336</v>
      </c>
      <c r="D359" s="110"/>
      <c r="E359" s="59">
        <f>SUM(E356:E358)</f>
        <v>47000000</v>
      </c>
      <c r="F359" s="59">
        <f>SUM(F356:F358)</f>
        <v>47000000</v>
      </c>
      <c r="G359" s="73">
        <f>SUM(G356:G358)</f>
        <v>0</v>
      </c>
      <c r="H359" s="31"/>
      <c r="J359" s="35"/>
    </row>
    <row r="360" spans="1:10" x14ac:dyDescent="0.35">
      <c r="A360" s="10"/>
      <c r="B360" s="27"/>
      <c r="C360" s="107" t="s">
        <v>1363</v>
      </c>
      <c r="D360" s="112"/>
      <c r="E360" s="59"/>
      <c r="F360" s="59"/>
      <c r="G360" s="73"/>
      <c r="H360" s="31"/>
      <c r="J360" s="35"/>
    </row>
    <row r="361" spans="1:10" ht="77.5" x14ac:dyDescent="0.35">
      <c r="A361" s="10"/>
      <c r="B361" s="11"/>
      <c r="C361" s="9">
        <f ca="1">COUNTIF($B$11:E361,E361)</f>
        <v>7</v>
      </c>
      <c r="D361" s="4" t="s">
        <v>429</v>
      </c>
      <c r="E361" s="59">
        <v>10000000</v>
      </c>
      <c r="F361" s="59">
        <v>10000000</v>
      </c>
      <c r="G361" s="73"/>
      <c r="H361" s="6" t="s">
        <v>1226</v>
      </c>
    </row>
    <row r="362" spans="1:10" ht="93" x14ac:dyDescent="0.35">
      <c r="A362" s="10"/>
      <c r="B362" s="11"/>
      <c r="C362" s="9">
        <f ca="1">COUNTIF($B$11:E362,E362)</f>
        <v>8</v>
      </c>
      <c r="D362" s="4" t="s">
        <v>430</v>
      </c>
      <c r="E362" s="59">
        <v>14000000</v>
      </c>
      <c r="F362" s="59">
        <v>14000000</v>
      </c>
      <c r="G362" s="73"/>
      <c r="H362" s="6" t="s">
        <v>1226</v>
      </c>
    </row>
    <row r="363" spans="1:10" ht="77.5" x14ac:dyDescent="0.35">
      <c r="A363" s="10"/>
      <c r="B363" s="11"/>
      <c r="C363" s="9">
        <f ca="1">COUNTIF($B$11:E363,E363)</f>
        <v>9</v>
      </c>
      <c r="D363" s="4" t="s">
        <v>431</v>
      </c>
      <c r="E363" s="59">
        <v>12000000</v>
      </c>
      <c r="F363" s="59">
        <v>12000000</v>
      </c>
      <c r="G363" s="73"/>
      <c r="H363" s="6" t="s">
        <v>1226</v>
      </c>
    </row>
    <row r="364" spans="1:10" x14ac:dyDescent="0.35">
      <c r="A364" s="10"/>
      <c r="B364" s="11"/>
      <c r="C364" s="9"/>
      <c r="D364" s="4"/>
      <c r="E364" s="59"/>
      <c r="F364" s="59"/>
      <c r="G364" s="73"/>
      <c r="H364" s="6"/>
    </row>
    <row r="365" spans="1:10" ht="77.5" x14ac:dyDescent="0.35">
      <c r="A365" s="10"/>
      <c r="B365" s="11"/>
      <c r="C365" s="9">
        <f ca="1">COUNTIF($B$11:E365,E365)</f>
        <v>10</v>
      </c>
      <c r="D365" s="4" t="s">
        <v>432</v>
      </c>
      <c r="E365" s="59">
        <v>16000000</v>
      </c>
      <c r="F365" s="59">
        <v>16000000</v>
      </c>
      <c r="G365" s="73"/>
      <c r="H365" s="6" t="s">
        <v>1226</v>
      </c>
    </row>
    <row r="366" spans="1:10" x14ac:dyDescent="0.35">
      <c r="A366" s="10"/>
      <c r="B366" s="27"/>
      <c r="C366" s="109" t="s">
        <v>1337</v>
      </c>
      <c r="D366" s="110"/>
      <c r="E366" s="59">
        <f>SUM(E361:E365)</f>
        <v>52000000</v>
      </c>
      <c r="F366" s="59">
        <f>SUM(F361:F365)</f>
        <v>52000000</v>
      </c>
      <c r="G366" s="73">
        <f>SUM(G361:G365)</f>
        <v>0</v>
      </c>
      <c r="H366" s="31"/>
      <c r="J366" s="35"/>
    </row>
    <row r="367" spans="1:10" x14ac:dyDescent="0.35">
      <c r="A367" s="10"/>
      <c r="B367" s="27"/>
      <c r="C367" s="107" t="s">
        <v>1364</v>
      </c>
      <c r="D367" s="112"/>
      <c r="E367" s="59"/>
      <c r="F367" s="59"/>
      <c r="G367" s="73"/>
      <c r="H367" s="31"/>
      <c r="J367" s="35"/>
    </row>
    <row r="368" spans="1:10" ht="77.5" x14ac:dyDescent="0.35">
      <c r="A368" s="10"/>
      <c r="B368" s="11"/>
      <c r="C368" s="9">
        <f ca="1">COUNTIF($B$11:E368,E368)</f>
        <v>4</v>
      </c>
      <c r="D368" s="4" t="s">
        <v>436</v>
      </c>
      <c r="E368" s="59">
        <v>10000000</v>
      </c>
      <c r="F368" s="59">
        <v>10000000</v>
      </c>
      <c r="G368" s="73"/>
      <c r="H368" s="6" t="s">
        <v>1226</v>
      </c>
    </row>
    <row r="369" spans="1:10" ht="93" x14ac:dyDescent="0.35">
      <c r="A369" s="10"/>
      <c r="B369" s="11"/>
      <c r="C369" s="9">
        <f ca="1">COUNTIF($B$11:E369,E369)</f>
        <v>5</v>
      </c>
      <c r="D369" s="4" t="s">
        <v>437</v>
      </c>
      <c r="E369" s="59">
        <v>12500000</v>
      </c>
      <c r="F369" s="59">
        <v>12500000</v>
      </c>
      <c r="G369" s="73"/>
      <c r="H369" s="6" t="s">
        <v>1226</v>
      </c>
    </row>
    <row r="370" spans="1:10" ht="93" x14ac:dyDescent="0.35">
      <c r="A370" s="10"/>
      <c r="B370" s="11"/>
      <c r="C370" s="9">
        <f ca="1">COUNTIF($B$11:E370,E370)</f>
        <v>6</v>
      </c>
      <c r="D370" s="4" t="s">
        <v>438</v>
      </c>
      <c r="E370" s="59">
        <v>12500000</v>
      </c>
      <c r="F370" s="59">
        <v>12500000</v>
      </c>
      <c r="G370" s="73"/>
      <c r="H370" s="6" t="s">
        <v>1226</v>
      </c>
    </row>
    <row r="371" spans="1:10" ht="93" x14ac:dyDescent="0.35">
      <c r="A371" s="10"/>
      <c r="B371" s="11"/>
      <c r="C371" s="9">
        <f ca="1">COUNTIF($B$11:E371,E371)</f>
        <v>7</v>
      </c>
      <c r="D371" s="4" t="s">
        <v>439</v>
      </c>
      <c r="E371" s="59">
        <v>10000000</v>
      </c>
      <c r="F371" s="59">
        <v>10000000</v>
      </c>
      <c r="G371" s="73"/>
      <c r="H371" s="6" t="s">
        <v>1226</v>
      </c>
    </row>
    <row r="372" spans="1:10" ht="77.5" x14ac:dyDescent="0.35">
      <c r="A372" s="10"/>
      <c r="B372" s="11"/>
      <c r="C372" s="9">
        <f ca="1">COUNTIF($B$11:E372,E372)</f>
        <v>8</v>
      </c>
      <c r="D372" s="4" t="s">
        <v>440</v>
      </c>
      <c r="E372" s="59">
        <v>15000000</v>
      </c>
      <c r="F372" s="59">
        <v>15000000</v>
      </c>
      <c r="G372" s="73"/>
      <c r="H372" s="6" t="s">
        <v>1226</v>
      </c>
    </row>
    <row r="373" spans="1:10" ht="77.5" x14ac:dyDescent="0.35">
      <c r="A373" s="10"/>
      <c r="B373" s="11"/>
      <c r="C373" s="9">
        <f ca="1">COUNTIF($B$11:E373,E373)</f>
        <v>9</v>
      </c>
      <c r="D373" s="4" t="s">
        <v>441</v>
      </c>
      <c r="E373" s="59">
        <v>15000000</v>
      </c>
      <c r="F373" s="59">
        <v>15000000</v>
      </c>
      <c r="G373" s="73"/>
      <c r="H373" s="6" t="s">
        <v>1226</v>
      </c>
    </row>
    <row r="374" spans="1:10" x14ac:dyDescent="0.35">
      <c r="A374" s="10"/>
      <c r="B374" s="27"/>
      <c r="C374" s="109" t="s">
        <v>1338</v>
      </c>
      <c r="D374" s="110"/>
      <c r="E374" s="59">
        <f>SUM(E368:E373)</f>
        <v>75000000</v>
      </c>
      <c r="F374" s="59">
        <f>SUM(F368:F373)</f>
        <v>75000000</v>
      </c>
      <c r="G374" s="73">
        <f>SUM(G368:G373)</f>
        <v>0</v>
      </c>
      <c r="H374" s="31"/>
      <c r="J374" s="35"/>
    </row>
    <row r="375" spans="1:10" x14ac:dyDescent="0.35">
      <c r="A375" s="10"/>
      <c r="B375" s="27"/>
      <c r="C375" s="107" t="s">
        <v>1365</v>
      </c>
      <c r="D375" s="112"/>
      <c r="E375" s="59"/>
      <c r="F375" s="59"/>
      <c r="G375" s="73"/>
      <c r="H375" s="31"/>
      <c r="J375" s="35"/>
    </row>
    <row r="376" spans="1:10" ht="77.5" x14ac:dyDescent="0.35">
      <c r="A376" s="10"/>
      <c r="B376" s="11"/>
      <c r="C376" s="9">
        <f ca="1">COUNTIF($B$11:E376,E376)</f>
        <v>8</v>
      </c>
      <c r="D376" s="4" t="s">
        <v>449</v>
      </c>
      <c r="E376" s="59">
        <v>15000000</v>
      </c>
      <c r="F376" s="59">
        <v>15000000</v>
      </c>
      <c r="G376" s="73"/>
      <c r="H376" s="6" t="s">
        <v>1226</v>
      </c>
    </row>
    <row r="377" spans="1:10" ht="77.5" x14ac:dyDescent="0.35">
      <c r="A377" s="10"/>
      <c r="B377" s="11"/>
      <c r="C377" s="9">
        <f ca="1">COUNTIF($B$11:E377,E377)</f>
        <v>9</v>
      </c>
      <c r="D377" s="4" t="s">
        <v>450</v>
      </c>
      <c r="E377" s="59">
        <v>10000000</v>
      </c>
      <c r="F377" s="59">
        <v>10000000</v>
      </c>
      <c r="G377" s="73"/>
      <c r="H377" s="6" t="s">
        <v>1226</v>
      </c>
    </row>
    <row r="378" spans="1:10" ht="77.5" x14ac:dyDescent="0.35">
      <c r="A378" s="10"/>
      <c r="B378" s="11"/>
      <c r="C378" s="9">
        <f ca="1">COUNTIF($B$11:E378,E378)</f>
        <v>10</v>
      </c>
      <c r="D378" s="4" t="s">
        <v>451</v>
      </c>
      <c r="E378" s="59">
        <v>10000000</v>
      </c>
      <c r="F378" s="59">
        <v>10000000</v>
      </c>
      <c r="G378" s="73"/>
      <c r="H378" s="6" t="s">
        <v>1226</v>
      </c>
    </row>
    <row r="379" spans="1:10" ht="77.5" x14ac:dyDescent="0.35">
      <c r="A379" s="10"/>
      <c r="B379" s="11"/>
      <c r="C379" s="9">
        <f ca="1">COUNTIF($B$11:E379,E379)</f>
        <v>11</v>
      </c>
      <c r="D379" s="4" t="s">
        <v>452</v>
      </c>
      <c r="E379" s="59">
        <v>7500000</v>
      </c>
      <c r="F379" s="59">
        <v>7500000</v>
      </c>
      <c r="G379" s="73"/>
      <c r="H379" s="6" t="s">
        <v>1226</v>
      </c>
    </row>
    <row r="380" spans="1:10" ht="77.5" x14ac:dyDescent="0.35">
      <c r="A380" s="10"/>
      <c r="B380" s="11"/>
      <c r="C380" s="9">
        <f ca="1">COUNTIF($B$11:E380,E380)</f>
        <v>12</v>
      </c>
      <c r="D380" s="4" t="s">
        <v>453</v>
      </c>
      <c r="E380" s="59">
        <v>7500000</v>
      </c>
      <c r="F380" s="59">
        <v>7500000</v>
      </c>
      <c r="G380" s="73"/>
      <c r="H380" s="6" t="s">
        <v>1226</v>
      </c>
    </row>
    <row r="381" spans="1:10" ht="77.5" x14ac:dyDescent="0.35">
      <c r="A381" s="10"/>
      <c r="B381" s="11"/>
      <c r="C381" s="9">
        <f ca="1">COUNTIF($B$11:E381,E381)</f>
        <v>13</v>
      </c>
      <c r="D381" s="4" t="s">
        <v>454</v>
      </c>
      <c r="E381" s="59">
        <v>7500000</v>
      </c>
      <c r="F381" s="59">
        <v>7500000</v>
      </c>
      <c r="G381" s="73"/>
      <c r="H381" s="6" t="s">
        <v>1226</v>
      </c>
    </row>
    <row r="382" spans="1:10" ht="77.5" x14ac:dyDescent="0.35">
      <c r="A382" s="10"/>
      <c r="B382" s="11"/>
      <c r="C382" s="9">
        <f ca="1">COUNTIF($B$11:E382,E382)</f>
        <v>14</v>
      </c>
      <c r="D382" s="4" t="s">
        <v>455</v>
      </c>
      <c r="E382" s="59">
        <v>7500000</v>
      </c>
      <c r="F382" s="59">
        <v>7500000</v>
      </c>
      <c r="G382" s="73"/>
      <c r="H382" s="6" t="s">
        <v>1226</v>
      </c>
    </row>
    <row r="383" spans="1:10" ht="77.5" x14ac:dyDescent="0.35">
      <c r="A383" s="10"/>
      <c r="B383" s="11"/>
      <c r="C383" s="9">
        <f ca="1">COUNTIF($B$11:E383,E383)</f>
        <v>15</v>
      </c>
      <c r="D383" s="4" t="s">
        <v>456</v>
      </c>
      <c r="E383" s="59">
        <v>10000000</v>
      </c>
      <c r="F383" s="59">
        <v>10000000</v>
      </c>
      <c r="G383" s="73"/>
      <c r="H383" s="6" t="s">
        <v>1226</v>
      </c>
    </row>
    <row r="384" spans="1:10" ht="77.5" x14ac:dyDescent="0.35">
      <c r="A384" s="10"/>
      <c r="B384" s="11"/>
      <c r="C384" s="9">
        <f ca="1">COUNTIF($B$11:E384,E384)</f>
        <v>16</v>
      </c>
      <c r="D384" s="4" t="s">
        <v>457</v>
      </c>
      <c r="E384" s="59">
        <v>7500000</v>
      </c>
      <c r="F384" s="59">
        <v>7500000</v>
      </c>
      <c r="G384" s="73"/>
      <c r="H384" s="6" t="s">
        <v>1226</v>
      </c>
    </row>
    <row r="385" spans="1:10" ht="15.75" customHeight="1" x14ac:dyDescent="0.35">
      <c r="A385" s="10"/>
      <c r="B385" s="27"/>
      <c r="C385" s="109" t="s">
        <v>1339</v>
      </c>
      <c r="D385" s="110"/>
      <c r="E385" s="59">
        <f>SUM(E376:E384)</f>
        <v>82500000</v>
      </c>
      <c r="F385" s="59">
        <f>SUM(F376:F384)</f>
        <v>82500000</v>
      </c>
      <c r="G385" s="73">
        <f>SUM(G376:G384)</f>
        <v>0</v>
      </c>
      <c r="H385" s="31"/>
      <c r="J385" s="35"/>
    </row>
    <row r="386" spans="1:10" x14ac:dyDescent="0.35">
      <c r="A386" s="10"/>
      <c r="B386" s="27"/>
      <c r="C386" s="107" t="s">
        <v>1366</v>
      </c>
      <c r="D386" s="112"/>
      <c r="E386" s="59"/>
      <c r="F386" s="59"/>
      <c r="G386" s="73"/>
      <c r="H386" s="31"/>
      <c r="J386" s="35"/>
    </row>
    <row r="387" spans="1:10" ht="77.5" x14ac:dyDescent="0.35">
      <c r="A387" s="10"/>
      <c r="B387" s="11"/>
      <c r="C387" s="9">
        <f ca="1">COUNTIF($B$11:E387,E387)</f>
        <v>4</v>
      </c>
      <c r="D387" s="4" t="s">
        <v>461</v>
      </c>
      <c r="E387" s="59">
        <v>10000000</v>
      </c>
      <c r="F387" s="59">
        <v>10000000</v>
      </c>
      <c r="G387" s="73"/>
      <c r="H387" s="6" t="s">
        <v>1226</v>
      </c>
    </row>
    <row r="388" spans="1:10" ht="77.5" x14ac:dyDescent="0.35">
      <c r="A388" s="10"/>
      <c r="B388" s="11"/>
      <c r="C388" s="9">
        <f ca="1">COUNTIF($B$11:E388,E388)</f>
        <v>5</v>
      </c>
      <c r="D388" s="4" t="s">
        <v>462</v>
      </c>
      <c r="E388" s="59">
        <v>7500000</v>
      </c>
      <c r="F388" s="59">
        <v>7500000</v>
      </c>
      <c r="G388" s="73"/>
      <c r="H388" s="6" t="s">
        <v>1226</v>
      </c>
    </row>
    <row r="389" spans="1:10" ht="77.5" x14ac:dyDescent="0.35">
      <c r="A389" s="10"/>
      <c r="B389" s="11"/>
      <c r="C389" s="9">
        <f ca="1">COUNTIF($B$11:E389,E389)</f>
        <v>6</v>
      </c>
      <c r="D389" s="4" t="s">
        <v>463</v>
      </c>
      <c r="E389" s="59">
        <v>20000000</v>
      </c>
      <c r="F389" s="59">
        <v>20000000</v>
      </c>
      <c r="G389" s="73"/>
      <c r="H389" s="6" t="s">
        <v>1226</v>
      </c>
    </row>
    <row r="390" spans="1:10" ht="77.5" x14ac:dyDescent="0.35">
      <c r="A390" s="10"/>
      <c r="B390" s="11"/>
      <c r="C390" s="9">
        <f ca="1">COUNTIF($B$11:E390,E390)</f>
        <v>7</v>
      </c>
      <c r="D390" s="4" t="s">
        <v>464</v>
      </c>
      <c r="E390" s="59">
        <v>10000000</v>
      </c>
      <c r="F390" s="59">
        <v>10000000</v>
      </c>
      <c r="G390" s="73"/>
      <c r="H390" s="6" t="s">
        <v>1226</v>
      </c>
    </row>
    <row r="391" spans="1:10" ht="77.5" x14ac:dyDescent="0.35">
      <c r="A391" s="10"/>
      <c r="B391" s="11"/>
      <c r="C391" s="9">
        <f ca="1">COUNTIF($B$11:E391,E391)</f>
        <v>8</v>
      </c>
      <c r="D391" s="4" t="s">
        <v>465</v>
      </c>
      <c r="E391" s="59">
        <v>10000000</v>
      </c>
      <c r="F391" s="59">
        <v>10000000</v>
      </c>
      <c r="G391" s="73"/>
      <c r="H391" s="6" t="s">
        <v>1226</v>
      </c>
    </row>
    <row r="392" spans="1:10" x14ac:dyDescent="0.35">
      <c r="A392" s="10"/>
      <c r="B392" s="27"/>
      <c r="C392" s="109" t="s">
        <v>1340</v>
      </c>
      <c r="D392" s="110"/>
      <c r="E392" s="59">
        <f>SUM(E387:E391)</f>
        <v>57500000</v>
      </c>
      <c r="F392" s="59">
        <f>SUM(F387:F391)</f>
        <v>57500000</v>
      </c>
      <c r="G392" s="73">
        <f>SUM(G387:G391)</f>
        <v>0</v>
      </c>
      <c r="H392" s="31"/>
      <c r="J392" s="35"/>
    </row>
    <row r="393" spans="1:10" x14ac:dyDescent="0.35">
      <c r="A393" s="10"/>
      <c r="B393" s="27"/>
      <c r="C393" s="107" t="s">
        <v>1367</v>
      </c>
      <c r="D393" s="112"/>
      <c r="E393" s="59"/>
      <c r="F393" s="59"/>
      <c r="G393" s="73"/>
      <c r="H393" s="31"/>
      <c r="J393" s="35"/>
    </row>
    <row r="394" spans="1:10" ht="77.5" x14ac:dyDescent="0.35">
      <c r="A394" s="10"/>
      <c r="B394" s="11"/>
      <c r="C394" s="9">
        <f ca="1">COUNTIF($B$11:E394,E394)</f>
        <v>2</v>
      </c>
      <c r="D394" s="4" t="s">
        <v>467</v>
      </c>
      <c r="E394" s="59">
        <v>30000000</v>
      </c>
      <c r="F394" s="59">
        <v>30000000</v>
      </c>
      <c r="G394" s="73"/>
      <c r="H394" s="6" t="s">
        <v>1226</v>
      </c>
    </row>
    <row r="395" spans="1:10" ht="77.5" x14ac:dyDescent="0.35">
      <c r="A395" s="10"/>
      <c r="B395" s="11"/>
      <c r="C395" s="9">
        <f ca="1">COUNTIF($B$11:E395,E395)</f>
        <v>3</v>
      </c>
      <c r="D395" s="4" t="s">
        <v>468</v>
      </c>
      <c r="E395" s="59">
        <v>25000000</v>
      </c>
      <c r="F395" s="59">
        <v>25000000</v>
      </c>
      <c r="G395" s="73"/>
      <c r="H395" s="6" t="s">
        <v>1226</v>
      </c>
    </row>
    <row r="396" spans="1:10" ht="77.5" x14ac:dyDescent="0.35">
      <c r="A396" s="10"/>
      <c r="B396" s="11"/>
      <c r="C396" s="9">
        <f ca="1">COUNTIF($B$11:E396,E396)</f>
        <v>4</v>
      </c>
      <c r="D396" s="4" t="s">
        <v>469</v>
      </c>
      <c r="E396" s="59">
        <v>11500000</v>
      </c>
      <c r="F396" s="59">
        <v>11500000</v>
      </c>
      <c r="G396" s="73"/>
      <c r="H396" s="6" t="s">
        <v>1226</v>
      </c>
    </row>
    <row r="397" spans="1:10" ht="77.5" x14ac:dyDescent="0.35">
      <c r="A397" s="10"/>
      <c r="B397" s="11"/>
      <c r="C397" s="9">
        <f ca="1">COUNTIF($B$11:E397,E397)</f>
        <v>5</v>
      </c>
      <c r="D397" s="4" t="s">
        <v>470</v>
      </c>
      <c r="E397" s="59">
        <v>20000000</v>
      </c>
      <c r="F397" s="59">
        <v>20000000</v>
      </c>
      <c r="G397" s="73"/>
      <c r="H397" s="6" t="s">
        <v>1226</v>
      </c>
    </row>
    <row r="398" spans="1:10" ht="77.5" x14ac:dyDescent="0.35">
      <c r="A398" s="10"/>
      <c r="B398" s="11"/>
      <c r="C398" s="9">
        <f ca="1">COUNTIF($B$11:E398,E398)</f>
        <v>6</v>
      </c>
      <c r="D398" s="4" t="s">
        <v>471</v>
      </c>
      <c r="E398" s="59">
        <v>15000000</v>
      </c>
      <c r="F398" s="59">
        <v>15000000</v>
      </c>
      <c r="G398" s="73"/>
      <c r="H398" s="6" t="s">
        <v>1226</v>
      </c>
    </row>
    <row r="399" spans="1:10" ht="77.5" x14ac:dyDescent="0.35">
      <c r="A399" s="10"/>
      <c r="B399" s="11"/>
      <c r="C399" s="9">
        <f ca="1">COUNTIF($B$11:E399,E399)</f>
        <v>7</v>
      </c>
      <c r="D399" s="4" t="s">
        <v>472</v>
      </c>
      <c r="E399" s="59">
        <v>18000000</v>
      </c>
      <c r="F399" s="59">
        <v>18000000</v>
      </c>
      <c r="G399" s="73"/>
      <c r="H399" s="6" t="s">
        <v>1226</v>
      </c>
    </row>
    <row r="400" spans="1:10" ht="77.5" x14ac:dyDescent="0.35">
      <c r="A400" s="10"/>
      <c r="B400" s="11"/>
      <c r="C400" s="9">
        <f ca="1">COUNTIF($B$11:E400,E400)</f>
        <v>8</v>
      </c>
      <c r="D400" s="4" t="s">
        <v>473</v>
      </c>
      <c r="E400" s="59">
        <v>30000000</v>
      </c>
      <c r="F400" s="59">
        <v>30000000</v>
      </c>
      <c r="G400" s="73"/>
      <c r="H400" s="6" t="s">
        <v>1226</v>
      </c>
    </row>
    <row r="401" spans="1:13" x14ac:dyDescent="0.35">
      <c r="A401" s="10"/>
      <c r="B401" s="27"/>
      <c r="C401" s="109" t="s">
        <v>1341</v>
      </c>
      <c r="D401" s="110"/>
      <c r="E401" s="59">
        <f>SUM(E394:E400)</f>
        <v>149500000</v>
      </c>
      <c r="F401" s="59">
        <f>SUM(F394:F400)</f>
        <v>149500000</v>
      </c>
      <c r="G401" s="73">
        <f>SUM(G394:G400)</f>
        <v>0</v>
      </c>
      <c r="H401" s="31"/>
      <c r="J401" s="35"/>
    </row>
    <row r="402" spans="1:13" x14ac:dyDescent="0.35">
      <c r="A402" s="10"/>
      <c r="B402" s="27"/>
      <c r="C402" s="107" t="s">
        <v>1368</v>
      </c>
      <c r="D402" s="112"/>
      <c r="E402" s="59"/>
      <c r="F402" s="59"/>
      <c r="G402" s="73"/>
      <c r="H402" s="31"/>
      <c r="J402" s="35"/>
    </row>
    <row r="403" spans="1:13" ht="77.5" x14ac:dyDescent="0.35">
      <c r="A403" s="10"/>
      <c r="B403" s="11"/>
      <c r="C403" s="9">
        <f ca="1">COUNTIF($B$11:E403,E403)</f>
        <v>5</v>
      </c>
      <c r="D403" s="4" t="s">
        <v>478</v>
      </c>
      <c r="E403" s="59">
        <v>11500000</v>
      </c>
      <c r="F403" s="59">
        <v>11500000</v>
      </c>
      <c r="G403" s="73"/>
      <c r="H403" s="6" t="s">
        <v>1226</v>
      </c>
    </row>
    <row r="404" spans="1:13" ht="93" x14ac:dyDescent="0.35">
      <c r="A404" s="10"/>
      <c r="B404" s="11"/>
      <c r="C404" s="9">
        <f ca="1">COUNTIF($B$11:E404,E404)</f>
        <v>6</v>
      </c>
      <c r="D404" s="4" t="s">
        <v>479</v>
      </c>
      <c r="E404" s="59">
        <v>15000000</v>
      </c>
      <c r="F404" s="59">
        <v>15000000</v>
      </c>
      <c r="G404" s="73"/>
      <c r="H404" s="6" t="s">
        <v>1226</v>
      </c>
    </row>
    <row r="405" spans="1:13" ht="108.5" x14ac:dyDescent="0.35">
      <c r="A405" s="10"/>
      <c r="B405" s="11"/>
      <c r="C405" s="9">
        <f ca="1">COUNTIF($B$11:E405,E405)</f>
        <v>7</v>
      </c>
      <c r="D405" s="4" t="s">
        <v>480</v>
      </c>
      <c r="E405" s="59">
        <v>12000000</v>
      </c>
      <c r="F405" s="59">
        <v>12000000</v>
      </c>
      <c r="G405" s="73"/>
      <c r="H405" s="6" t="s">
        <v>1226</v>
      </c>
    </row>
    <row r="406" spans="1:13" ht="77.5" x14ac:dyDescent="0.35">
      <c r="A406" s="10"/>
      <c r="B406" s="11"/>
      <c r="C406" s="9">
        <f ca="1">COUNTIF($B$11:E406,E406)</f>
        <v>8</v>
      </c>
      <c r="D406" s="4" t="s">
        <v>481</v>
      </c>
      <c r="E406" s="59">
        <v>10000000</v>
      </c>
      <c r="F406" s="59">
        <v>10000000</v>
      </c>
      <c r="G406" s="73"/>
      <c r="H406" s="6" t="s">
        <v>1226</v>
      </c>
    </row>
    <row r="407" spans="1:13" ht="77.5" x14ac:dyDescent="0.35">
      <c r="A407" s="10"/>
      <c r="B407" s="11"/>
      <c r="C407" s="9">
        <f ca="1">COUNTIF($B$11:E407,E407)</f>
        <v>9</v>
      </c>
      <c r="D407" s="4" t="s">
        <v>482</v>
      </c>
      <c r="E407" s="59">
        <v>10000000</v>
      </c>
      <c r="F407" s="59">
        <v>10000000</v>
      </c>
      <c r="G407" s="73"/>
      <c r="H407" s="6" t="s">
        <v>1226</v>
      </c>
    </row>
    <row r="408" spans="1:13" ht="15.75" customHeight="1" x14ac:dyDescent="0.35">
      <c r="A408" s="10"/>
      <c r="B408" s="27"/>
      <c r="C408" s="109" t="s">
        <v>1342</v>
      </c>
      <c r="D408" s="110"/>
      <c r="E408" s="59">
        <f>SUM(E403:E407)</f>
        <v>58500000</v>
      </c>
      <c r="F408" s="59">
        <f>SUM(F403:F407)</f>
        <v>58500000</v>
      </c>
      <c r="G408" s="73">
        <f>SUM(G403:G407)</f>
        <v>0</v>
      </c>
      <c r="H408" s="31"/>
      <c r="J408" s="35"/>
    </row>
    <row r="409" spans="1:13" x14ac:dyDescent="0.35">
      <c r="A409" s="10"/>
      <c r="B409" s="27"/>
      <c r="C409" s="107" t="s">
        <v>1369</v>
      </c>
      <c r="D409" s="112"/>
      <c r="E409" s="59"/>
      <c r="F409" s="59"/>
      <c r="G409" s="73"/>
      <c r="H409" s="31"/>
      <c r="J409" s="35"/>
    </row>
    <row r="410" spans="1:13" s="69" customFormat="1" ht="77.5" x14ac:dyDescent="0.35">
      <c r="A410" s="10"/>
      <c r="B410" s="11"/>
      <c r="C410" s="9">
        <f ca="1">COUNTIF($B$11:E410,E410)</f>
        <v>8</v>
      </c>
      <c r="D410" s="4" t="s">
        <v>490</v>
      </c>
      <c r="E410" s="59">
        <v>15000000</v>
      </c>
      <c r="F410" s="59">
        <v>15000000</v>
      </c>
      <c r="G410" s="73"/>
      <c r="H410" s="6" t="s">
        <v>1226</v>
      </c>
      <c r="J410" s="51"/>
      <c r="K410" s="7"/>
      <c r="L410" s="7"/>
      <c r="M410" s="7"/>
    </row>
    <row r="411" spans="1:13" s="69" customFormat="1" ht="93" x14ac:dyDescent="0.35">
      <c r="A411" s="10"/>
      <c r="B411" s="11"/>
      <c r="C411" s="9">
        <f ca="1">COUNTIF($B$11:E411,E411)</f>
        <v>9</v>
      </c>
      <c r="D411" s="4" t="s">
        <v>491</v>
      </c>
      <c r="E411" s="59">
        <v>15000000</v>
      </c>
      <c r="F411" s="59">
        <v>15000000</v>
      </c>
      <c r="G411" s="73"/>
      <c r="H411" s="6" t="s">
        <v>1226</v>
      </c>
      <c r="J411" s="51"/>
      <c r="K411" s="7"/>
      <c r="L411" s="7"/>
      <c r="M411" s="7"/>
    </row>
    <row r="412" spans="1:13" s="69" customFormat="1" ht="93" x14ac:dyDescent="0.35">
      <c r="A412" s="10"/>
      <c r="B412" s="11"/>
      <c r="C412" s="9">
        <f ca="1">COUNTIF($B$11:E412,E412)</f>
        <v>10</v>
      </c>
      <c r="D412" s="4" t="s">
        <v>492</v>
      </c>
      <c r="E412" s="59">
        <v>20000000</v>
      </c>
      <c r="F412" s="59">
        <v>20000000</v>
      </c>
      <c r="G412" s="73"/>
      <c r="H412" s="6" t="s">
        <v>1226</v>
      </c>
      <c r="J412" s="51"/>
      <c r="K412" s="7"/>
      <c r="L412" s="7"/>
      <c r="M412" s="7"/>
    </row>
    <row r="413" spans="1:13" s="69" customFormat="1" ht="77.5" x14ac:dyDescent="0.35">
      <c r="A413" s="10"/>
      <c r="B413" s="11"/>
      <c r="C413" s="9">
        <f ca="1">COUNTIF($B$11:E413,E413)</f>
        <v>11</v>
      </c>
      <c r="D413" s="4" t="s">
        <v>493</v>
      </c>
      <c r="E413" s="59">
        <v>7500000</v>
      </c>
      <c r="F413" s="59">
        <v>7500000</v>
      </c>
      <c r="G413" s="73"/>
      <c r="H413" s="6" t="s">
        <v>1226</v>
      </c>
      <c r="J413" s="51"/>
      <c r="K413" s="7"/>
      <c r="L413" s="7"/>
      <c r="M413" s="7"/>
    </row>
    <row r="414" spans="1:13" s="69" customFormat="1" ht="77.5" x14ac:dyDescent="0.35">
      <c r="A414" s="10"/>
      <c r="B414" s="11"/>
      <c r="C414" s="9">
        <f ca="1">COUNTIF($B$11:E414,E414)</f>
        <v>12</v>
      </c>
      <c r="D414" s="4" t="s">
        <v>494</v>
      </c>
      <c r="E414" s="59">
        <v>7500000</v>
      </c>
      <c r="F414" s="59">
        <v>7500000</v>
      </c>
      <c r="G414" s="73"/>
      <c r="H414" s="6" t="s">
        <v>1226</v>
      </c>
      <c r="J414" s="51"/>
      <c r="K414" s="7"/>
      <c r="L414" s="7"/>
      <c r="M414" s="7"/>
    </row>
    <row r="415" spans="1:13" s="69" customFormat="1" ht="77.5" x14ac:dyDescent="0.35">
      <c r="A415" s="10"/>
      <c r="B415" s="11"/>
      <c r="C415" s="9">
        <f ca="1">COUNTIF($B$11:E415,E415)</f>
        <v>13</v>
      </c>
      <c r="D415" s="4" t="s">
        <v>495</v>
      </c>
      <c r="E415" s="59">
        <v>7500000</v>
      </c>
      <c r="F415" s="59">
        <v>7500000</v>
      </c>
      <c r="G415" s="73"/>
      <c r="H415" s="6" t="s">
        <v>1226</v>
      </c>
      <c r="J415" s="51"/>
      <c r="K415" s="7"/>
      <c r="L415" s="7"/>
      <c r="M415" s="7"/>
    </row>
    <row r="416" spans="1:13" s="69" customFormat="1" ht="77.5" x14ac:dyDescent="0.35">
      <c r="A416" s="10"/>
      <c r="B416" s="11"/>
      <c r="C416" s="9">
        <f ca="1">COUNTIF($B$11:E416,E416)</f>
        <v>14</v>
      </c>
      <c r="D416" s="4" t="s">
        <v>496</v>
      </c>
      <c r="E416" s="59">
        <v>11500000</v>
      </c>
      <c r="F416" s="59">
        <v>11500000</v>
      </c>
      <c r="G416" s="73"/>
      <c r="H416" s="6" t="s">
        <v>1226</v>
      </c>
      <c r="J416" s="51"/>
      <c r="K416" s="7"/>
      <c r="L416" s="7"/>
      <c r="M416" s="7"/>
    </row>
    <row r="417" spans="1:13" s="69" customFormat="1" ht="77.5" x14ac:dyDescent="0.35">
      <c r="A417" s="10"/>
      <c r="B417" s="11"/>
      <c r="C417" s="9">
        <f ca="1">COUNTIF($B$11:E417,E417)</f>
        <v>15</v>
      </c>
      <c r="D417" s="4" t="s">
        <v>497</v>
      </c>
      <c r="E417" s="59">
        <v>20000000</v>
      </c>
      <c r="F417" s="59">
        <v>20000000</v>
      </c>
      <c r="G417" s="73"/>
      <c r="H417" s="6" t="s">
        <v>1226</v>
      </c>
      <c r="J417" s="51"/>
      <c r="K417" s="7"/>
      <c r="L417" s="7"/>
      <c r="M417" s="7"/>
    </row>
    <row r="418" spans="1:13" s="69" customFormat="1" ht="77.5" x14ac:dyDescent="0.35">
      <c r="A418" s="10"/>
      <c r="B418" s="11"/>
      <c r="C418" s="9">
        <f ca="1">COUNTIF($B$11:E418,E418)</f>
        <v>16</v>
      </c>
      <c r="D418" s="4" t="s">
        <v>498</v>
      </c>
      <c r="E418" s="59">
        <v>15000000</v>
      </c>
      <c r="F418" s="59">
        <v>15000000</v>
      </c>
      <c r="G418" s="73"/>
      <c r="H418" s="6" t="s">
        <v>1226</v>
      </c>
      <c r="J418" s="51"/>
      <c r="K418" s="7"/>
      <c r="L418" s="7"/>
      <c r="M418" s="7"/>
    </row>
    <row r="419" spans="1:13" ht="77.5" x14ac:dyDescent="0.35">
      <c r="A419" s="10"/>
      <c r="B419" s="11"/>
      <c r="C419" s="9">
        <f ca="1">COUNTIF($B$11:E419,E419)</f>
        <v>17</v>
      </c>
      <c r="D419" s="4" t="s">
        <v>499</v>
      </c>
      <c r="E419" s="59">
        <v>10000000</v>
      </c>
      <c r="F419" s="59">
        <v>10000000</v>
      </c>
      <c r="G419" s="73"/>
      <c r="H419" s="6" t="s">
        <v>1226</v>
      </c>
    </row>
    <row r="420" spans="1:13" ht="77.5" x14ac:dyDescent="0.35">
      <c r="A420" s="10"/>
      <c r="B420" s="11"/>
      <c r="C420" s="9">
        <f ca="1">COUNTIF($B$11:E420,E420)</f>
        <v>18</v>
      </c>
      <c r="D420" s="4" t="s">
        <v>500</v>
      </c>
      <c r="E420" s="59">
        <v>11500000</v>
      </c>
      <c r="F420" s="59">
        <v>11500000</v>
      </c>
      <c r="G420" s="73"/>
      <c r="H420" s="6" t="s">
        <v>1226</v>
      </c>
    </row>
    <row r="421" spans="1:13" x14ac:dyDescent="0.35">
      <c r="A421" s="10"/>
      <c r="B421" s="27"/>
      <c r="C421" s="109" t="s">
        <v>1343</v>
      </c>
      <c r="D421" s="110"/>
      <c r="E421" s="59">
        <f>SUM(E410:E420)</f>
        <v>140500000</v>
      </c>
      <c r="F421" s="59">
        <f>SUM(F410:F420)</f>
        <v>140500000</v>
      </c>
      <c r="G421" s="73">
        <f>SUM(G410:G420)</f>
        <v>0</v>
      </c>
      <c r="H421" s="31"/>
      <c r="J421" s="35"/>
    </row>
    <row r="422" spans="1:13" s="30" customFormat="1" x14ac:dyDescent="0.35">
      <c r="A422" s="28"/>
      <c r="B422" s="40"/>
      <c r="C422" s="109" t="s">
        <v>1344</v>
      </c>
      <c r="D422" s="110"/>
      <c r="E422" s="61">
        <f>E331+E335+E341+E344+E347+E354+E359+E366+E374+E385+E392+E401+E408+E421</f>
        <v>1012000000</v>
      </c>
      <c r="F422" s="61">
        <f>F331+F335+F341+F344+F347+F354+F359+F366+F374+F385+F392+F401+F408+F421</f>
        <v>1012000000</v>
      </c>
      <c r="G422" s="75">
        <f>G331+G335+G341+G344+G347+G354+G359+G366+G374+G385+G392+G401+G408+G421</f>
        <v>0</v>
      </c>
      <c r="H422" s="36"/>
      <c r="I422" s="69"/>
      <c r="J422" s="53"/>
    </row>
    <row r="423" spans="1:13" s="30" customFormat="1" x14ac:dyDescent="0.35">
      <c r="A423" s="37">
        <v>6</v>
      </c>
      <c r="B423" s="38" t="s">
        <v>1371</v>
      </c>
      <c r="C423" s="107" t="s">
        <v>1370</v>
      </c>
      <c r="D423" s="112"/>
      <c r="E423" s="64"/>
      <c r="F423" s="64"/>
      <c r="G423" s="75"/>
      <c r="H423" s="36"/>
      <c r="I423" s="69"/>
      <c r="J423" s="53"/>
    </row>
    <row r="424" spans="1:13" ht="77.5" x14ac:dyDescent="0.35">
      <c r="A424" s="10"/>
      <c r="B424" s="11"/>
      <c r="C424" s="9">
        <f ca="1">COUNTIF($B$11:E424,E424)</f>
        <v>3</v>
      </c>
      <c r="D424" s="4" t="s">
        <v>503</v>
      </c>
      <c r="E424" s="59">
        <v>10000000</v>
      </c>
      <c r="F424" s="59">
        <v>10000000</v>
      </c>
      <c r="G424" s="73"/>
      <c r="H424" s="6" t="s">
        <v>1226</v>
      </c>
    </row>
    <row r="425" spans="1:13" ht="77.5" x14ac:dyDescent="0.35">
      <c r="A425" s="10"/>
      <c r="B425" s="11"/>
      <c r="C425" s="9">
        <f ca="1">COUNTIF($B$11:E425,E425)</f>
        <v>4</v>
      </c>
      <c r="D425" s="4" t="s">
        <v>504</v>
      </c>
      <c r="E425" s="59">
        <v>15000000</v>
      </c>
      <c r="F425" s="59">
        <v>15000000</v>
      </c>
      <c r="G425" s="73"/>
      <c r="H425" s="6" t="s">
        <v>1226</v>
      </c>
    </row>
    <row r="426" spans="1:13" x14ac:dyDescent="0.35">
      <c r="A426" s="10"/>
      <c r="B426" s="11"/>
      <c r="C426" s="109" t="s">
        <v>1345</v>
      </c>
      <c r="D426" s="110"/>
      <c r="E426" s="59">
        <f>SUM(E424:E425)</f>
        <v>25000000</v>
      </c>
      <c r="F426" s="59">
        <f>SUM(F424:F425)</f>
        <v>25000000</v>
      </c>
      <c r="G426" s="73">
        <f>SUM(G424:G425)</f>
        <v>0</v>
      </c>
      <c r="H426" s="31"/>
      <c r="J426" s="35"/>
    </row>
    <row r="427" spans="1:13" x14ac:dyDescent="0.35">
      <c r="A427" s="10"/>
      <c r="B427" s="11"/>
      <c r="C427" s="107" t="s">
        <v>1372</v>
      </c>
      <c r="D427" s="112"/>
      <c r="E427" s="59"/>
      <c r="F427" s="59"/>
      <c r="G427" s="73"/>
      <c r="H427" s="31"/>
      <c r="J427" s="35"/>
    </row>
    <row r="428" spans="1:13" ht="77.5" x14ac:dyDescent="0.35">
      <c r="A428" s="10"/>
      <c r="B428" s="11"/>
      <c r="C428" s="9">
        <f ca="1">COUNTIF($B$11:E428,E428)</f>
        <v>8</v>
      </c>
      <c r="D428" s="4" t="s">
        <v>512</v>
      </c>
      <c r="E428" s="59">
        <v>10000000</v>
      </c>
      <c r="F428" s="59">
        <v>10000000</v>
      </c>
      <c r="G428" s="73"/>
      <c r="H428" s="6" t="s">
        <v>1226</v>
      </c>
    </row>
    <row r="429" spans="1:13" ht="77.5" x14ac:dyDescent="0.35">
      <c r="A429" s="10"/>
      <c r="B429" s="11"/>
      <c r="C429" s="9">
        <f ca="1">COUNTIF($B$11:E429,E429)</f>
        <v>9</v>
      </c>
      <c r="D429" s="4" t="s">
        <v>513</v>
      </c>
      <c r="E429" s="59">
        <v>7000000</v>
      </c>
      <c r="F429" s="59">
        <v>7000000</v>
      </c>
      <c r="G429" s="73"/>
      <c r="H429" s="6" t="s">
        <v>1226</v>
      </c>
    </row>
    <row r="430" spans="1:13" x14ac:dyDescent="0.35">
      <c r="A430" s="10"/>
      <c r="B430" s="11"/>
      <c r="C430" s="109" t="s">
        <v>1346</v>
      </c>
      <c r="D430" s="110"/>
      <c r="E430" s="59">
        <f>SUM(E428:E429)</f>
        <v>17000000</v>
      </c>
      <c r="F430" s="59">
        <f>SUM(F428:F429)</f>
        <v>17000000</v>
      </c>
      <c r="G430" s="73">
        <f>SUM(G428:G429)</f>
        <v>0</v>
      </c>
      <c r="H430" s="31"/>
      <c r="J430" s="35"/>
    </row>
    <row r="431" spans="1:13" x14ac:dyDescent="0.35">
      <c r="A431" s="10"/>
      <c r="B431" s="11"/>
      <c r="C431" s="107" t="s">
        <v>1373</v>
      </c>
      <c r="D431" s="112"/>
      <c r="E431" s="59"/>
      <c r="F431" s="59"/>
      <c r="G431" s="73"/>
      <c r="H431" s="31"/>
      <c r="J431" s="35"/>
    </row>
    <row r="432" spans="1:13" ht="77.5" x14ac:dyDescent="0.35">
      <c r="A432" s="10"/>
      <c r="B432" s="11"/>
      <c r="C432" s="9">
        <f ca="1">COUNTIF($B$11:E432,E432)</f>
        <v>1</v>
      </c>
      <c r="D432" s="4" t="s">
        <v>514</v>
      </c>
      <c r="E432" s="59">
        <v>15000000</v>
      </c>
      <c r="F432" s="59">
        <v>15000000</v>
      </c>
      <c r="G432" s="73"/>
      <c r="H432" s="6" t="s">
        <v>1226</v>
      </c>
    </row>
    <row r="433" spans="1:10" ht="93" x14ac:dyDescent="0.35">
      <c r="A433" s="10"/>
      <c r="B433" s="11"/>
      <c r="C433" s="9">
        <f ca="1">COUNTIF($B$11:E433,E433)</f>
        <v>2</v>
      </c>
      <c r="D433" s="4" t="s">
        <v>515</v>
      </c>
      <c r="E433" s="59">
        <v>12500000</v>
      </c>
      <c r="F433" s="59">
        <v>12500000</v>
      </c>
      <c r="G433" s="73"/>
      <c r="H433" s="6" t="s">
        <v>1226</v>
      </c>
    </row>
    <row r="434" spans="1:10" ht="93" x14ac:dyDescent="0.35">
      <c r="A434" s="10"/>
      <c r="B434" s="11"/>
      <c r="C434" s="9">
        <f ca="1">COUNTIF($B$11:E434,E434)</f>
        <v>3</v>
      </c>
      <c r="D434" s="4" t="s">
        <v>516</v>
      </c>
      <c r="E434" s="59">
        <v>15000000</v>
      </c>
      <c r="F434" s="59">
        <v>15000000</v>
      </c>
      <c r="G434" s="73"/>
      <c r="H434" s="6" t="s">
        <v>1226</v>
      </c>
    </row>
    <row r="435" spans="1:10" ht="93" x14ac:dyDescent="0.35">
      <c r="A435" s="10"/>
      <c r="B435" s="11"/>
      <c r="C435" s="9">
        <f ca="1">COUNTIF($B$11:E435,E435)</f>
        <v>4</v>
      </c>
      <c r="D435" s="4" t="s">
        <v>517</v>
      </c>
      <c r="E435" s="59">
        <v>12500000</v>
      </c>
      <c r="F435" s="59">
        <v>12500000</v>
      </c>
      <c r="G435" s="73"/>
      <c r="H435" s="6" t="s">
        <v>1226</v>
      </c>
    </row>
    <row r="436" spans="1:10" ht="93" x14ac:dyDescent="0.35">
      <c r="A436" s="10"/>
      <c r="B436" s="11"/>
      <c r="C436" s="9">
        <f ca="1">COUNTIF($B$11:E436,E436)</f>
        <v>5</v>
      </c>
      <c r="D436" s="4" t="s">
        <v>518</v>
      </c>
      <c r="E436" s="59">
        <v>12500000</v>
      </c>
      <c r="F436" s="59">
        <v>12500000</v>
      </c>
      <c r="G436" s="73"/>
      <c r="H436" s="6" t="s">
        <v>1226</v>
      </c>
    </row>
    <row r="437" spans="1:10" ht="93" x14ac:dyDescent="0.35">
      <c r="A437" s="10"/>
      <c r="B437" s="11"/>
      <c r="C437" s="9">
        <f ca="1">COUNTIF($B$11:E437,E437)</f>
        <v>6</v>
      </c>
      <c r="D437" s="4" t="s">
        <v>519</v>
      </c>
      <c r="E437" s="59">
        <v>12500000</v>
      </c>
      <c r="F437" s="59">
        <v>12500000</v>
      </c>
      <c r="G437" s="73"/>
      <c r="H437" s="6" t="s">
        <v>1226</v>
      </c>
    </row>
    <row r="438" spans="1:10" ht="93" x14ac:dyDescent="0.35">
      <c r="A438" s="10"/>
      <c r="B438" s="11"/>
      <c r="C438" s="9">
        <f ca="1">COUNTIF($B$11:E438,E438)</f>
        <v>7</v>
      </c>
      <c r="D438" s="4" t="s">
        <v>520</v>
      </c>
      <c r="E438" s="59">
        <v>12500000</v>
      </c>
      <c r="F438" s="59">
        <v>12500000</v>
      </c>
      <c r="G438" s="73"/>
      <c r="H438" s="6" t="s">
        <v>1226</v>
      </c>
    </row>
    <row r="439" spans="1:10" x14ac:dyDescent="0.35">
      <c r="A439" s="10"/>
      <c r="B439" s="11"/>
      <c r="C439" s="109" t="s">
        <v>1347</v>
      </c>
      <c r="D439" s="110"/>
      <c r="E439" s="59">
        <f>SUM(E432:E438)</f>
        <v>92500000</v>
      </c>
      <c r="F439" s="59">
        <f>SUM(F432:F438)</f>
        <v>92500000</v>
      </c>
      <c r="G439" s="73">
        <f>SUM(G432:G438)</f>
        <v>0</v>
      </c>
      <c r="H439" s="31"/>
      <c r="J439" s="35"/>
    </row>
    <row r="440" spans="1:10" x14ac:dyDescent="0.35">
      <c r="A440" s="10"/>
      <c r="B440" s="11"/>
      <c r="C440" s="107" t="s">
        <v>1374</v>
      </c>
      <c r="D440" s="112"/>
      <c r="E440" s="59"/>
      <c r="F440" s="59"/>
      <c r="G440" s="73"/>
      <c r="H440" s="31"/>
      <c r="J440" s="35"/>
    </row>
    <row r="441" spans="1:10" ht="77.5" x14ac:dyDescent="0.35">
      <c r="A441" s="10"/>
      <c r="B441" s="11"/>
      <c r="C441" s="9">
        <f ca="1">COUNTIF($B$11:E441,E441)</f>
        <v>4</v>
      </c>
      <c r="D441" s="4" t="s">
        <v>524</v>
      </c>
      <c r="E441" s="59">
        <v>16000000</v>
      </c>
      <c r="F441" s="59">
        <v>16000000</v>
      </c>
      <c r="G441" s="74">
        <f t="shared" ref="G441:G447" si="3">F441-E441</f>
        <v>0</v>
      </c>
      <c r="H441" s="6" t="s">
        <v>1226</v>
      </c>
    </row>
    <row r="442" spans="1:10" ht="77.5" x14ac:dyDescent="0.35">
      <c r="A442" s="10"/>
      <c r="B442" s="11"/>
      <c r="C442" s="9">
        <f ca="1">COUNTIF($B$11:E442,E442)</f>
        <v>5</v>
      </c>
      <c r="D442" s="4" t="s">
        <v>525</v>
      </c>
      <c r="E442" s="59">
        <v>12000000</v>
      </c>
      <c r="F442" s="59">
        <v>12000000</v>
      </c>
      <c r="G442" s="74">
        <f t="shared" si="3"/>
        <v>0</v>
      </c>
      <c r="H442" s="6" t="s">
        <v>1226</v>
      </c>
    </row>
    <row r="443" spans="1:10" ht="77.5" x14ac:dyDescent="0.35">
      <c r="A443" s="10"/>
      <c r="B443" s="11"/>
      <c r="C443" s="9">
        <f ca="1">COUNTIF($B$11:E443,E443)</f>
        <v>6</v>
      </c>
      <c r="D443" s="4" t="s">
        <v>526</v>
      </c>
      <c r="E443" s="59">
        <v>16000000</v>
      </c>
      <c r="F443" s="59">
        <v>16000000</v>
      </c>
      <c r="G443" s="74">
        <f t="shared" si="3"/>
        <v>0</v>
      </c>
      <c r="H443" s="6" t="s">
        <v>1226</v>
      </c>
    </row>
    <row r="444" spans="1:10" ht="77.5" x14ac:dyDescent="0.35">
      <c r="A444" s="10"/>
      <c r="B444" s="11"/>
      <c r="C444" s="9">
        <f ca="1">COUNTIF($B$11:E444,E444)</f>
        <v>7</v>
      </c>
      <c r="D444" s="4" t="s">
        <v>527</v>
      </c>
      <c r="E444" s="59">
        <v>20000000</v>
      </c>
      <c r="F444" s="59">
        <v>20000000</v>
      </c>
      <c r="G444" s="74">
        <f t="shared" si="3"/>
        <v>0</v>
      </c>
      <c r="H444" s="6" t="s">
        <v>1226</v>
      </c>
    </row>
    <row r="445" spans="1:10" ht="77.5" x14ac:dyDescent="0.35">
      <c r="A445" s="10"/>
      <c r="B445" s="11"/>
      <c r="C445" s="9">
        <f ca="1">COUNTIF($B$11:E445,E445)</f>
        <v>8</v>
      </c>
      <c r="D445" s="4" t="s">
        <v>528</v>
      </c>
      <c r="E445" s="59">
        <v>18000000</v>
      </c>
      <c r="F445" s="59">
        <v>18000000</v>
      </c>
      <c r="G445" s="74">
        <f t="shared" si="3"/>
        <v>0</v>
      </c>
      <c r="H445" s="6" t="s">
        <v>1226</v>
      </c>
    </row>
    <row r="446" spans="1:10" ht="77.5" x14ac:dyDescent="0.35">
      <c r="A446" s="10"/>
      <c r="B446" s="11"/>
      <c r="C446" s="9">
        <f ca="1">COUNTIF($B$11:E446,E446)</f>
        <v>9</v>
      </c>
      <c r="D446" s="4" t="s">
        <v>529</v>
      </c>
      <c r="E446" s="59">
        <v>20000000</v>
      </c>
      <c r="F446" s="59">
        <v>20000000</v>
      </c>
      <c r="G446" s="74">
        <f t="shared" si="3"/>
        <v>0</v>
      </c>
      <c r="H446" s="6" t="s">
        <v>1226</v>
      </c>
    </row>
    <row r="447" spans="1:10" ht="77.5" x14ac:dyDescent="0.35">
      <c r="A447" s="10"/>
      <c r="B447" s="11"/>
      <c r="C447" s="9">
        <f ca="1">COUNTIF($B$11:E447,E447)</f>
        <v>10</v>
      </c>
      <c r="D447" s="4" t="s">
        <v>530</v>
      </c>
      <c r="E447" s="59">
        <v>7000000</v>
      </c>
      <c r="F447" s="59">
        <v>7000000</v>
      </c>
      <c r="G447" s="74">
        <f t="shared" si="3"/>
        <v>0</v>
      </c>
      <c r="H447" s="6" t="s">
        <v>1226</v>
      </c>
    </row>
    <row r="448" spans="1:10" ht="15.75" customHeight="1" x14ac:dyDescent="0.35">
      <c r="A448" s="10"/>
      <c r="B448" s="11"/>
      <c r="C448" s="109" t="s">
        <v>1348</v>
      </c>
      <c r="D448" s="110"/>
      <c r="E448" s="59">
        <f>SUM(E441:E447)</f>
        <v>109000000</v>
      </c>
      <c r="F448" s="59">
        <f>SUM(F441:F447)</f>
        <v>109000000</v>
      </c>
      <c r="G448" s="73">
        <f>SUM(G441:G447)</f>
        <v>0</v>
      </c>
      <c r="H448" s="31"/>
      <c r="J448" s="35"/>
    </row>
    <row r="449" spans="1:13" ht="15.75" customHeight="1" x14ac:dyDescent="0.35">
      <c r="A449" s="10"/>
      <c r="B449" s="11"/>
      <c r="C449" s="107" t="s">
        <v>1375</v>
      </c>
      <c r="D449" s="112"/>
      <c r="E449" s="59"/>
      <c r="F449" s="59"/>
      <c r="G449" s="73"/>
      <c r="H449" s="31"/>
      <c r="J449" s="35"/>
    </row>
    <row r="450" spans="1:13" ht="77.5" x14ac:dyDescent="0.35">
      <c r="A450" s="10"/>
      <c r="B450" s="11"/>
      <c r="C450" s="9">
        <f ca="1">COUNTIF($B$11:E450,E450)</f>
        <v>3</v>
      </c>
      <c r="D450" s="4" t="s">
        <v>533</v>
      </c>
      <c r="E450" s="59">
        <v>7500000</v>
      </c>
      <c r="F450" s="59">
        <v>7500000</v>
      </c>
      <c r="G450" s="73"/>
      <c r="H450" s="6" t="s">
        <v>1226</v>
      </c>
    </row>
    <row r="451" spans="1:13" ht="77.5" x14ac:dyDescent="0.35">
      <c r="A451" s="10"/>
      <c r="B451" s="11"/>
      <c r="C451" s="9">
        <f ca="1">COUNTIF($B$11:E451,E451)</f>
        <v>4</v>
      </c>
      <c r="D451" s="4" t="s">
        <v>534</v>
      </c>
      <c r="E451" s="59">
        <v>7500000</v>
      </c>
      <c r="F451" s="59">
        <v>7500000</v>
      </c>
      <c r="G451" s="73"/>
      <c r="H451" s="6" t="s">
        <v>1226</v>
      </c>
    </row>
    <row r="452" spans="1:13" x14ac:dyDescent="0.35">
      <c r="A452" s="10"/>
      <c r="B452" s="11"/>
      <c r="C452" s="109" t="s">
        <v>1349</v>
      </c>
      <c r="D452" s="110"/>
      <c r="E452" s="59">
        <f>SUM(E450:E451)</f>
        <v>15000000</v>
      </c>
      <c r="F452" s="59">
        <f>SUM(F450:F451)</f>
        <v>15000000</v>
      </c>
      <c r="G452" s="73">
        <f>SUM(G450:G451)</f>
        <v>0</v>
      </c>
      <c r="H452" s="31"/>
      <c r="J452" s="35"/>
    </row>
    <row r="453" spans="1:13" x14ac:dyDescent="0.35">
      <c r="A453" s="10"/>
      <c r="B453" s="11"/>
      <c r="C453" s="107" t="s">
        <v>1376</v>
      </c>
      <c r="D453" s="112"/>
      <c r="E453" s="59"/>
      <c r="F453" s="59"/>
      <c r="G453" s="73"/>
      <c r="H453" s="31"/>
      <c r="J453" s="35"/>
    </row>
    <row r="454" spans="1:13" s="69" customFormat="1" ht="77.5" x14ac:dyDescent="0.35">
      <c r="A454" s="10"/>
      <c r="B454" s="11"/>
      <c r="C454" s="9">
        <f ca="1">COUNTIF($B$11:E454,E454)</f>
        <v>5</v>
      </c>
      <c r="D454" s="4" t="s">
        <v>539</v>
      </c>
      <c r="E454" s="59">
        <v>32000000</v>
      </c>
      <c r="F454" s="59">
        <v>32000000</v>
      </c>
      <c r="G454" s="73"/>
      <c r="H454" s="6" t="s">
        <v>1226</v>
      </c>
      <c r="J454" s="51"/>
      <c r="K454" s="7"/>
      <c r="L454" s="7"/>
      <c r="M454" s="7"/>
    </row>
    <row r="455" spans="1:13" s="69" customFormat="1" ht="77.5" x14ac:dyDescent="0.35">
      <c r="A455" s="10"/>
      <c r="B455" s="11"/>
      <c r="C455" s="9">
        <f ca="1">COUNTIF($B$11:E455,E455)</f>
        <v>6</v>
      </c>
      <c r="D455" s="4" t="s">
        <v>540</v>
      </c>
      <c r="E455" s="59">
        <v>16000000</v>
      </c>
      <c r="F455" s="59">
        <v>16000000</v>
      </c>
      <c r="G455" s="73"/>
      <c r="H455" s="6" t="s">
        <v>1226</v>
      </c>
      <c r="J455" s="51"/>
      <c r="K455" s="7"/>
      <c r="L455" s="7"/>
      <c r="M455" s="7"/>
    </row>
    <row r="456" spans="1:13" s="69" customFormat="1" ht="77.5" x14ac:dyDescent="0.35">
      <c r="A456" s="10"/>
      <c r="B456" s="11"/>
      <c r="C456" s="9">
        <f ca="1">COUNTIF($B$11:E456,E456)</f>
        <v>7</v>
      </c>
      <c r="D456" s="4" t="s">
        <v>541</v>
      </c>
      <c r="E456" s="59">
        <v>15000000</v>
      </c>
      <c r="F456" s="59">
        <v>15000000</v>
      </c>
      <c r="G456" s="73"/>
      <c r="H456" s="6" t="s">
        <v>1226</v>
      </c>
      <c r="J456" s="51"/>
      <c r="K456" s="7"/>
      <c r="L456" s="7"/>
      <c r="M456" s="7"/>
    </row>
    <row r="457" spans="1:13" s="69" customFormat="1" ht="77.5" x14ac:dyDescent="0.35">
      <c r="A457" s="10"/>
      <c r="B457" s="11"/>
      <c r="C457" s="9">
        <f ca="1">COUNTIF($B$11:E457,E457)</f>
        <v>8</v>
      </c>
      <c r="D457" s="4" t="s">
        <v>542</v>
      </c>
      <c r="E457" s="59">
        <v>10000000</v>
      </c>
      <c r="F457" s="59">
        <v>10000000</v>
      </c>
      <c r="G457" s="73"/>
      <c r="H457" s="6" t="s">
        <v>1226</v>
      </c>
      <c r="J457" s="51"/>
      <c r="K457" s="7"/>
      <c r="L457" s="7"/>
      <c r="M457" s="7"/>
    </row>
    <row r="458" spans="1:13" s="69" customFormat="1" ht="77.5" x14ac:dyDescent="0.35">
      <c r="A458" s="10"/>
      <c r="B458" s="11"/>
      <c r="C458" s="9">
        <f ca="1">COUNTIF($B$11:E458,E458)</f>
        <v>9</v>
      </c>
      <c r="D458" s="4" t="s">
        <v>543</v>
      </c>
      <c r="E458" s="59">
        <v>15000000</v>
      </c>
      <c r="F458" s="59">
        <v>15000000</v>
      </c>
      <c r="G458" s="73"/>
      <c r="H458" s="6" t="s">
        <v>1226</v>
      </c>
      <c r="J458" s="51"/>
      <c r="K458" s="7"/>
      <c r="L458" s="7"/>
      <c r="M458" s="7"/>
    </row>
    <row r="459" spans="1:13" s="69" customFormat="1" ht="93" x14ac:dyDescent="0.35">
      <c r="A459" s="10"/>
      <c r="B459" s="11"/>
      <c r="C459" s="9">
        <f ca="1">COUNTIF($B$11:E459,E459)</f>
        <v>10</v>
      </c>
      <c r="D459" s="4" t="s">
        <v>544</v>
      </c>
      <c r="E459" s="59">
        <v>20000000</v>
      </c>
      <c r="F459" s="59">
        <v>20000000</v>
      </c>
      <c r="G459" s="73"/>
      <c r="H459" s="6" t="s">
        <v>1226</v>
      </c>
      <c r="J459" s="51"/>
      <c r="K459" s="7"/>
      <c r="L459" s="7"/>
      <c r="M459" s="7"/>
    </row>
    <row r="460" spans="1:13" s="69" customFormat="1" ht="77.5" x14ac:dyDescent="0.35">
      <c r="A460" s="10"/>
      <c r="B460" s="11"/>
      <c r="C460" s="9">
        <f ca="1">COUNTIF($B$11:E460,E460)</f>
        <v>11</v>
      </c>
      <c r="D460" s="4" t="s">
        <v>545</v>
      </c>
      <c r="E460" s="59">
        <v>15000000</v>
      </c>
      <c r="F460" s="59">
        <v>15000000</v>
      </c>
      <c r="G460" s="73"/>
      <c r="H460" s="6" t="s">
        <v>1226</v>
      </c>
      <c r="J460" s="51"/>
      <c r="K460" s="7"/>
      <c r="L460" s="7"/>
      <c r="M460" s="7"/>
    </row>
    <row r="461" spans="1:13" s="69" customFormat="1" ht="77.5" x14ac:dyDescent="0.35">
      <c r="A461" s="10"/>
      <c r="B461" s="11"/>
      <c r="C461" s="9">
        <f ca="1">COUNTIF($B$11:E461,E461)</f>
        <v>12</v>
      </c>
      <c r="D461" s="4" t="s">
        <v>546</v>
      </c>
      <c r="E461" s="59">
        <v>15000000</v>
      </c>
      <c r="F461" s="59">
        <v>15000000</v>
      </c>
      <c r="G461" s="73"/>
      <c r="H461" s="6" t="s">
        <v>1226</v>
      </c>
      <c r="J461" s="51"/>
      <c r="K461" s="7"/>
      <c r="L461" s="7"/>
      <c r="M461" s="7"/>
    </row>
    <row r="462" spans="1:13" s="69" customFormat="1" ht="77.5" x14ac:dyDescent="0.35">
      <c r="A462" s="10"/>
      <c r="B462" s="11"/>
      <c r="C462" s="9">
        <f ca="1">COUNTIF($B$11:E462,E462)</f>
        <v>13</v>
      </c>
      <c r="D462" s="4" t="s">
        <v>547</v>
      </c>
      <c r="E462" s="59">
        <v>15000000</v>
      </c>
      <c r="F462" s="59">
        <v>15000000</v>
      </c>
      <c r="G462" s="73"/>
      <c r="H462" s="6" t="s">
        <v>1226</v>
      </c>
      <c r="J462" s="51"/>
      <c r="K462" s="7"/>
      <c r="L462" s="7"/>
      <c r="M462" s="7"/>
    </row>
    <row r="463" spans="1:13" s="69" customFormat="1" ht="77.5" x14ac:dyDescent="0.35">
      <c r="A463" s="10"/>
      <c r="B463" s="11"/>
      <c r="C463" s="9">
        <f ca="1">COUNTIF($B$11:E463,E463)</f>
        <v>14</v>
      </c>
      <c r="D463" s="4" t="s">
        <v>548</v>
      </c>
      <c r="E463" s="59">
        <v>10000000</v>
      </c>
      <c r="F463" s="59">
        <v>10000000</v>
      </c>
      <c r="G463" s="73"/>
      <c r="H463" s="6" t="s">
        <v>1226</v>
      </c>
      <c r="J463" s="51"/>
      <c r="K463" s="7"/>
      <c r="L463" s="7"/>
      <c r="M463" s="7"/>
    </row>
    <row r="464" spans="1:13" s="69" customFormat="1" ht="77.5" x14ac:dyDescent="0.35">
      <c r="A464" s="10"/>
      <c r="B464" s="11"/>
      <c r="C464" s="9">
        <f ca="1">COUNTIF($B$11:E464,E464)</f>
        <v>15</v>
      </c>
      <c r="D464" s="4" t="s">
        <v>549</v>
      </c>
      <c r="E464" s="59">
        <v>10000000</v>
      </c>
      <c r="F464" s="59">
        <v>10000000</v>
      </c>
      <c r="G464" s="73"/>
      <c r="H464" s="6" t="s">
        <v>1226</v>
      </c>
      <c r="J464" s="51"/>
      <c r="K464" s="7"/>
      <c r="L464" s="7"/>
      <c r="M464" s="7"/>
    </row>
    <row r="465" spans="1:13" s="69" customFormat="1" ht="77.5" x14ac:dyDescent="0.35">
      <c r="A465" s="10"/>
      <c r="B465" s="11"/>
      <c r="C465" s="9">
        <f ca="1">COUNTIF($B$11:E465,E465)</f>
        <v>16</v>
      </c>
      <c r="D465" s="4" t="s">
        <v>550</v>
      </c>
      <c r="E465" s="59">
        <v>10000000</v>
      </c>
      <c r="F465" s="59">
        <v>10000000</v>
      </c>
      <c r="G465" s="73"/>
      <c r="H465" s="6" t="s">
        <v>1226</v>
      </c>
      <c r="J465" s="51"/>
      <c r="K465" s="7"/>
      <c r="L465" s="7"/>
      <c r="M465" s="7"/>
    </row>
    <row r="466" spans="1:13" ht="77.5" x14ac:dyDescent="0.35">
      <c r="A466" s="10"/>
      <c r="B466" s="11"/>
      <c r="C466" s="9">
        <f ca="1">COUNTIF($B$11:E466,E466)</f>
        <v>17</v>
      </c>
      <c r="D466" s="4" t="s">
        <v>551</v>
      </c>
      <c r="E466" s="59">
        <v>10000000</v>
      </c>
      <c r="F466" s="59">
        <v>10000000</v>
      </c>
      <c r="G466" s="73"/>
      <c r="H466" s="6" t="s">
        <v>1226</v>
      </c>
    </row>
    <row r="467" spans="1:13" ht="77.5" x14ac:dyDescent="0.35">
      <c r="A467" s="10"/>
      <c r="B467" s="11"/>
      <c r="C467" s="9">
        <f ca="1">COUNTIF($B$11:E467,E467)</f>
        <v>18</v>
      </c>
      <c r="D467" s="4" t="s">
        <v>552</v>
      </c>
      <c r="E467" s="59">
        <v>10000000</v>
      </c>
      <c r="F467" s="59">
        <v>10000000</v>
      </c>
      <c r="G467" s="73"/>
      <c r="H467" s="6" t="s">
        <v>1226</v>
      </c>
    </row>
    <row r="468" spans="1:13" ht="77.5" x14ac:dyDescent="0.35">
      <c r="A468" s="10"/>
      <c r="B468" s="11"/>
      <c r="C468" s="9">
        <f ca="1">COUNTIF($B$11:E468,E468)</f>
        <v>19</v>
      </c>
      <c r="D468" s="4" t="s">
        <v>553</v>
      </c>
      <c r="E468" s="59">
        <v>10000000</v>
      </c>
      <c r="F468" s="59">
        <v>10000000</v>
      </c>
      <c r="G468" s="73"/>
      <c r="H468" s="6" t="s">
        <v>1226</v>
      </c>
    </row>
    <row r="469" spans="1:13" ht="77.5" x14ac:dyDescent="0.35">
      <c r="A469" s="10"/>
      <c r="B469" s="11"/>
      <c r="C469" s="9">
        <f ca="1">COUNTIF($B$11:E469,E469)</f>
        <v>20</v>
      </c>
      <c r="D469" s="4" t="s">
        <v>554</v>
      </c>
      <c r="E469" s="59">
        <v>10000000</v>
      </c>
      <c r="F469" s="59">
        <v>10000000</v>
      </c>
      <c r="G469" s="73"/>
      <c r="H469" s="6" t="s">
        <v>1226</v>
      </c>
    </row>
    <row r="470" spans="1:13" ht="77.5" x14ac:dyDescent="0.35">
      <c r="A470" s="10"/>
      <c r="B470" s="11"/>
      <c r="C470" s="9">
        <f ca="1">COUNTIF($B$11:E470,E470)</f>
        <v>21</v>
      </c>
      <c r="D470" s="4" t="s">
        <v>555</v>
      </c>
      <c r="E470" s="59">
        <v>10000000</v>
      </c>
      <c r="F470" s="59">
        <v>10000000</v>
      </c>
      <c r="G470" s="73"/>
      <c r="H470" s="6" t="s">
        <v>1226</v>
      </c>
    </row>
    <row r="471" spans="1:13" ht="77.5" x14ac:dyDescent="0.35">
      <c r="A471" s="10"/>
      <c r="B471" s="11"/>
      <c r="C471" s="9">
        <f ca="1">COUNTIF($B$11:E471,E471)</f>
        <v>22</v>
      </c>
      <c r="D471" s="4" t="s">
        <v>556</v>
      </c>
      <c r="E471" s="59">
        <v>10000000</v>
      </c>
      <c r="F471" s="59">
        <v>10000000</v>
      </c>
      <c r="G471" s="73"/>
      <c r="H471" s="6" t="s">
        <v>1226</v>
      </c>
    </row>
    <row r="472" spans="1:13" ht="77.5" x14ac:dyDescent="0.35">
      <c r="A472" s="10"/>
      <c r="B472" s="11"/>
      <c r="C472" s="9">
        <f ca="1">COUNTIF($B$11:E472,E472)</f>
        <v>23</v>
      </c>
      <c r="D472" s="4" t="s">
        <v>557</v>
      </c>
      <c r="E472" s="59">
        <v>10000000</v>
      </c>
      <c r="F472" s="59">
        <v>10000000</v>
      </c>
      <c r="G472" s="73"/>
      <c r="H472" s="6" t="s">
        <v>1226</v>
      </c>
    </row>
    <row r="473" spans="1:13" ht="77.5" x14ac:dyDescent="0.35">
      <c r="A473" s="10"/>
      <c r="B473" s="11"/>
      <c r="C473" s="9">
        <f ca="1">COUNTIF($B$11:E473,E473)</f>
        <v>24</v>
      </c>
      <c r="D473" s="4" t="s">
        <v>558</v>
      </c>
      <c r="E473" s="59">
        <v>10000000</v>
      </c>
      <c r="F473" s="59">
        <v>10000000</v>
      </c>
      <c r="G473" s="73"/>
      <c r="H473" s="6" t="s">
        <v>1226</v>
      </c>
    </row>
    <row r="474" spans="1:13" ht="77.5" x14ac:dyDescent="0.35">
      <c r="A474" s="10"/>
      <c r="B474" s="11"/>
      <c r="C474" s="9">
        <f ca="1">COUNTIF($B$11:E474,E474)</f>
        <v>25</v>
      </c>
      <c r="D474" s="4" t="s">
        <v>559</v>
      </c>
      <c r="E474" s="59">
        <v>15000000</v>
      </c>
      <c r="F474" s="59">
        <v>15000000</v>
      </c>
      <c r="G474" s="73"/>
      <c r="H474" s="6" t="s">
        <v>1226</v>
      </c>
    </row>
    <row r="475" spans="1:13" ht="77.5" x14ac:dyDescent="0.35">
      <c r="A475" s="10"/>
      <c r="B475" s="11"/>
      <c r="C475" s="9">
        <f ca="1">COUNTIF($B$11:E475,E475)</f>
        <v>26</v>
      </c>
      <c r="D475" s="4" t="s">
        <v>560</v>
      </c>
      <c r="E475" s="59">
        <v>25000000</v>
      </c>
      <c r="F475" s="59">
        <v>25000000</v>
      </c>
      <c r="G475" s="73"/>
      <c r="H475" s="6" t="s">
        <v>1226</v>
      </c>
    </row>
    <row r="476" spans="1:13" x14ac:dyDescent="0.35">
      <c r="A476" s="10"/>
      <c r="B476" s="11"/>
      <c r="C476" s="109" t="s">
        <v>1350</v>
      </c>
      <c r="D476" s="110"/>
      <c r="E476" s="59">
        <f>SUM(E454:E475)</f>
        <v>303000000</v>
      </c>
      <c r="F476" s="59">
        <f>SUM(F454:F475)</f>
        <v>303000000</v>
      </c>
      <c r="G476" s="73">
        <f>SUM(G454:G475)</f>
        <v>0</v>
      </c>
      <c r="H476" s="31"/>
      <c r="J476" s="35"/>
    </row>
    <row r="477" spans="1:13" x14ac:dyDescent="0.35">
      <c r="A477" s="10"/>
      <c r="B477" s="11"/>
      <c r="C477" s="107" t="s">
        <v>1377</v>
      </c>
      <c r="D477" s="112"/>
      <c r="E477" s="59"/>
      <c r="F477" s="59"/>
      <c r="G477" s="73"/>
      <c r="H477" s="31"/>
      <c r="J477" s="35"/>
    </row>
    <row r="478" spans="1:13" ht="77.5" x14ac:dyDescent="0.35">
      <c r="A478" s="10"/>
      <c r="B478" s="11"/>
      <c r="C478" s="9">
        <f ca="1">COUNTIF($B$11:E478,E478)</f>
        <v>1</v>
      </c>
      <c r="D478" s="4" t="s">
        <v>561</v>
      </c>
      <c r="E478" s="59">
        <v>10000000</v>
      </c>
      <c r="F478" s="59">
        <v>10000000</v>
      </c>
      <c r="G478" s="73"/>
      <c r="H478" s="6" t="s">
        <v>1226</v>
      </c>
    </row>
    <row r="479" spans="1:13" x14ac:dyDescent="0.35">
      <c r="A479" s="10"/>
      <c r="B479" s="11"/>
      <c r="C479" s="109" t="s">
        <v>1351</v>
      </c>
      <c r="D479" s="110"/>
      <c r="E479" s="59">
        <f>SUM(E478:E478)</f>
        <v>10000000</v>
      </c>
      <c r="F479" s="59">
        <f>SUM(F478:F478)</f>
        <v>10000000</v>
      </c>
      <c r="G479" s="73">
        <f>SUM(G478:G478)</f>
        <v>0</v>
      </c>
      <c r="H479" s="31"/>
      <c r="J479" s="35"/>
    </row>
    <row r="480" spans="1:13" x14ac:dyDescent="0.35">
      <c r="A480" s="10"/>
      <c r="B480" s="11"/>
      <c r="C480" s="107" t="s">
        <v>1378</v>
      </c>
      <c r="D480" s="112"/>
      <c r="E480" s="59"/>
      <c r="F480" s="59"/>
      <c r="G480" s="73"/>
      <c r="H480" s="31"/>
      <c r="J480" s="35"/>
    </row>
    <row r="481" spans="1:13" s="69" customFormat="1" ht="77.5" x14ac:dyDescent="0.35">
      <c r="A481" s="10"/>
      <c r="B481" s="11"/>
      <c r="C481" s="9">
        <f ca="1">COUNTIF($B$11:E481,E481)</f>
        <v>9</v>
      </c>
      <c r="D481" s="4" t="s">
        <v>570</v>
      </c>
      <c r="E481" s="59">
        <v>20000000</v>
      </c>
      <c r="F481" s="59">
        <v>20000000</v>
      </c>
      <c r="G481" s="73"/>
      <c r="H481" s="6" t="s">
        <v>1226</v>
      </c>
      <c r="J481" s="51"/>
      <c r="K481" s="7"/>
      <c r="L481" s="7"/>
      <c r="M481" s="7"/>
    </row>
    <row r="482" spans="1:13" s="69" customFormat="1" ht="77.5" x14ac:dyDescent="0.35">
      <c r="A482" s="10"/>
      <c r="B482" s="11"/>
      <c r="C482" s="9">
        <f ca="1">COUNTIF($B$11:E482,E482)</f>
        <v>10</v>
      </c>
      <c r="D482" s="4" t="s">
        <v>571</v>
      </c>
      <c r="E482" s="59">
        <v>10000000</v>
      </c>
      <c r="F482" s="59">
        <v>10000000</v>
      </c>
      <c r="G482" s="73"/>
      <c r="H482" s="6" t="s">
        <v>1226</v>
      </c>
      <c r="J482" s="51"/>
      <c r="K482" s="7"/>
      <c r="L482" s="7"/>
      <c r="M482" s="7"/>
    </row>
    <row r="483" spans="1:13" s="69" customFormat="1" ht="77.5" x14ac:dyDescent="0.35">
      <c r="A483" s="10"/>
      <c r="B483" s="11"/>
      <c r="C483" s="9">
        <f ca="1">COUNTIF($B$11:E483,E483)</f>
        <v>11</v>
      </c>
      <c r="D483" s="4" t="s">
        <v>572</v>
      </c>
      <c r="E483" s="59">
        <v>10000000</v>
      </c>
      <c r="F483" s="59">
        <v>10000000</v>
      </c>
      <c r="G483" s="73"/>
      <c r="H483" s="6" t="s">
        <v>1226</v>
      </c>
      <c r="J483" s="51"/>
      <c r="K483" s="7"/>
      <c r="L483" s="7"/>
      <c r="M483" s="7"/>
    </row>
    <row r="484" spans="1:13" s="69" customFormat="1" ht="77.5" x14ac:dyDescent="0.35">
      <c r="A484" s="10"/>
      <c r="B484" s="11"/>
      <c r="C484" s="9">
        <f ca="1">COUNTIF($B$11:E484,E484)</f>
        <v>12</v>
      </c>
      <c r="D484" s="4" t="s">
        <v>573</v>
      </c>
      <c r="E484" s="59">
        <v>15000000</v>
      </c>
      <c r="F484" s="59">
        <v>15000000</v>
      </c>
      <c r="G484" s="73"/>
      <c r="H484" s="6" t="s">
        <v>1226</v>
      </c>
      <c r="J484" s="51"/>
      <c r="K484" s="7"/>
      <c r="L484" s="7"/>
      <c r="M484" s="7"/>
    </row>
    <row r="485" spans="1:13" s="69" customFormat="1" ht="77.5" x14ac:dyDescent="0.35">
      <c r="A485" s="10"/>
      <c r="B485" s="11"/>
      <c r="C485" s="9">
        <f ca="1">COUNTIF($B$11:E485,E485)</f>
        <v>13</v>
      </c>
      <c r="D485" s="4" t="s">
        <v>574</v>
      </c>
      <c r="E485" s="59">
        <v>25000000</v>
      </c>
      <c r="F485" s="59">
        <v>25000000</v>
      </c>
      <c r="G485" s="73"/>
      <c r="H485" s="6" t="s">
        <v>1226</v>
      </c>
      <c r="J485" s="51"/>
      <c r="K485" s="7"/>
      <c r="L485" s="7"/>
      <c r="M485" s="7"/>
    </row>
    <row r="486" spans="1:13" s="69" customFormat="1" ht="77.5" x14ac:dyDescent="0.35">
      <c r="A486" s="10"/>
      <c r="B486" s="11"/>
      <c r="C486" s="9">
        <f ca="1">COUNTIF($B$11:E486,E486)</f>
        <v>14</v>
      </c>
      <c r="D486" s="4" t="s">
        <v>575</v>
      </c>
      <c r="E486" s="59">
        <v>10000000</v>
      </c>
      <c r="F486" s="59">
        <v>10000000</v>
      </c>
      <c r="G486" s="73"/>
      <c r="H486" s="6" t="s">
        <v>1226</v>
      </c>
      <c r="J486" s="51"/>
      <c r="K486" s="7"/>
      <c r="L486" s="7"/>
      <c r="M486" s="7"/>
    </row>
    <row r="487" spans="1:13" s="69" customFormat="1" ht="77.5" x14ac:dyDescent="0.35">
      <c r="A487" s="10"/>
      <c r="B487" s="11"/>
      <c r="C487" s="9">
        <f ca="1">COUNTIF($B$11:E487,E487)</f>
        <v>15</v>
      </c>
      <c r="D487" s="4" t="s">
        <v>576</v>
      </c>
      <c r="E487" s="59">
        <v>10000000</v>
      </c>
      <c r="F487" s="59">
        <v>10000000</v>
      </c>
      <c r="G487" s="73"/>
      <c r="H487" s="6" t="s">
        <v>1226</v>
      </c>
      <c r="J487" s="51"/>
      <c r="K487" s="7"/>
      <c r="L487" s="7"/>
      <c r="M487" s="7"/>
    </row>
    <row r="488" spans="1:13" s="69" customFormat="1" ht="77.5" x14ac:dyDescent="0.35">
      <c r="A488" s="10"/>
      <c r="B488" s="11"/>
      <c r="C488" s="9">
        <f ca="1">COUNTIF($B$11:E488,E488)</f>
        <v>16</v>
      </c>
      <c r="D488" s="4" t="s">
        <v>577</v>
      </c>
      <c r="E488" s="59">
        <v>15000000</v>
      </c>
      <c r="F488" s="59">
        <v>15000000</v>
      </c>
      <c r="G488" s="73"/>
      <c r="H488" s="6" t="s">
        <v>1226</v>
      </c>
      <c r="J488" s="51"/>
      <c r="K488" s="7"/>
      <c r="L488" s="7"/>
      <c r="M488" s="7"/>
    </row>
    <row r="489" spans="1:13" s="69" customFormat="1" ht="77.5" x14ac:dyDescent="0.35">
      <c r="A489" s="10"/>
      <c r="B489" s="11"/>
      <c r="C489" s="9">
        <f ca="1">COUNTIF($B$11:E489,E489)</f>
        <v>17</v>
      </c>
      <c r="D489" s="4" t="s">
        <v>578</v>
      </c>
      <c r="E489" s="59">
        <v>10000000</v>
      </c>
      <c r="F489" s="59">
        <v>10000000</v>
      </c>
      <c r="G489" s="73"/>
      <c r="H489" s="6" t="s">
        <v>1226</v>
      </c>
      <c r="J489" s="51"/>
      <c r="K489" s="7"/>
      <c r="L489" s="7"/>
      <c r="M489" s="7"/>
    </row>
    <row r="490" spans="1:13" ht="77.5" x14ac:dyDescent="0.35">
      <c r="A490" s="10"/>
      <c r="B490" s="11"/>
      <c r="C490" s="9">
        <f ca="1">COUNTIF($B$11:E490,E490)</f>
        <v>18</v>
      </c>
      <c r="D490" s="4" t="s">
        <v>579</v>
      </c>
      <c r="E490" s="59">
        <v>10000000</v>
      </c>
      <c r="F490" s="59">
        <v>10000000</v>
      </c>
      <c r="G490" s="73"/>
      <c r="H490" s="6" t="s">
        <v>1226</v>
      </c>
    </row>
    <row r="491" spans="1:13" ht="77.5" x14ac:dyDescent="0.35">
      <c r="A491" s="10"/>
      <c r="B491" s="11"/>
      <c r="C491" s="9">
        <f ca="1">COUNTIF($B$11:E491,E491)</f>
        <v>19</v>
      </c>
      <c r="D491" s="4" t="s">
        <v>580</v>
      </c>
      <c r="E491" s="59">
        <v>20000000</v>
      </c>
      <c r="F491" s="59">
        <v>20000000</v>
      </c>
      <c r="G491" s="73"/>
      <c r="H491" s="6" t="s">
        <v>1226</v>
      </c>
    </row>
    <row r="492" spans="1:13" ht="93" x14ac:dyDescent="0.35">
      <c r="A492" s="10"/>
      <c r="B492" s="11"/>
      <c r="C492" s="9">
        <f ca="1">COUNTIF($B$11:E492,E492)</f>
        <v>20</v>
      </c>
      <c r="D492" s="4" t="s">
        <v>581</v>
      </c>
      <c r="E492" s="59">
        <v>12000000</v>
      </c>
      <c r="F492" s="59">
        <v>12000000</v>
      </c>
      <c r="G492" s="73"/>
      <c r="H492" s="6" t="s">
        <v>1226</v>
      </c>
    </row>
    <row r="493" spans="1:13" x14ac:dyDescent="0.35">
      <c r="A493" s="10"/>
      <c r="B493" s="11"/>
      <c r="C493" s="109" t="s">
        <v>1352</v>
      </c>
      <c r="D493" s="110"/>
      <c r="E493" s="59">
        <f>SUM(E481:E492)</f>
        <v>167000000</v>
      </c>
      <c r="F493" s="59">
        <f>SUM(F481:F492)</f>
        <v>167000000</v>
      </c>
      <c r="G493" s="73">
        <f>SUM(G481:G492)</f>
        <v>0</v>
      </c>
      <c r="H493" s="31"/>
      <c r="J493" s="35"/>
    </row>
    <row r="494" spans="1:13" x14ac:dyDescent="0.35">
      <c r="A494" s="10"/>
      <c r="B494" s="11"/>
      <c r="C494" s="107" t="s">
        <v>1379</v>
      </c>
      <c r="D494" s="112"/>
      <c r="E494" s="59"/>
      <c r="F494" s="59"/>
      <c r="G494" s="73"/>
      <c r="H494" s="31"/>
      <c r="J494" s="35"/>
    </row>
    <row r="495" spans="1:13" ht="93" x14ac:dyDescent="0.35">
      <c r="A495" s="10"/>
      <c r="B495" s="11"/>
      <c r="C495" s="9">
        <f ca="1">COUNTIF($B$11:E495,E495)</f>
        <v>3</v>
      </c>
      <c r="D495" s="4" t="s">
        <v>584</v>
      </c>
      <c r="E495" s="59">
        <v>9000000</v>
      </c>
      <c r="F495" s="59">
        <v>9000000</v>
      </c>
      <c r="G495" s="73"/>
      <c r="H495" s="6" t="s">
        <v>1226</v>
      </c>
    </row>
    <row r="496" spans="1:13" x14ac:dyDescent="0.35">
      <c r="A496" s="10"/>
      <c r="B496" s="11"/>
      <c r="C496" s="109" t="s">
        <v>1353</v>
      </c>
      <c r="D496" s="110"/>
      <c r="E496" s="59">
        <f>SUM(E495:E495)</f>
        <v>9000000</v>
      </c>
      <c r="F496" s="59">
        <f>SUM(F495:F495)</f>
        <v>9000000</v>
      </c>
      <c r="G496" s="73">
        <f>SUM(G495:G495)</f>
        <v>0</v>
      </c>
      <c r="H496" s="31"/>
      <c r="J496" s="35"/>
    </row>
    <row r="497" spans="1:12" x14ac:dyDescent="0.35">
      <c r="A497" s="10"/>
      <c r="B497" s="11"/>
      <c r="C497" s="107" t="s">
        <v>1380</v>
      </c>
      <c r="D497" s="112"/>
      <c r="E497" s="59"/>
      <c r="F497" s="59"/>
      <c r="G497" s="73"/>
      <c r="H497" s="31"/>
      <c r="J497" s="35"/>
    </row>
    <row r="498" spans="1:12" ht="93" x14ac:dyDescent="0.35">
      <c r="A498" s="10"/>
      <c r="B498" s="11"/>
      <c r="C498" s="9">
        <f ca="1">COUNTIF($B$11:E498,E498)</f>
        <v>1</v>
      </c>
      <c r="D498" s="4" t="s">
        <v>585</v>
      </c>
      <c r="E498" s="59">
        <v>15000000</v>
      </c>
      <c r="F498" s="59">
        <v>15000000</v>
      </c>
      <c r="G498" s="73"/>
      <c r="H498" s="6" t="s">
        <v>1226</v>
      </c>
    </row>
    <row r="499" spans="1:12" x14ac:dyDescent="0.35">
      <c r="A499" s="10"/>
      <c r="B499" s="11"/>
      <c r="C499" s="109" t="s">
        <v>1354</v>
      </c>
      <c r="D499" s="110"/>
      <c r="E499" s="59">
        <f>SUM(E498:E498)</f>
        <v>15000000</v>
      </c>
      <c r="F499" s="59">
        <f>SUM(F498:F498)</f>
        <v>15000000</v>
      </c>
      <c r="G499" s="73">
        <f>SUM(G498:G498)</f>
        <v>0</v>
      </c>
      <c r="H499" s="31"/>
      <c r="J499" s="35"/>
    </row>
    <row r="500" spans="1:12" s="30" customFormat="1" x14ac:dyDescent="0.35">
      <c r="A500" s="39"/>
      <c r="B500" s="42"/>
      <c r="C500" s="109" t="s">
        <v>1355</v>
      </c>
      <c r="D500" s="110"/>
      <c r="E500" s="61">
        <f>E426+E430+E439+E448+E452+E476+E479+E493+E496+E499</f>
        <v>762500000</v>
      </c>
      <c r="F500" s="61">
        <f>F426+F430+F439+F448+F452+F476+F479+F493+F496+F499</f>
        <v>762500000</v>
      </c>
      <c r="G500" s="75">
        <f>G426+G430+G439+G448+G452+G476+G479+G493+G496+G499</f>
        <v>0</v>
      </c>
      <c r="H500" s="36"/>
      <c r="I500" s="69"/>
      <c r="J500" s="53"/>
      <c r="L500" s="41">
        <f>J500-I500</f>
        <v>0</v>
      </c>
    </row>
    <row r="501" spans="1:12" s="32" customFormat="1" x14ac:dyDescent="0.35">
      <c r="A501" s="37">
        <v>7</v>
      </c>
      <c r="B501" s="38" t="s">
        <v>1397</v>
      </c>
      <c r="C501" s="107" t="s">
        <v>1398</v>
      </c>
      <c r="D501" s="112"/>
      <c r="E501" s="62"/>
      <c r="F501" s="62"/>
      <c r="G501" s="73"/>
      <c r="H501" s="31"/>
      <c r="I501" s="69"/>
      <c r="J501" s="35"/>
      <c r="L501" s="43"/>
    </row>
    <row r="502" spans="1:12" ht="77.5" x14ac:dyDescent="0.35">
      <c r="A502" s="10"/>
      <c r="B502" s="11"/>
      <c r="C502" s="9">
        <f ca="1">COUNTIF($B$11:E502,E502)</f>
        <v>3</v>
      </c>
      <c r="D502" s="4" t="s">
        <v>588</v>
      </c>
      <c r="E502" s="59">
        <v>15000000</v>
      </c>
      <c r="F502" s="59">
        <v>15000000</v>
      </c>
      <c r="G502" s="73"/>
      <c r="H502" s="6" t="s">
        <v>1226</v>
      </c>
    </row>
    <row r="503" spans="1:12" ht="77.5" x14ac:dyDescent="0.35">
      <c r="A503" s="10"/>
      <c r="B503" s="11"/>
      <c r="C503" s="9">
        <f ca="1">COUNTIF($B$11:E503,E503)</f>
        <v>4</v>
      </c>
      <c r="D503" s="4" t="s">
        <v>589</v>
      </c>
      <c r="E503" s="59">
        <v>12000000</v>
      </c>
      <c r="F503" s="59">
        <v>12000000</v>
      </c>
      <c r="G503" s="73"/>
      <c r="H503" s="6" t="s">
        <v>1226</v>
      </c>
    </row>
    <row r="504" spans="1:12" ht="93" x14ac:dyDescent="0.35">
      <c r="A504" s="10"/>
      <c r="B504" s="11"/>
      <c r="C504" s="9">
        <f ca="1">COUNTIF($B$11:E504,E504)</f>
        <v>5</v>
      </c>
      <c r="D504" s="4" t="s">
        <v>590</v>
      </c>
      <c r="E504" s="59">
        <v>10000000</v>
      </c>
      <c r="F504" s="59">
        <v>10000000</v>
      </c>
      <c r="G504" s="73"/>
      <c r="H504" s="6" t="s">
        <v>1226</v>
      </c>
    </row>
    <row r="505" spans="1:12" ht="93" x14ac:dyDescent="0.35">
      <c r="A505" s="10"/>
      <c r="B505" s="11"/>
      <c r="C505" s="9">
        <f ca="1">COUNTIF($B$11:E505,E505)</f>
        <v>6</v>
      </c>
      <c r="D505" s="4" t="s">
        <v>591</v>
      </c>
      <c r="E505" s="59">
        <v>12000000</v>
      </c>
      <c r="F505" s="59">
        <v>12000000</v>
      </c>
      <c r="G505" s="73"/>
      <c r="H505" s="6" t="s">
        <v>1226</v>
      </c>
    </row>
    <row r="506" spans="1:12" ht="108.5" x14ac:dyDescent="0.35">
      <c r="A506" s="10"/>
      <c r="B506" s="11"/>
      <c r="C506" s="9">
        <f ca="1">COUNTIF($B$11:E506,E506)</f>
        <v>7</v>
      </c>
      <c r="D506" s="4" t="s">
        <v>592</v>
      </c>
      <c r="E506" s="59">
        <v>8000000</v>
      </c>
      <c r="F506" s="59">
        <v>8000000</v>
      </c>
      <c r="G506" s="73"/>
      <c r="H506" s="6" t="s">
        <v>1226</v>
      </c>
    </row>
    <row r="507" spans="1:12" ht="77.5" x14ac:dyDescent="0.35">
      <c r="A507" s="10"/>
      <c r="B507" s="11"/>
      <c r="C507" s="9">
        <f ca="1">COUNTIF($B$11:E507,E507)</f>
        <v>8</v>
      </c>
      <c r="D507" s="4" t="s">
        <v>593</v>
      </c>
      <c r="E507" s="59">
        <v>15000000</v>
      </c>
      <c r="F507" s="59">
        <v>15000000</v>
      </c>
      <c r="G507" s="73"/>
      <c r="H507" s="6" t="s">
        <v>1226</v>
      </c>
    </row>
    <row r="508" spans="1:12" x14ac:dyDescent="0.35">
      <c r="A508" s="10"/>
      <c r="B508" s="27"/>
      <c r="C508" s="109" t="s">
        <v>1381</v>
      </c>
      <c r="D508" s="110"/>
      <c r="E508" s="59">
        <f>SUM(E502:E507)</f>
        <v>72000000</v>
      </c>
      <c r="F508" s="59">
        <f>SUM(F502:F507)</f>
        <v>72000000</v>
      </c>
      <c r="G508" s="73">
        <f>SUM(G502:G507)</f>
        <v>0</v>
      </c>
      <c r="H508" s="31"/>
      <c r="J508" s="35"/>
    </row>
    <row r="509" spans="1:12" x14ac:dyDescent="0.35">
      <c r="A509" s="10"/>
      <c r="B509" s="27"/>
      <c r="C509" s="107" t="s">
        <v>1399</v>
      </c>
      <c r="D509" s="112"/>
      <c r="E509" s="59"/>
      <c r="F509" s="59"/>
      <c r="G509" s="73"/>
      <c r="H509" s="31"/>
      <c r="J509" s="35"/>
    </row>
    <row r="510" spans="1:12" ht="124" x14ac:dyDescent="0.35">
      <c r="A510" s="10"/>
      <c r="B510" s="11"/>
      <c r="C510" s="9">
        <f ca="1">COUNTIF($B$11:E510,E510)</f>
        <v>7</v>
      </c>
      <c r="D510" s="4" t="s">
        <v>600</v>
      </c>
      <c r="E510" s="59">
        <v>20000000</v>
      </c>
      <c r="F510" s="59">
        <v>20000000</v>
      </c>
      <c r="G510" s="73"/>
      <c r="H510" s="6" t="s">
        <v>1226</v>
      </c>
    </row>
    <row r="511" spans="1:12" ht="77.5" x14ac:dyDescent="0.35">
      <c r="A511" s="10"/>
      <c r="B511" s="11"/>
      <c r="C511" s="9">
        <f ca="1">COUNTIF($B$11:E511,E511)</f>
        <v>8</v>
      </c>
      <c r="D511" s="4" t="s">
        <v>601</v>
      </c>
      <c r="E511" s="59">
        <v>30000000</v>
      </c>
      <c r="F511" s="59">
        <v>30000000</v>
      </c>
      <c r="G511" s="73"/>
      <c r="H511" s="6" t="s">
        <v>1226</v>
      </c>
    </row>
    <row r="512" spans="1:12" ht="93" x14ac:dyDescent="0.35">
      <c r="A512" s="10"/>
      <c r="B512" s="11"/>
      <c r="C512" s="9">
        <f ca="1">COUNTIF($B$11:E512,E512)</f>
        <v>9</v>
      </c>
      <c r="D512" s="4" t="s">
        <v>602</v>
      </c>
      <c r="E512" s="59">
        <v>10000000</v>
      </c>
      <c r="F512" s="59">
        <v>10000000</v>
      </c>
      <c r="G512" s="73"/>
      <c r="H512" s="6" t="s">
        <v>1226</v>
      </c>
    </row>
    <row r="513" spans="1:10" ht="108.5" x14ac:dyDescent="0.35">
      <c r="A513" s="10"/>
      <c r="B513" s="11"/>
      <c r="C513" s="9">
        <f ca="1">COUNTIF($B$11:E513,E513)</f>
        <v>10</v>
      </c>
      <c r="D513" s="4" t="s">
        <v>603</v>
      </c>
      <c r="E513" s="59">
        <v>7000000</v>
      </c>
      <c r="F513" s="59">
        <v>7000000</v>
      </c>
      <c r="G513" s="73"/>
      <c r="H513" s="6" t="s">
        <v>1226</v>
      </c>
    </row>
    <row r="514" spans="1:10" ht="93" x14ac:dyDescent="0.35">
      <c r="A514" s="10"/>
      <c r="B514" s="11"/>
      <c r="C514" s="9">
        <f ca="1">COUNTIF($B$11:E514,E514)</f>
        <v>11</v>
      </c>
      <c r="D514" s="4" t="s">
        <v>604</v>
      </c>
      <c r="E514" s="59">
        <v>10000000</v>
      </c>
      <c r="F514" s="59">
        <v>10000000</v>
      </c>
      <c r="G514" s="73"/>
      <c r="H514" s="6" t="s">
        <v>1226</v>
      </c>
    </row>
    <row r="515" spans="1:10" ht="93" x14ac:dyDescent="0.35">
      <c r="A515" s="10"/>
      <c r="B515" s="11"/>
      <c r="C515" s="9">
        <f ca="1">COUNTIF($B$11:E515,E515)</f>
        <v>12</v>
      </c>
      <c r="D515" s="4" t="s">
        <v>605</v>
      </c>
      <c r="E515" s="59">
        <v>10000000</v>
      </c>
      <c r="F515" s="59">
        <v>10000000</v>
      </c>
      <c r="G515" s="73"/>
      <c r="H515" s="6" t="s">
        <v>1226</v>
      </c>
    </row>
    <row r="516" spans="1:10" ht="93" x14ac:dyDescent="0.35">
      <c r="A516" s="10"/>
      <c r="B516" s="11"/>
      <c r="C516" s="9">
        <f ca="1">COUNTIF($B$11:E516,E516)</f>
        <v>13</v>
      </c>
      <c r="D516" s="4" t="s">
        <v>606</v>
      </c>
      <c r="E516" s="59">
        <v>10000000</v>
      </c>
      <c r="F516" s="59">
        <v>10000000</v>
      </c>
      <c r="G516" s="73"/>
      <c r="H516" s="6" t="s">
        <v>1226</v>
      </c>
    </row>
    <row r="517" spans="1:10" ht="93" x14ac:dyDescent="0.35">
      <c r="A517" s="10"/>
      <c r="B517" s="11"/>
      <c r="C517" s="9">
        <f ca="1">COUNTIF($B$11:E517,E517)</f>
        <v>14</v>
      </c>
      <c r="D517" s="4" t="s">
        <v>607</v>
      </c>
      <c r="E517" s="59">
        <v>10000000</v>
      </c>
      <c r="F517" s="59">
        <v>10000000</v>
      </c>
      <c r="G517" s="73"/>
      <c r="H517" s="6" t="s">
        <v>1226</v>
      </c>
    </row>
    <row r="518" spans="1:10" ht="93" x14ac:dyDescent="0.35">
      <c r="A518" s="10"/>
      <c r="B518" s="11"/>
      <c r="C518" s="9">
        <f ca="1">COUNTIF($B$11:E518,E518)</f>
        <v>15</v>
      </c>
      <c r="D518" s="4" t="s">
        <v>608</v>
      </c>
      <c r="E518" s="59">
        <v>10000000</v>
      </c>
      <c r="F518" s="59">
        <v>10000000</v>
      </c>
      <c r="G518" s="73"/>
      <c r="H518" s="6" t="s">
        <v>1226</v>
      </c>
    </row>
    <row r="519" spans="1:10" x14ac:dyDescent="0.35">
      <c r="A519" s="10"/>
      <c r="B519" s="11"/>
      <c r="C519" s="109" t="s">
        <v>1382</v>
      </c>
      <c r="D519" s="110"/>
      <c r="E519" s="59">
        <f>SUM(E510:E518)</f>
        <v>117000000</v>
      </c>
      <c r="F519" s="59">
        <f>SUM(F510:F518)</f>
        <v>117000000</v>
      </c>
      <c r="G519" s="73">
        <f>SUM(G510:G518)</f>
        <v>0</v>
      </c>
      <c r="H519" s="31"/>
      <c r="J519" s="35"/>
    </row>
    <row r="520" spans="1:10" x14ac:dyDescent="0.35">
      <c r="A520" s="10"/>
      <c r="B520" s="11"/>
      <c r="C520" s="107" t="s">
        <v>1400</v>
      </c>
      <c r="D520" s="112"/>
      <c r="E520" s="59"/>
      <c r="F520" s="59"/>
      <c r="G520" s="73"/>
      <c r="H520" s="31"/>
      <c r="J520" s="35"/>
    </row>
    <row r="521" spans="1:10" ht="77.5" x14ac:dyDescent="0.35">
      <c r="A521" s="10"/>
      <c r="B521" s="11"/>
      <c r="C521" s="9">
        <f ca="1">COUNTIF($B$11:E521,E521)</f>
        <v>1</v>
      </c>
      <c r="D521" s="4" t="s">
        <v>609</v>
      </c>
      <c r="E521" s="59">
        <v>40000000</v>
      </c>
      <c r="F521" s="59">
        <v>40000000</v>
      </c>
      <c r="G521" s="73"/>
      <c r="H521" s="6" t="s">
        <v>1226</v>
      </c>
    </row>
    <row r="522" spans="1:10" x14ac:dyDescent="0.35">
      <c r="A522" s="10"/>
      <c r="B522" s="11"/>
      <c r="C522" s="109" t="s">
        <v>1383</v>
      </c>
      <c r="D522" s="110"/>
      <c r="E522" s="59">
        <f>SUM(E521:E521)</f>
        <v>40000000</v>
      </c>
      <c r="F522" s="59">
        <f>SUM(F521:F521)</f>
        <v>40000000</v>
      </c>
      <c r="G522" s="73">
        <f>SUM(G521:G521)</f>
        <v>0</v>
      </c>
      <c r="H522" s="31"/>
      <c r="J522" s="35"/>
    </row>
    <row r="523" spans="1:10" x14ac:dyDescent="0.35">
      <c r="A523" s="10"/>
      <c r="B523" s="11"/>
      <c r="C523" s="107" t="s">
        <v>1401</v>
      </c>
      <c r="D523" s="112"/>
      <c r="E523" s="59"/>
      <c r="F523" s="59"/>
      <c r="G523" s="73"/>
      <c r="H523" s="31"/>
      <c r="J523" s="35"/>
    </row>
    <row r="524" spans="1:10" ht="77.5" x14ac:dyDescent="0.35">
      <c r="A524" s="10"/>
      <c r="B524" s="11"/>
      <c r="C524" s="9">
        <f ca="1">COUNTIF($B$11:E524,E524)</f>
        <v>4</v>
      </c>
      <c r="D524" s="4" t="s">
        <v>613</v>
      </c>
      <c r="E524" s="59">
        <v>20000000</v>
      </c>
      <c r="F524" s="59">
        <v>20000000</v>
      </c>
      <c r="G524" s="73"/>
      <c r="H524" s="6" t="s">
        <v>1226</v>
      </c>
    </row>
    <row r="525" spans="1:10" ht="77.5" x14ac:dyDescent="0.35">
      <c r="A525" s="10"/>
      <c r="B525" s="11"/>
      <c r="C525" s="9">
        <f ca="1">COUNTIF($B$11:E525,E525)</f>
        <v>5</v>
      </c>
      <c r="D525" s="4" t="s">
        <v>614</v>
      </c>
      <c r="E525" s="59">
        <v>10000000</v>
      </c>
      <c r="F525" s="59">
        <v>10000000</v>
      </c>
      <c r="G525" s="73"/>
      <c r="H525" s="6" t="s">
        <v>1226</v>
      </c>
    </row>
    <row r="526" spans="1:10" ht="77.5" x14ac:dyDescent="0.35">
      <c r="A526" s="10"/>
      <c r="B526" s="11"/>
      <c r="C526" s="9">
        <f ca="1">COUNTIF($B$11:E526,E526)</f>
        <v>6</v>
      </c>
      <c r="D526" s="4" t="s">
        <v>615</v>
      </c>
      <c r="E526" s="59">
        <v>10000000</v>
      </c>
      <c r="F526" s="59">
        <v>10000000</v>
      </c>
      <c r="G526" s="73"/>
      <c r="H526" s="6" t="s">
        <v>1226</v>
      </c>
    </row>
    <row r="527" spans="1:10" ht="77.5" x14ac:dyDescent="0.35">
      <c r="A527" s="10"/>
      <c r="B527" s="11"/>
      <c r="C527" s="9">
        <f ca="1">COUNTIF($B$11:E527,E527)</f>
        <v>7</v>
      </c>
      <c r="D527" s="4" t="s">
        <v>616</v>
      </c>
      <c r="E527" s="59">
        <v>10000000</v>
      </c>
      <c r="F527" s="59">
        <v>10000000</v>
      </c>
      <c r="G527" s="73"/>
      <c r="H527" s="6" t="s">
        <v>1226</v>
      </c>
    </row>
    <row r="528" spans="1:10" ht="77.5" x14ac:dyDescent="0.35">
      <c r="A528" s="10"/>
      <c r="B528" s="11"/>
      <c r="C528" s="9">
        <f ca="1">COUNTIF($B$11:E528,E528)</f>
        <v>8</v>
      </c>
      <c r="D528" s="4" t="s">
        <v>617</v>
      </c>
      <c r="E528" s="59">
        <v>10000000</v>
      </c>
      <c r="F528" s="59">
        <v>10000000</v>
      </c>
      <c r="G528" s="73"/>
      <c r="H528" s="6" t="s">
        <v>1226</v>
      </c>
    </row>
    <row r="529" spans="1:10" ht="77.5" x14ac:dyDescent="0.35">
      <c r="A529" s="10"/>
      <c r="B529" s="11"/>
      <c r="C529" s="9">
        <f ca="1">COUNTIF($B$11:E529,E529)</f>
        <v>9</v>
      </c>
      <c r="D529" s="4" t="s">
        <v>618</v>
      </c>
      <c r="E529" s="59">
        <v>10000000</v>
      </c>
      <c r="F529" s="59">
        <v>10000000</v>
      </c>
      <c r="G529" s="73"/>
      <c r="H529" s="6" t="s">
        <v>1226</v>
      </c>
    </row>
    <row r="530" spans="1:10" x14ac:dyDescent="0.35">
      <c r="A530" s="10"/>
      <c r="B530" s="11"/>
      <c r="C530" s="109" t="s">
        <v>1384</v>
      </c>
      <c r="D530" s="110"/>
      <c r="E530" s="59">
        <f>SUM(E524:E529)</f>
        <v>70000000</v>
      </c>
      <c r="F530" s="59">
        <f>SUM(F524:F529)</f>
        <v>70000000</v>
      </c>
      <c r="G530" s="73">
        <f>SUM(G524:G529)</f>
        <v>0</v>
      </c>
      <c r="H530" s="31"/>
      <c r="J530" s="35"/>
    </row>
    <row r="531" spans="1:10" x14ac:dyDescent="0.35">
      <c r="A531" s="10"/>
      <c r="B531" s="11"/>
      <c r="C531" s="107" t="s">
        <v>1402</v>
      </c>
      <c r="D531" s="112"/>
      <c r="E531" s="59"/>
      <c r="F531" s="59"/>
      <c r="G531" s="73"/>
      <c r="H531" s="31"/>
      <c r="J531" s="35"/>
    </row>
    <row r="532" spans="1:10" ht="93" x14ac:dyDescent="0.35">
      <c r="A532" s="10"/>
      <c r="B532" s="11"/>
      <c r="C532" s="9">
        <f ca="1">COUNTIF($B$11:E532,E532)</f>
        <v>1</v>
      </c>
      <c r="D532" s="4" t="s">
        <v>619</v>
      </c>
      <c r="E532" s="59">
        <v>15000000</v>
      </c>
      <c r="F532" s="59">
        <v>15000000</v>
      </c>
      <c r="G532" s="73"/>
      <c r="H532" s="6" t="s">
        <v>1226</v>
      </c>
    </row>
    <row r="533" spans="1:10" ht="93" x14ac:dyDescent="0.35">
      <c r="A533" s="10"/>
      <c r="B533" s="11"/>
      <c r="C533" s="9">
        <f ca="1">COUNTIF($B$11:E533,E533)</f>
        <v>2</v>
      </c>
      <c r="D533" s="4" t="s">
        <v>620</v>
      </c>
      <c r="E533" s="59">
        <v>8000000</v>
      </c>
      <c r="F533" s="59">
        <v>8000000</v>
      </c>
      <c r="G533" s="73"/>
      <c r="H533" s="6" t="s">
        <v>1226</v>
      </c>
    </row>
    <row r="534" spans="1:10" ht="93" x14ac:dyDescent="0.35">
      <c r="A534" s="10"/>
      <c r="B534" s="11"/>
      <c r="C534" s="9">
        <f ca="1">COUNTIF($B$11:E534,E534)</f>
        <v>3</v>
      </c>
      <c r="D534" s="4" t="s">
        <v>621</v>
      </c>
      <c r="E534" s="59">
        <v>8000000</v>
      </c>
      <c r="F534" s="59">
        <v>8000000</v>
      </c>
      <c r="G534" s="73"/>
      <c r="H534" s="6" t="s">
        <v>1226</v>
      </c>
    </row>
    <row r="535" spans="1:10" ht="93" x14ac:dyDescent="0.35">
      <c r="A535" s="10"/>
      <c r="B535" s="11"/>
      <c r="C535" s="9">
        <f ca="1">COUNTIF($B$11:E535,E535)</f>
        <v>4</v>
      </c>
      <c r="D535" s="4" t="s">
        <v>622</v>
      </c>
      <c r="E535" s="59">
        <v>8000000</v>
      </c>
      <c r="F535" s="59">
        <v>8000000</v>
      </c>
      <c r="G535" s="73"/>
      <c r="H535" s="6" t="s">
        <v>1226</v>
      </c>
    </row>
    <row r="536" spans="1:10" ht="93" x14ac:dyDescent="0.35">
      <c r="A536" s="10"/>
      <c r="B536" s="11"/>
      <c r="C536" s="9">
        <f ca="1">COUNTIF($B$11:E536,E536)</f>
        <v>5</v>
      </c>
      <c r="D536" s="4" t="s">
        <v>623</v>
      </c>
      <c r="E536" s="59">
        <v>8000000</v>
      </c>
      <c r="F536" s="59">
        <v>8000000</v>
      </c>
      <c r="G536" s="73"/>
      <c r="H536" s="6" t="s">
        <v>1226</v>
      </c>
    </row>
    <row r="537" spans="1:10" s="14" customFormat="1" ht="108.5" x14ac:dyDescent="0.35">
      <c r="A537" s="10"/>
      <c r="B537" s="11"/>
      <c r="C537" s="58">
        <v>9</v>
      </c>
      <c r="D537" s="56" t="s">
        <v>2420</v>
      </c>
      <c r="E537" s="63">
        <v>0</v>
      </c>
      <c r="F537" s="63">
        <v>10000000</v>
      </c>
      <c r="G537" s="84">
        <f t="shared" ref="G537:G552" si="4">F537-E537</f>
        <v>10000000</v>
      </c>
      <c r="H537" s="82" t="s">
        <v>1226</v>
      </c>
      <c r="I537" s="69"/>
      <c r="J537" s="26"/>
    </row>
    <row r="538" spans="1:10" s="14" customFormat="1" ht="108.5" x14ac:dyDescent="0.35">
      <c r="A538" s="10"/>
      <c r="B538" s="11"/>
      <c r="C538" s="58">
        <v>10</v>
      </c>
      <c r="D538" s="56" t="s">
        <v>2421</v>
      </c>
      <c r="E538" s="63">
        <v>0</v>
      </c>
      <c r="F538" s="63">
        <v>10000000</v>
      </c>
      <c r="G538" s="76">
        <f t="shared" si="4"/>
        <v>10000000</v>
      </c>
      <c r="H538" s="56" t="s">
        <v>1226</v>
      </c>
      <c r="I538" s="69"/>
      <c r="J538" s="26"/>
    </row>
    <row r="539" spans="1:10" s="14" customFormat="1" ht="108.5" x14ac:dyDescent="0.35">
      <c r="A539" s="10"/>
      <c r="B539" s="11"/>
      <c r="C539" s="58">
        <v>11</v>
      </c>
      <c r="D539" s="56" t="s">
        <v>2422</v>
      </c>
      <c r="E539" s="63">
        <v>0</v>
      </c>
      <c r="F539" s="63">
        <v>14000000</v>
      </c>
      <c r="G539" s="76">
        <f t="shared" si="4"/>
        <v>14000000</v>
      </c>
      <c r="H539" s="56" t="s">
        <v>1226</v>
      </c>
      <c r="I539" s="69"/>
      <c r="J539" s="26"/>
    </row>
    <row r="540" spans="1:10" s="14" customFormat="1" ht="108.5" x14ac:dyDescent="0.35">
      <c r="A540" s="10"/>
      <c r="B540" s="11"/>
      <c r="C540" s="58">
        <v>12</v>
      </c>
      <c r="D540" s="56" t="s">
        <v>2423</v>
      </c>
      <c r="E540" s="63">
        <v>0</v>
      </c>
      <c r="F540" s="63">
        <v>15000000</v>
      </c>
      <c r="G540" s="76">
        <f t="shared" si="4"/>
        <v>15000000</v>
      </c>
      <c r="H540" s="56" t="s">
        <v>1226</v>
      </c>
      <c r="I540" s="69"/>
      <c r="J540" s="26"/>
    </row>
    <row r="541" spans="1:10" s="14" customFormat="1" ht="108.5" x14ac:dyDescent="0.35">
      <c r="A541" s="10"/>
      <c r="B541" s="11"/>
      <c r="C541" s="58">
        <v>13</v>
      </c>
      <c r="D541" s="56" t="s">
        <v>2424</v>
      </c>
      <c r="E541" s="63">
        <v>0</v>
      </c>
      <c r="F541" s="63">
        <v>15000000</v>
      </c>
      <c r="G541" s="76">
        <f t="shared" si="4"/>
        <v>15000000</v>
      </c>
      <c r="H541" s="56" t="s">
        <v>1226</v>
      </c>
      <c r="I541" s="69"/>
      <c r="J541" s="26"/>
    </row>
    <row r="542" spans="1:10" s="14" customFormat="1" ht="108.5" x14ac:dyDescent="0.35">
      <c r="A542" s="10"/>
      <c r="B542" s="11"/>
      <c r="C542" s="58">
        <v>14</v>
      </c>
      <c r="D542" s="56" t="s">
        <v>2425</v>
      </c>
      <c r="E542" s="63">
        <v>0</v>
      </c>
      <c r="F542" s="63">
        <v>8000000</v>
      </c>
      <c r="G542" s="76">
        <f t="shared" si="4"/>
        <v>8000000</v>
      </c>
      <c r="H542" s="56" t="s">
        <v>1226</v>
      </c>
      <c r="I542" s="69"/>
      <c r="J542" s="26"/>
    </row>
    <row r="543" spans="1:10" s="14" customFormat="1" ht="108.5" x14ac:dyDescent="0.35">
      <c r="A543" s="10"/>
      <c r="B543" s="11"/>
      <c r="C543" s="58">
        <v>15</v>
      </c>
      <c r="D543" s="56" t="s">
        <v>2426</v>
      </c>
      <c r="E543" s="63">
        <v>0</v>
      </c>
      <c r="F543" s="63">
        <v>8000000</v>
      </c>
      <c r="G543" s="76">
        <f t="shared" si="4"/>
        <v>8000000</v>
      </c>
      <c r="H543" s="56" t="s">
        <v>1226</v>
      </c>
      <c r="I543" s="69"/>
      <c r="J543" s="26"/>
    </row>
    <row r="544" spans="1:10" s="14" customFormat="1" ht="108.5" x14ac:dyDescent="0.35">
      <c r="A544" s="10"/>
      <c r="B544" s="11"/>
      <c r="C544" s="58">
        <v>16</v>
      </c>
      <c r="D544" s="56" t="s">
        <v>2427</v>
      </c>
      <c r="E544" s="63">
        <v>0</v>
      </c>
      <c r="F544" s="63">
        <v>8000000</v>
      </c>
      <c r="G544" s="76">
        <f t="shared" si="4"/>
        <v>8000000</v>
      </c>
      <c r="H544" s="56" t="s">
        <v>1226</v>
      </c>
      <c r="I544" s="69"/>
      <c r="J544" s="26"/>
    </row>
    <row r="545" spans="1:10" s="14" customFormat="1" ht="108.5" x14ac:dyDescent="0.35">
      <c r="A545" s="10"/>
      <c r="B545" s="11"/>
      <c r="C545" s="58">
        <v>17</v>
      </c>
      <c r="D545" s="56" t="s">
        <v>2428</v>
      </c>
      <c r="E545" s="63">
        <v>0</v>
      </c>
      <c r="F545" s="63">
        <v>8000000</v>
      </c>
      <c r="G545" s="76">
        <f t="shared" si="4"/>
        <v>8000000</v>
      </c>
      <c r="H545" s="56" t="s">
        <v>1226</v>
      </c>
      <c r="I545" s="69"/>
      <c r="J545" s="26"/>
    </row>
    <row r="546" spans="1:10" s="14" customFormat="1" ht="93" x14ac:dyDescent="0.35">
      <c r="A546" s="10"/>
      <c r="B546" s="11"/>
      <c r="C546" s="58">
        <v>18</v>
      </c>
      <c r="D546" s="56" t="s">
        <v>2429</v>
      </c>
      <c r="E546" s="63">
        <v>0</v>
      </c>
      <c r="F546" s="63">
        <v>8000000</v>
      </c>
      <c r="G546" s="76">
        <f t="shared" si="4"/>
        <v>8000000</v>
      </c>
      <c r="H546" s="56" t="s">
        <v>1226</v>
      </c>
      <c r="I546" s="69"/>
      <c r="J546" s="26"/>
    </row>
    <row r="547" spans="1:10" s="14" customFormat="1" ht="77.5" x14ac:dyDescent="0.35">
      <c r="A547" s="10"/>
      <c r="B547" s="11"/>
      <c r="C547" s="58">
        <v>19</v>
      </c>
      <c r="D547" s="56" t="s">
        <v>2430</v>
      </c>
      <c r="E547" s="63">
        <v>0</v>
      </c>
      <c r="F547" s="63">
        <v>7500000</v>
      </c>
      <c r="G547" s="76">
        <f t="shared" si="4"/>
        <v>7500000</v>
      </c>
      <c r="H547" s="56" t="s">
        <v>1226</v>
      </c>
      <c r="I547" s="69"/>
      <c r="J547" s="26"/>
    </row>
    <row r="548" spans="1:10" s="14" customFormat="1" ht="77.5" x14ac:dyDescent="0.35">
      <c r="A548" s="10"/>
      <c r="B548" s="11"/>
      <c r="C548" s="58">
        <v>20</v>
      </c>
      <c r="D548" s="56" t="s">
        <v>2431</v>
      </c>
      <c r="E548" s="63">
        <v>0</v>
      </c>
      <c r="F548" s="63">
        <v>10000000</v>
      </c>
      <c r="G548" s="76">
        <f t="shared" si="4"/>
        <v>10000000</v>
      </c>
      <c r="H548" s="56" t="s">
        <v>1226</v>
      </c>
      <c r="I548" s="69"/>
      <c r="J548" s="26"/>
    </row>
    <row r="549" spans="1:10" s="14" customFormat="1" ht="77.5" x14ac:dyDescent="0.35">
      <c r="A549" s="10"/>
      <c r="B549" s="11"/>
      <c r="C549" s="58">
        <v>21</v>
      </c>
      <c r="D549" s="56" t="s">
        <v>2432</v>
      </c>
      <c r="E549" s="63">
        <v>0</v>
      </c>
      <c r="F549" s="63">
        <v>7500000</v>
      </c>
      <c r="G549" s="76">
        <f t="shared" si="4"/>
        <v>7500000</v>
      </c>
      <c r="H549" s="56" t="s">
        <v>1226</v>
      </c>
      <c r="I549" s="69"/>
      <c r="J549" s="26"/>
    </row>
    <row r="550" spans="1:10" s="14" customFormat="1" ht="77.5" x14ac:dyDescent="0.35">
      <c r="A550" s="10"/>
      <c r="B550" s="11"/>
      <c r="C550" s="58">
        <v>22</v>
      </c>
      <c r="D550" s="56" t="s">
        <v>2433</v>
      </c>
      <c r="E550" s="63">
        <v>0</v>
      </c>
      <c r="F550" s="63">
        <v>10000000</v>
      </c>
      <c r="G550" s="76">
        <f t="shared" si="4"/>
        <v>10000000</v>
      </c>
      <c r="H550" s="56" t="s">
        <v>1226</v>
      </c>
      <c r="I550" s="69"/>
      <c r="J550" s="26"/>
    </row>
    <row r="551" spans="1:10" s="14" customFormat="1" ht="77.5" x14ac:dyDescent="0.35">
      <c r="A551" s="10"/>
      <c r="B551" s="11"/>
      <c r="C551" s="58">
        <v>23</v>
      </c>
      <c r="D551" s="56" t="s">
        <v>2434</v>
      </c>
      <c r="E551" s="63">
        <v>0</v>
      </c>
      <c r="F551" s="63">
        <v>10000000</v>
      </c>
      <c r="G551" s="76">
        <f t="shared" si="4"/>
        <v>10000000</v>
      </c>
      <c r="H551" s="56" t="s">
        <v>1226</v>
      </c>
      <c r="I551" s="69"/>
      <c r="J551" s="26"/>
    </row>
    <row r="552" spans="1:10" s="14" customFormat="1" ht="77.5" x14ac:dyDescent="0.35">
      <c r="A552" s="10"/>
      <c r="B552" s="11"/>
      <c r="C552" s="58">
        <v>24</v>
      </c>
      <c r="D552" s="56" t="s">
        <v>2435</v>
      </c>
      <c r="E552" s="63">
        <v>0</v>
      </c>
      <c r="F552" s="63">
        <v>12000000</v>
      </c>
      <c r="G552" s="76">
        <f t="shared" si="4"/>
        <v>12000000</v>
      </c>
      <c r="H552" s="56" t="s">
        <v>1226</v>
      </c>
      <c r="I552" s="69"/>
      <c r="J552" s="26"/>
    </row>
    <row r="553" spans="1:10" x14ac:dyDescent="0.35">
      <c r="A553" s="10"/>
      <c r="B553" s="11"/>
      <c r="C553" s="109" t="s">
        <v>1385</v>
      </c>
      <c r="D553" s="110"/>
      <c r="E553" s="59">
        <f>SUM(E532:E552)</f>
        <v>47000000</v>
      </c>
      <c r="F553" s="59">
        <f>SUM(F532:F552)</f>
        <v>208000000</v>
      </c>
      <c r="G553" s="73">
        <f>SUM(G532:G552)</f>
        <v>161000000</v>
      </c>
      <c r="H553" s="31"/>
      <c r="J553" s="35"/>
    </row>
    <row r="554" spans="1:10" x14ac:dyDescent="0.35">
      <c r="A554" s="10"/>
      <c r="B554" s="11"/>
      <c r="C554" s="107" t="s">
        <v>1403</v>
      </c>
      <c r="D554" s="112"/>
      <c r="E554" s="59"/>
      <c r="F554" s="59"/>
      <c r="G554" s="73"/>
      <c r="H554" s="31"/>
      <c r="J554" s="35"/>
    </row>
    <row r="555" spans="1:10" ht="93" x14ac:dyDescent="0.35">
      <c r="A555" s="10"/>
      <c r="B555" s="11"/>
      <c r="C555" s="9">
        <f ca="1">COUNTIF($B$11:E555,E555)</f>
        <v>6</v>
      </c>
      <c r="D555" s="4" t="s">
        <v>629</v>
      </c>
      <c r="E555" s="59">
        <v>7500000</v>
      </c>
      <c r="F555" s="59">
        <v>7500000</v>
      </c>
      <c r="G555" s="73"/>
      <c r="H555" s="6" t="s">
        <v>1226</v>
      </c>
    </row>
    <row r="556" spans="1:10" ht="93" x14ac:dyDescent="0.35">
      <c r="A556" s="10"/>
      <c r="B556" s="11"/>
      <c r="C556" s="9">
        <f ca="1">COUNTIF($B$11:E556,E556)</f>
        <v>7</v>
      </c>
      <c r="D556" s="4" t="s">
        <v>630</v>
      </c>
      <c r="E556" s="59">
        <v>15000000</v>
      </c>
      <c r="F556" s="59">
        <v>15000000</v>
      </c>
      <c r="G556" s="73"/>
      <c r="H556" s="6" t="s">
        <v>1226</v>
      </c>
    </row>
    <row r="557" spans="1:10" ht="93" x14ac:dyDescent="0.35">
      <c r="A557" s="10"/>
      <c r="B557" s="11"/>
      <c r="C557" s="9">
        <f ca="1">COUNTIF($B$11:E557,E557)</f>
        <v>8</v>
      </c>
      <c r="D557" s="4" t="s">
        <v>631</v>
      </c>
      <c r="E557" s="59">
        <v>15000000</v>
      </c>
      <c r="F557" s="59">
        <v>15000000</v>
      </c>
      <c r="G557" s="73"/>
      <c r="H557" s="6" t="s">
        <v>1226</v>
      </c>
    </row>
    <row r="558" spans="1:10" ht="93" x14ac:dyDescent="0.35">
      <c r="A558" s="10"/>
      <c r="B558" s="11"/>
      <c r="C558" s="9">
        <f ca="1">COUNTIF($B$11:E558,E558)</f>
        <v>9</v>
      </c>
      <c r="D558" s="4" t="s">
        <v>632</v>
      </c>
      <c r="E558" s="59">
        <v>20000000</v>
      </c>
      <c r="F558" s="59">
        <v>20000000</v>
      </c>
      <c r="G558" s="73"/>
      <c r="H558" s="6" t="s">
        <v>1226</v>
      </c>
    </row>
    <row r="559" spans="1:10" ht="77.5" x14ac:dyDescent="0.35">
      <c r="A559" s="10"/>
      <c r="B559" s="11"/>
      <c r="C559" s="9">
        <f ca="1">COUNTIF($B$11:E559,E559)</f>
        <v>10</v>
      </c>
      <c r="D559" s="4" t="s">
        <v>633</v>
      </c>
      <c r="E559" s="59">
        <v>20000000</v>
      </c>
      <c r="F559" s="59">
        <v>20000000</v>
      </c>
      <c r="G559" s="73"/>
      <c r="H559" s="6" t="s">
        <v>1226</v>
      </c>
    </row>
    <row r="560" spans="1:10" ht="93" x14ac:dyDescent="0.35">
      <c r="A560" s="10"/>
      <c r="B560" s="11"/>
      <c r="C560" s="9">
        <f ca="1">COUNTIF($B$11:E573,E560)</f>
        <v>11</v>
      </c>
      <c r="D560" s="4" t="s">
        <v>634</v>
      </c>
      <c r="E560" s="59">
        <v>25000000</v>
      </c>
      <c r="F560" s="59">
        <v>25000000</v>
      </c>
      <c r="G560" s="73"/>
      <c r="H560" s="6" t="s">
        <v>1226</v>
      </c>
    </row>
    <row r="561" spans="1:10" s="14" customFormat="1" ht="77.5" x14ac:dyDescent="0.35">
      <c r="A561" s="10"/>
      <c r="B561" s="11"/>
      <c r="C561" s="58">
        <v>15</v>
      </c>
      <c r="D561" s="56" t="s">
        <v>2438</v>
      </c>
      <c r="E561" s="63">
        <v>0</v>
      </c>
      <c r="F561" s="63">
        <v>10000000</v>
      </c>
      <c r="G561" s="76">
        <f t="shared" ref="G561:G573" si="5">F561-E561</f>
        <v>10000000</v>
      </c>
      <c r="H561" s="56" t="s">
        <v>1226</v>
      </c>
      <c r="I561" s="69"/>
      <c r="J561" s="26"/>
    </row>
    <row r="562" spans="1:10" s="14" customFormat="1" ht="93" x14ac:dyDescent="0.35">
      <c r="A562" s="10"/>
      <c r="B562" s="11"/>
      <c r="C562" s="58">
        <v>16</v>
      </c>
      <c r="D562" s="56" t="s">
        <v>2439</v>
      </c>
      <c r="E562" s="63">
        <v>0</v>
      </c>
      <c r="F562" s="63">
        <v>12000000</v>
      </c>
      <c r="G562" s="76">
        <f t="shared" si="5"/>
        <v>12000000</v>
      </c>
      <c r="H562" s="56" t="s">
        <v>1226</v>
      </c>
      <c r="I562" s="69"/>
      <c r="J562" s="26"/>
    </row>
    <row r="563" spans="1:10" s="14" customFormat="1" ht="77.5" x14ac:dyDescent="0.35">
      <c r="A563" s="10"/>
      <c r="B563" s="11"/>
      <c r="C563" s="58">
        <v>17</v>
      </c>
      <c r="D563" s="56" t="s">
        <v>2440</v>
      </c>
      <c r="E563" s="63">
        <v>0</v>
      </c>
      <c r="F563" s="63">
        <v>10000000</v>
      </c>
      <c r="G563" s="76">
        <f t="shared" si="5"/>
        <v>10000000</v>
      </c>
      <c r="H563" s="56" t="s">
        <v>1226</v>
      </c>
      <c r="I563" s="69"/>
      <c r="J563" s="26"/>
    </row>
    <row r="564" spans="1:10" s="14" customFormat="1" ht="77.5" x14ac:dyDescent="0.35">
      <c r="A564" s="10"/>
      <c r="B564" s="11"/>
      <c r="C564" s="58">
        <v>18</v>
      </c>
      <c r="D564" s="56" t="s">
        <v>2441</v>
      </c>
      <c r="E564" s="63">
        <v>0</v>
      </c>
      <c r="F564" s="63">
        <v>10000000</v>
      </c>
      <c r="G564" s="76">
        <f t="shared" si="5"/>
        <v>10000000</v>
      </c>
      <c r="H564" s="56" t="s">
        <v>1226</v>
      </c>
      <c r="I564" s="69"/>
      <c r="J564" s="26"/>
    </row>
    <row r="565" spans="1:10" s="14" customFormat="1" ht="93" x14ac:dyDescent="0.35">
      <c r="A565" s="10"/>
      <c r="B565" s="11"/>
      <c r="C565" s="58">
        <v>19</v>
      </c>
      <c r="D565" s="56" t="s">
        <v>2442</v>
      </c>
      <c r="E565" s="63">
        <v>0</v>
      </c>
      <c r="F565" s="63">
        <v>12000000</v>
      </c>
      <c r="G565" s="76">
        <f t="shared" si="5"/>
        <v>12000000</v>
      </c>
      <c r="H565" s="56" t="s">
        <v>1226</v>
      </c>
      <c r="I565" s="69"/>
      <c r="J565" s="26"/>
    </row>
    <row r="566" spans="1:10" s="14" customFormat="1" ht="108.5" x14ac:dyDescent="0.35">
      <c r="A566" s="10"/>
      <c r="B566" s="11"/>
      <c r="C566" s="58">
        <v>20</v>
      </c>
      <c r="D566" s="56" t="s">
        <v>2443</v>
      </c>
      <c r="E566" s="63">
        <v>0</v>
      </c>
      <c r="F566" s="63">
        <v>12000000</v>
      </c>
      <c r="G566" s="76">
        <f t="shared" si="5"/>
        <v>12000000</v>
      </c>
      <c r="H566" s="56" t="s">
        <v>1226</v>
      </c>
      <c r="I566" s="69"/>
      <c r="J566" s="26"/>
    </row>
    <row r="567" spans="1:10" s="14" customFormat="1" ht="93" x14ac:dyDescent="0.35">
      <c r="A567" s="10"/>
      <c r="B567" s="11"/>
      <c r="C567" s="58">
        <v>21</v>
      </c>
      <c r="D567" s="56" t="s">
        <v>2444</v>
      </c>
      <c r="E567" s="63">
        <v>0</v>
      </c>
      <c r="F567" s="63">
        <v>12000000</v>
      </c>
      <c r="G567" s="76">
        <f t="shared" si="5"/>
        <v>12000000</v>
      </c>
      <c r="H567" s="56" t="s">
        <v>1226</v>
      </c>
      <c r="I567" s="69"/>
      <c r="J567" s="26"/>
    </row>
    <row r="568" spans="1:10" s="14" customFormat="1" ht="93" x14ac:dyDescent="0.35">
      <c r="A568" s="10"/>
      <c r="B568" s="11"/>
      <c r="C568" s="58">
        <v>22</v>
      </c>
      <c r="D568" s="56" t="s">
        <v>2446</v>
      </c>
      <c r="E568" s="63">
        <v>0</v>
      </c>
      <c r="F568" s="63">
        <v>12000000</v>
      </c>
      <c r="G568" s="76">
        <f t="shared" si="5"/>
        <v>12000000</v>
      </c>
      <c r="H568" s="56" t="s">
        <v>1226</v>
      </c>
      <c r="I568" s="69"/>
      <c r="J568" s="26"/>
    </row>
    <row r="569" spans="1:10" s="14" customFormat="1" ht="77.5" x14ac:dyDescent="0.35">
      <c r="A569" s="10"/>
      <c r="B569" s="11"/>
      <c r="C569" s="58">
        <v>23</v>
      </c>
      <c r="D569" s="56" t="s">
        <v>2447</v>
      </c>
      <c r="E569" s="63">
        <v>0</v>
      </c>
      <c r="F569" s="63">
        <v>10000000</v>
      </c>
      <c r="G569" s="76">
        <f t="shared" si="5"/>
        <v>10000000</v>
      </c>
      <c r="H569" s="56" t="s">
        <v>1226</v>
      </c>
      <c r="I569" s="69"/>
      <c r="J569" s="26"/>
    </row>
    <row r="570" spans="1:10" s="14" customFormat="1" ht="93" x14ac:dyDescent="0.35">
      <c r="A570" s="10"/>
      <c r="B570" s="11"/>
      <c r="C570" s="58">
        <v>24</v>
      </c>
      <c r="D570" s="56" t="s">
        <v>2445</v>
      </c>
      <c r="E570" s="63">
        <v>0</v>
      </c>
      <c r="F570" s="63">
        <v>12000000</v>
      </c>
      <c r="G570" s="76">
        <f t="shared" si="5"/>
        <v>12000000</v>
      </c>
      <c r="H570" s="56" t="s">
        <v>1226</v>
      </c>
      <c r="I570" s="69"/>
      <c r="J570" s="26"/>
    </row>
    <row r="571" spans="1:10" s="14" customFormat="1" ht="77.5" x14ac:dyDescent="0.35">
      <c r="A571" s="10"/>
      <c r="B571" s="11"/>
      <c r="C571" s="58">
        <v>25</v>
      </c>
      <c r="D571" s="56" t="s">
        <v>2448</v>
      </c>
      <c r="E571" s="63">
        <v>0</v>
      </c>
      <c r="F571" s="63">
        <v>10000000</v>
      </c>
      <c r="G571" s="76">
        <f t="shared" si="5"/>
        <v>10000000</v>
      </c>
      <c r="H571" s="56" t="s">
        <v>1226</v>
      </c>
      <c r="I571" s="69"/>
      <c r="J571" s="26"/>
    </row>
    <row r="572" spans="1:10" s="14" customFormat="1" ht="93" x14ac:dyDescent="0.35">
      <c r="A572" s="10"/>
      <c r="B572" s="11"/>
      <c r="C572" s="58">
        <v>26</v>
      </c>
      <c r="D572" s="56" t="s">
        <v>2451</v>
      </c>
      <c r="E572" s="63">
        <v>0</v>
      </c>
      <c r="F572" s="63">
        <v>15000000</v>
      </c>
      <c r="G572" s="76">
        <f t="shared" si="5"/>
        <v>15000000</v>
      </c>
      <c r="H572" s="56" t="s">
        <v>1226</v>
      </c>
      <c r="I572" s="69"/>
      <c r="J572" s="26"/>
    </row>
    <row r="573" spans="1:10" s="14" customFormat="1" ht="93" x14ac:dyDescent="0.35">
      <c r="A573" s="10"/>
      <c r="B573" s="11"/>
      <c r="C573" s="58">
        <v>27</v>
      </c>
      <c r="D573" s="56" t="s">
        <v>2452</v>
      </c>
      <c r="E573" s="63">
        <v>0</v>
      </c>
      <c r="F573" s="63">
        <v>15000000</v>
      </c>
      <c r="G573" s="76">
        <f t="shared" si="5"/>
        <v>15000000</v>
      </c>
      <c r="H573" s="56" t="s">
        <v>1226</v>
      </c>
      <c r="I573" s="69"/>
      <c r="J573" s="26"/>
    </row>
    <row r="574" spans="1:10" x14ac:dyDescent="0.35">
      <c r="A574" s="10"/>
      <c r="B574" s="11"/>
      <c r="C574" s="109" t="s">
        <v>1386</v>
      </c>
      <c r="D574" s="110"/>
      <c r="E574" s="59">
        <f>SUM(E555:E573)</f>
        <v>102500000</v>
      </c>
      <c r="F574" s="59">
        <f>SUM(F555:F573)</f>
        <v>254500000</v>
      </c>
      <c r="G574" s="73">
        <f>SUM(G555:G573)</f>
        <v>152000000</v>
      </c>
      <c r="H574" s="31"/>
      <c r="J574" s="35"/>
    </row>
    <row r="575" spans="1:10" x14ac:dyDescent="0.35">
      <c r="A575" s="10"/>
      <c r="B575" s="11"/>
      <c r="C575" s="107" t="s">
        <v>1404</v>
      </c>
      <c r="D575" s="112"/>
      <c r="E575" s="59"/>
      <c r="F575" s="59"/>
      <c r="G575" s="73"/>
      <c r="H575" s="31"/>
      <c r="J575" s="35"/>
    </row>
    <row r="576" spans="1:10" ht="77.5" x14ac:dyDescent="0.35">
      <c r="A576" s="10"/>
      <c r="B576" s="11"/>
      <c r="C576" s="9">
        <f ca="1">COUNTIF($B$11:E576,E576)</f>
        <v>4</v>
      </c>
      <c r="D576" s="4" t="s">
        <v>638</v>
      </c>
      <c r="E576" s="59">
        <v>10000000</v>
      </c>
      <c r="F576" s="59">
        <v>10000000</v>
      </c>
      <c r="G576" s="73"/>
      <c r="H576" s="6" t="s">
        <v>1226</v>
      </c>
    </row>
    <row r="577" spans="1:10" s="14" customFormat="1" ht="77.5" x14ac:dyDescent="0.35">
      <c r="A577" s="10"/>
      <c r="B577" s="11"/>
      <c r="C577" s="58">
        <v>6</v>
      </c>
      <c r="D577" s="56" t="s">
        <v>2454</v>
      </c>
      <c r="E577" s="63">
        <v>0</v>
      </c>
      <c r="F577" s="63">
        <v>10000000</v>
      </c>
      <c r="G577" s="76">
        <f t="shared" ref="G577:G585" si="6">F577-E577</f>
        <v>10000000</v>
      </c>
      <c r="H577" s="56" t="s">
        <v>1226</v>
      </c>
      <c r="I577" s="69"/>
      <c r="J577" s="26"/>
    </row>
    <row r="578" spans="1:10" s="14" customFormat="1" ht="77.5" x14ac:dyDescent="0.35">
      <c r="A578" s="10"/>
      <c r="B578" s="11"/>
      <c r="C578" s="58">
        <v>7</v>
      </c>
      <c r="D578" s="56" t="s">
        <v>2455</v>
      </c>
      <c r="E578" s="63">
        <v>0</v>
      </c>
      <c r="F578" s="63">
        <v>10000000</v>
      </c>
      <c r="G578" s="76">
        <f t="shared" si="6"/>
        <v>10000000</v>
      </c>
      <c r="H578" s="56" t="s">
        <v>1226</v>
      </c>
      <c r="I578" s="69"/>
      <c r="J578" s="26"/>
    </row>
    <row r="579" spans="1:10" s="14" customFormat="1" ht="108.5" x14ac:dyDescent="0.35">
      <c r="A579" s="10"/>
      <c r="B579" s="11"/>
      <c r="C579" s="58">
        <v>8</v>
      </c>
      <c r="D579" s="56" t="s">
        <v>2456</v>
      </c>
      <c r="E579" s="63">
        <v>0</v>
      </c>
      <c r="F579" s="63">
        <v>20000000</v>
      </c>
      <c r="G579" s="76">
        <f t="shared" si="6"/>
        <v>20000000</v>
      </c>
      <c r="H579" s="56" t="s">
        <v>1226</v>
      </c>
      <c r="I579" s="69"/>
      <c r="J579" s="26"/>
    </row>
    <row r="580" spans="1:10" s="14" customFormat="1" ht="93" x14ac:dyDescent="0.35">
      <c r="A580" s="10"/>
      <c r="B580" s="11"/>
      <c r="C580" s="58">
        <v>9</v>
      </c>
      <c r="D580" s="56" t="s">
        <v>2457</v>
      </c>
      <c r="E580" s="63">
        <v>0</v>
      </c>
      <c r="F580" s="63">
        <v>15000000</v>
      </c>
      <c r="G580" s="76">
        <f t="shared" si="6"/>
        <v>15000000</v>
      </c>
      <c r="H580" s="56" t="s">
        <v>1226</v>
      </c>
      <c r="I580" s="69"/>
      <c r="J580" s="26"/>
    </row>
    <row r="581" spans="1:10" s="14" customFormat="1" ht="108.5" x14ac:dyDescent="0.35">
      <c r="A581" s="10"/>
      <c r="B581" s="11"/>
      <c r="C581" s="58">
        <v>10</v>
      </c>
      <c r="D581" s="56" t="s">
        <v>2458</v>
      </c>
      <c r="E581" s="63">
        <v>0</v>
      </c>
      <c r="F581" s="63">
        <v>14000000</v>
      </c>
      <c r="G581" s="76">
        <f t="shared" si="6"/>
        <v>14000000</v>
      </c>
      <c r="H581" s="56" t="s">
        <v>1226</v>
      </c>
      <c r="I581" s="69"/>
      <c r="J581" s="26"/>
    </row>
    <row r="582" spans="1:10" s="14" customFormat="1" ht="108.5" x14ac:dyDescent="0.35">
      <c r="A582" s="10"/>
      <c r="B582" s="11"/>
      <c r="C582" s="58">
        <v>11</v>
      </c>
      <c r="D582" s="56" t="s">
        <v>2459</v>
      </c>
      <c r="E582" s="63">
        <v>0</v>
      </c>
      <c r="F582" s="63">
        <v>14000000</v>
      </c>
      <c r="G582" s="76">
        <f t="shared" si="6"/>
        <v>14000000</v>
      </c>
      <c r="H582" s="56" t="s">
        <v>1226</v>
      </c>
      <c r="I582" s="69"/>
      <c r="J582" s="26"/>
    </row>
    <row r="583" spans="1:10" s="14" customFormat="1" ht="108.5" x14ac:dyDescent="0.35">
      <c r="A583" s="10"/>
      <c r="B583" s="11"/>
      <c r="C583" s="58">
        <v>12</v>
      </c>
      <c r="D583" s="56" t="s">
        <v>2460</v>
      </c>
      <c r="E583" s="63">
        <v>0</v>
      </c>
      <c r="F583" s="63">
        <v>14000000</v>
      </c>
      <c r="G583" s="76">
        <f t="shared" si="6"/>
        <v>14000000</v>
      </c>
      <c r="H583" s="56" t="s">
        <v>1226</v>
      </c>
      <c r="I583" s="69"/>
      <c r="J583" s="26"/>
    </row>
    <row r="584" spans="1:10" s="14" customFormat="1" ht="93" x14ac:dyDescent="0.35">
      <c r="A584" s="10"/>
      <c r="B584" s="11"/>
      <c r="C584" s="58">
        <v>13</v>
      </c>
      <c r="D584" s="56" t="s">
        <v>2461</v>
      </c>
      <c r="E584" s="63">
        <v>0</v>
      </c>
      <c r="F584" s="63">
        <v>14000000</v>
      </c>
      <c r="G584" s="76">
        <f t="shared" si="6"/>
        <v>14000000</v>
      </c>
      <c r="H584" s="56" t="s">
        <v>1226</v>
      </c>
      <c r="I584" s="69"/>
      <c r="J584" s="26"/>
    </row>
    <row r="585" spans="1:10" s="14" customFormat="1" ht="93" x14ac:dyDescent="0.35">
      <c r="A585" s="10"/>
      <c r="B585" s="11"/>
      <c r="C585" s="58">
        <v>14</v>
      </c>
      <c r="D585" s="56" t="s">
        <v>3317</v>
      </c>
      <c r="E585" s="63">
        <v>0</v>
      </c>
      <c r="F585" s="63">
        <v>14000000</v>
      </c>
      <c r="G585" s="76">
        <f t="shared" si="6"/>
        <v>14000000</v>
      </c>
      <c r="H585" s="56" t="s">
        <v>1226</v>
      </c>
      <c r="I585" s="69"/>
      <c r="J585" s="26"/>
    </row>
    <row r="586" spans="1:10" x14ac:dyDescent="0.35">
      <c r="A586" s="10"/>
      <c r="B586" s="11"/>
      <c r="C586" s="109" t="s">
        <v>1387</v>
      </c>
      <c r="D586" s="110"/>
      <c r="E586" s="59">
        <f>SUM(E576:E585)</f>
        <v>10000000</v>
      </c>
      <c r="F586" s="59">
        <f>SUM(F576:F585)</f>
        <v>135000000</v>
      </c>
      <c r="G586" s="73">
        <f>SUM(G576:G585)</f>
        <v>125000000</v>
      </c>
      <c r="H586" s="31"/>
      <c r="J586" s="35"/>
    </row>
    <row r="587" spans="1:10" x14ac:dyDescent="0.35">
      <c r="A587" s="10"/>
      <c r="B587" s="11"/>
      <c r="C587" s="107" t="s">
        <v>1405</v>
      </c>
      <c r="D587" s="112"/>
      <c r="E587" s="59"/>
      <c r="F587" s="59"/>
      <c r="G587" s="73"/>
      <c r="H587" s="31"/>
      <c r="J587" s="35"/>
    </row>
    <row r="588" spans="1:10" ht="77.5" x14ac:dyDescent="0.35">
      <c r="A588" s="10"/>
      <c r="B588" s="11"/>
      <c r="C588" s="9">
        <f ca="1">COUNTIF($B$11:E588,E588)</f>
        <v>2</v>
      </c>
      <c r="D588" s="4" t="s">
        <v>640</v>
      </c>
      <c r="E588" s="59">
        <v>10000000</v>
      </c>
      <c r="F588" s="59">
        <v>10000000</v>
      </c>
      <c r="G588" s="73"/>
      <c r="H588" s="6" t="s">
        <v>1226</v>
      </c>
    </row>
    <row r="589" spans="1:10" ht="77.5" x14ac:dyDescent="0.35">
      <c r="A589" s="10"/>
      <c r="B589" s="11"/>
      <c r="C589" s="9">
        <f ca="1">COUNTIF($B$11:E589,E589)</f>
        <v>3</v>
      </c>
      <c r="D589" s="4" t="s">
        <v>641</v>
      </c>
      <c r="E589" s="59">
        <v>10000000</v>
      </c>
      <c r="F589" s="59">
        <v>10000000</v>
      </c>
      <c r="G589" s="73"/>
      <c r="H589" s="6" t="s">
        <v>1226</v>
      </c>
    </row>
    <row r="590" spans="1:10" ht="77.5" x14ac:dyDescent="0.35">
      <c r="A590" s="10"/>
      <c r="B590" s="11"/>
      <c r="C590" s="9">
        <f ca="1">COUNTIF($B$11:E590,E590)</f>
        <v>4</v>
      </c>
      <c r="D590" s="4" t="s">
        <v>642</v>
      </c>
      <c r="E590" s="59">
        <v>10000000</v>
      </c>
      <c r="F590" s="59">
        <v>10000000</v>
      </c>
      <c r="G590" s="73"/>
      <c r="H590" s="6" t="s">
        <v>1226</v>
      </c>
    </row>
    <row r="591" spans="1:10" ht="77.5" x14ac:dyDescent="0.35">
      <c r="A591" s="10"/>
      <c r="B591" s="11"/>
      <c r="C591" s="9">
        <f ca="1">COUNTIF($B$11:E591,E591)</f>
        <v>5</v>
      </c>
      <c r="D591" s="4" t="s">
        <v>643</v>
      </c>
      <c r="E591" s="59">
        <v>20000000</v>
      </c>
      <c r="F591" s="59">
        <v>20000000</v>
      </c>
      <c r="G591" s="73"/>
      <c r="H591" s="6" t="s">
        <v>1226</v>
      </c>
    </row>
    <row r="592" spans="1:10" ht="77.5" x14ac:dyDescent="0.35">
      <c r="A592" s="10"/>
      <c r="B592" s="11"/>
      <c r="C592" s="9">
        <f ca="1">COUNTIF($B$11:E592,E592)</f>
        <v>6</v>
      </c>
      <c r="D592" s="4" t="s">
        <v>644</v>
      </c>
      <c r="E592" s="59">
        <v>10000000</v>
      </c>
      <c r="F592" s="59">
        <v>10000000</v>
      </c>
      <c r="G592" s="73"/>
      <c r="H592" s="6" t="s">
        <v>1226</v>
      </c>
    </row>
    <row r="593" spans="1:10" s="14" customFormat="1" ht="93" x14ac:dyDescent="0.35">
      <c r="A593" s="10"/>
      <c r="B593" s="11"/>
      <c r="C593" s="58">
        <v>10</v>
      </c>
      <c r="D593" s="56" t="s">
        <v>2464</v>
      </c>
      <c r="E593" s="63">
        <v>0</v>
      </c>
      <c r="F593" s="63">
        <v>12000000</v>
      </c>
      <c r="G593" s="76">
        <f t="shared" ref="G593:G602" si="7">F593-E593</f>
        <v>12000000</v>
      </c>
      <c r="H593" s="56" t="s">
        <v>1226</v>
      </c>
      <c r="I593" s="69"/>
      <c r="J593" s="26"/>
    </row>
    <row r="594" spans="1:10" s="14" customFormat="1" ht="93" x14ac:dyDescent="0.35">
      <c r="A594" s="10"/>
      <c r="B594" s="11"/>
      <c r="C594" s="58">
        <v>11</v>
      </c>
      <c r="D594" s="56" t="s">
        <v>2465</v>
      </c>
      <c r="E594" s="63">
        <v>0</v>
      </c>
      <c r="F594" s="63">
        <v>12000000</v>
      </c>
      <c r="G594" s="76">
        <f t="shared" si="7"/>
        <v>12000000</v>
      </c>
      <c r="H594" s="56" t="s">
        <v>1226</v>
      </c>
      <c r="I594" s="69"/>
      <c r="J594" s="26"/>
    </row>
    <row r="595" spans="1:10" s="14" customFormat="1" ht="93" x14ac:dyDescent="0.35">
      <c r="A595" s="10"/>
      <c r="B595" s="11"/>
      <c r="C595" s="58">
        <v>12</v>
      </c>
      <c r="D595" s="56" t="s">
        <v>2466</v>
      </c>
      <c r="E595" s="63">
        <v>0</v>
      </c>
      <c r="F595" s="63">
        <v>10000000</v>
      </c>
      <c r="G595" s="76">
        <f t="shared" si="7"/>
        <v>10000000</v>
      </c>
      <c r="H595" s="56" t="s">
        <v>1226</v>
      </c>
      <c r="I595" s="69"/>
      <c r="J595" s="26"/>
    </row>
    <row r="596" spans="1:10" s="14" customFormat="1" ht="93" x14ac:dyDescent="0.35">
      <c r="A596" s="10"/>
      <c r="B596" s="11"/>
      <c r="C596" s="58">
        <v>13</v>
      </c>
      <c r="D596" s="56" t="s">
        <v>2467</v>
      </c>
      <c r="E596" s="63">
        <v>0</v>
      </c>
      <c r="F596" s="63">
        <v>10000000</v>
      </c>
      <c r="G596" s="76">
        <f t="shared" si="7"/>
        <v>10000000</v>
      </c>
      <c r="H596" s="56" t="s">
        <v>1226</v>
      </c>
      <c r="I596" s="69"/>
      <c r="J596" s="26"/>
    </row>
    <row r="597" spans="1:10" s="14" customFormat="1" ht="93" x14ac:dyDescent="0.35">
      <c r="A597" s="10"/>
      <c r="B597" s="11"/>
      <c r="C597" s="58">
        <v>14</v>
      </c>
      <c r="D597" s="56" t="s">
        <v>2468</v>
      </c>
      <c r="E597" s="63">
        <v>0</v>
      </c>
      <c r="F597" s="63">
        <v>10000000</v>
      </c>
      <c r="G597" s="76">
        <f t="shared" si="7"/>
        <v>10000000</v>
      </c>
      <c r="H597" s="56" t="s">
        <v>1226</v>
      </c>
      <c r="I597" s="69"/>
      <c r="J597" s="26"/>
    </row>
    <row r="598" spans="1:10" s="14" customFormat="1" ht="93" x14ac:dyDescent="0.35">
      <c r="A598" s="10"/>
      <c r="B598" s="11"/>
      <c r="C598" s="58">
        <v>15</v>
      </c>
      <c r="D598" s="56" t="s">
        <v>2469</v>
      </c>
      <c r="E598" s="63">
        <v>0</v>
      </c>
      <c r="F598" s="63">
        <v>14000000</v>
      </c>
      <c r="G598" s="76">
        <f t="shared" si="7"/>
        <v>14000000</v>
      </c>
      <c r="H598" s="56" t="s">
        <v>1226</v>
      </c>
      <c r="I598" s="69"/>
      <c r="J598" s="26"/>
    </row>
    <row r="599" spans="1:10" s="14" customFormat="1" ht="93" x14ac:dyDescent="0.35">
      <c r="A599" s="10"/>
      <c r="B599" s="11"/>
      <c r="C599" s="58">
        <v>16</v>
      </c>
      <c r="D599" s="56" t="s">
        <v>2470</v>
      </c>
      <c r="E599" s="63">
        <v>0</v>
      </c>
      <c r="F599" s="63">
        <v>12000000</v>
      </c>
      <c r="G599" s="76">
        <f t="shared" si="7"/>
        <v>12000000</v>
      </c>
      <c r="H599" s="56" t="s">
        <v>1226</v>
      </c>
      <c r="I599" s="69"/>
      <c r="J599" s="26"/>
    </row>
    <row r="600" spans="1:10" s="14" customFormat="1" ht="77.5" x14ac:dyDescent="0.35">
      <c r="A600" s="10"/>
      <c r="B600" s="11"/>
      <c r="C600" s="58">
        <v>17</v>
      </c>
      <c r="D600" s="56" t="s">
        <v>2472</v>
      </c>
      <c r="E600" s="63">
        <v>0</v>
      </c>
      <c r="F600" s="63">
        <v>15000000</v>
      </c>
      <c r="G600" s="76">
        <f t="shared" si="7"/>
        <v>15000000</v>
      </c>
      <c r="H600" s="56" t="s">
        <v>1226</v>
      </c>
      <c r="I600" s="69"/>
      <c r="J600" s="26"/>
    </row>
    <row r="601" spans="1:10" s="14" customFormat="1" ht="93" x14ac:dyDescent="0.35">
      <c r="A601" s="10"/>
      <c r="B601" s="11"/>
      <c r="C601" s="58">
        <v>18</v>
      </c>
      <c r="D601" s="56" t="s">
        <v>2473</v>
      </c>
      <c r="E601" s="63">
        <v>0</v>
      </c>
      <c r="F601" s="63">
        <v>15000000</v>
      </c>
      <c r="G601" s="76">
        <f t="shared" si="7"/>
        <v>15000000</v>
      </c>
      <c r="H601" s="56" t="s">
        <v>1226</v>
      </c>
      <c r="I601" s="69"/>
      <c r="J601" s="26"/>
    </row>
    <row r="602" spans="1:10" s="14" customFormat="1" ht="77.5" x14ac:dyDescent="0.35">
      <c r="A602" s="10"/>
      <c r="B602" s="11"/>
      <c r="C602" s="58">
        <v>19</v>
      </c>
      <c r="D602" s="56" t="s">
        <v>2474</v>
      </c>
      <c r="E602" s="63">
        <v>0</v>
      </c>
      <c r="F602" s="63">
        <v>15000000</v>
      </c>
      <c r="G602" s="76">
        <f t="shared" si="7"/>
        <v>15000000</v>
      </c>
      <c r="H602" s="56" t="s">
        <v>1226</v>
      </c>
      <c r="I602" s="69"/>
      <c r="J602" s="26"/>
    </row>
    <row r="603" spans="1:10" x14ac:dyDescent="0.35">
      <c r="A603" s="10"/>
      <c r="B603" s="11"/>
      <c r="C603" s="109" t="s">
        <v>1388</v>
      </c>
      <c r="D603" s="110"/>
      <c r="E603" s="59">
        <f>SUM(E588:E602)</f>
        <v>60000000</v>
      </c>
      <c r="F603" s="59">
        <f>SUM(F588:F602)</f>
        <v>185000000</v>
      </c>
      <c r="G603" s="73">
        <f>SUM(G588:G602)</f>
        <v>125000000</v>
      </c>
      <c r="H603" s="31"/>
      <c r="J603" s="35"/>
    </row>
    <row r="604" spans="1:10" x14ac:dyDescent="0.35">
      <c r="A604" s="10"/>
      <c r="B604" s="11"/>
      <c r="C604" s="107" t="s">
        <v>1406</v>
      </c>
      <c r="D604" s="112"/>
      <c r="E604" s="59"/>
      <c r="F604" s="59"/>
      <c r="G604" s="73"/>
      <c r="H604" s="31"/>
      <c r="J604" s="35"/>
    </row>
    <row r="605" spans="1:10" ht="77.5" x14ac:dyDescent="0.35">
      <c r="A605" s="10"/>
      <c r="B605" s="11"/>
      <c r="C605" s="9">
        <f ca="1">COUNTIF($B$11:E605,E605)</f>
        <v>1</v>
      </c>
      <c r="D605" s="4" t="s">
        <v>646</v>
      </c>
      <c r="E605" s="59">
        <v>10000000</v>
      </c>
      <c r="F605" s="59">
        <v>10000000</v>
      </c>
      <c r="G605" s="73"/>
      <c r="H605" s="6" t="s">
        <v>1226</v>
      </c>
    </row>
    <row r="606" spans="1:10" ht="77.5" x14ac:dyDescent="0.35">
      <c r="A606" s="10"/>
      <c r="B606" s="11"/>
      <c r="C606" s="9">
        <f ca="1">COUNTIF($B$11:E606,E606)</f>
        <v>2</v>
      </c>
      <c r="D606" s="4" t="s">
        <v>647</v>
      </c>
      <c r="E606" s="59">
        <v>15000000</v>
      </c>
      <c r="F606" s="59">
        <v>15000000</v>
      </c>
      <c r="G606" s="73"/>
      <c r="H606" s="6" t="s">
        <v>1226</v>
      </c>
    </row>
    <row r="607" spans="1:10" ht="77.5" x14ac:dyDescent="0.35">
      <c r="A607" s="10"/>
      <c r="B607" s="11"/>
      <c r="C607" s="9">
        <f ca="1">COUNTIF($B$11:E607,E607)</f>
        <v>3</v>
      </c>
      <c r="D607" s="4" t="s">
        <v>648</v>
      </c>
      <c r="E607" s="59">
        <v>10000000</v>
      </c>
      <c r="F607" s="59">
        <v>10000000</v>
      </c>
      <c r="G607" s="73"/>
      <c r="H607" s="6" t="s">
        <v>1226</v>
      </c>
    </row>
    <row r="608" spans="1:10" ht="77.5" x14ac:dyDescent="0.35">
      <c r="A608" s="10"/>
      <c r="B608" s="11"/>
      <c r="C608" s="9">
        <f ca="1">COUNTIF($B$11:E608,E608)</f>
        <v>4</v>
      </c>
      <c r="D608" s="4" t="s">
        <v>649</v>
      </c>
      <c r="E608" s="59">
        <v>10000000</v>
      </c>
      <c r="F608" s="59">
        <v>10000000</v>
      </c>
      <c r="G608" s="73"/>
      <c r="H608" s="6" t="s">
        <v>1226</v>
      </c>
    </row>
    <row r="609" spans="1:10" s="14" customFormat="1" ht="77.5" x14ac:dyDescent="0.35">
      <c r="A609" s="10"/>
      <c r="B609" s="11"/>
      <c r="C609" s="58">
        <v>5</v>
      </c>
      <c r="D609" s="56" t="s">
        <v>2477</v>
      </c>
      <c r="E609" s="63">
        <v>0</v>
      </c>
      <c r="F609" s="63">
        <v>10000000</v>
      </c>
      <c r="G609" s="76">
        <f t="shared" ref="G609:G613" si="8">F609-E609</f>
        <v>10000000</v>
      </c>
      <c r="H609" s="56" t="s">
        <v>1227</v>
      </c>
      <c r="I609" s="69"/>
      <c r="J609" s="26"/>
    </row>
    <row r="610" spans="1:10" s="14" customFormat="1" ht="93" x14ac:dyDescent="0.35">
      <c r="A610" s="10"/>
      <c r="B610" s="11"/>
      <c r="C610" s="58">
        <v>7</v>
      </c>
      <c r="D610" s="56" t="s">
        <v>2475</v>
      </c>
      <c r="E610" s="63">
        <v>0</v>
      </c>
      <c r="F610" s="63">
        <v>12000000</v>
      </c>
      <c r="G610" s="76">
        <f t="shared" si="8"/>
        <v>12000000</v>
      </c>
      <c r="H610" s="56" t="s">
        <v>1226</v>
      </c>
      <c r="I610" s="69"/>
      <c r="J610" s="26"/>
    </row>
    <row r="611" spans="1:10" s="14" customFormat="1" ht="77.5" x14ac:dyDescent="0.35">
      <c r="A611" s="10"/>
      <c r="B611" s="11"/>
      <c r="C611" s="58">
        <v>8</v>
      </c>
      <c r="D611" s="56" t="s">
        <v>2476</v>
      </c>
      <c r="E611" s="63">
        <v>0</v>
      </c>
      <c r="F611" s="63">
        <v>10000000</v>
      </c>
      <c r="G611" s="76">
        <f t="shared" si="8"/>
        <v>10000000</v>
      </c>
      <c r="H611" s="56" t="s">
        <v>1226</v>
      </c>
      <c r="I611" s="69"/>
      <c r="J611" s="26"/>
    </row>
    <row r="612" spans="1:10" s="14" customFormat="1" ht="77.5" x14ac:dyDescent="0.35">
      <c r="A612" s="10"/>
      <c r="B612" s="11"/>
      <c r="C612" s="58">
        <v>9</v>
      </c>
      <c r="D612" s="56" t="s">
        <v>2479</v>
      </c>
      <c r="E612" s="63">
        <v>0</v>
      </c>
      <c r="F612" s="63">
        <v>7000000</v>
      </c>
      <c r="G612" s="76">
        <f t="shared" si="8"/>
        <v>7000000</v>
      </c>
      <c r="H612" s="56" t="s">
        <v>1226</v>
      </c>
      <c r="I612" s="69"/>
      <c r="J612" s="26"/>
    </row>
    <row r="613" spans="1:10" s="14" customFormat="1" ht="77.5" x14ac:dyDescent="0.35">
      <c r="A613" s="10"/>
      <c r="B613" s="11"/>
      <c r="C613" s="58">
        <v>10</v>
      </c>
      <c r="D613" s="56" t="s">
        <v>2480</v>
      </c>
      <c r="E613" s="63">
        <v>0</v>
      </c>
      <c r="F613" s="63">
        <v>15000000</v>
      </c>
      <c r="G613" s="76">
        <f t="shared" si="8"/>
        <v>15000000</v>
      </c>
      <c r="H613" s="56" t="s">
        <v>1226</v>
      </c>
      <c r="I613" s="69"/>
      <c r="J613" s="26"/>
    </row>
    <row r="614" spans="1:10" x14ac:dyDescent="0.35">
      <c r="A614" s="10"/>
      <c r="B614" s="11"/>
      <c r="C614" s="109" t="s">
        <v>1389</v>
      </c>
      <c r="D614" s="110"/>
      <c r="E614" s="59">
        <f>SUM(E605:E613)</f>
        <v>45000000</v>
      </c>
      <c r="F614" s="59">
        <f>SUM(F605:F613)</f>
        <v>99000000</v>
      </c>
      <c r="G614" s="73">
        <f>SUM(G605:G613)</f>
        <v>54000000</v>
      </c>
      <c r="H614" s="31"/>
      <c r="J614" s="35"/>
    </row>
    <row r="615" spans="1:10" x14ac:dyDescent="0.35">
      <c r="A615" s="10"/>
      <c r="B615" s="11"/>
      <c r="C615" s="107" t="s">
        <v>1407</v>
      </c>
      <c r="D615" s="112"/>
      <c r="E615" s="59"/>
      <c r="F615" s="59"/>
      <c r="G615" s="73"/>
      <c r="H615" s="31"/>
      <c r="J615" s="35"/>
    </row>
    <row r="616" spans="1:10" ht="77.5" x14ac:dyDescent="0.35">
      <c r="A616" s="10"/>
      <c r="B616" s="11"/>
      <c r="C616" s="9">
        <f ca="1">COUNTIF($B$11:E616,E616)</f>
        <v>3</v>
      </c>
      <c r="D616" s="4" t="s">
        <v>652</v>
      </c>
      <c r="E616" s="59">
        <v>20000000</v>
      </c>
      <c r="F616" s="59">
        <v>20000000</v>
      </c>
      <c r="G616" s="73"/>
      <c r="H616" s="6" t="s">
        <v>1226</v>
      </c>
    </row>
    <row r="617" spans="1:10" ht="77.5" x14ac:dyDescent="0.35">
      <c r="A617" s="10"/>
      <c r="B617" s="11"/>
      <c r="C617" s="9">
        <f ca="1">COUNTIF($B$11:E617,E617)</f>
        <v>4</v>
      </c>
      <c r="D617" s="4" t="s">
        <v>653</v>
      </c>
      <c r="E617" s="59">
        <v>8000000</v>
      </c>
      <c r="F617" s="59">
        <v>8000000</v>
      </c>
      <c r="G617" s="73"/>
      <c r="H617" s="6" t="s">
        <v>1226</v>
      </c>
    </row>
    <row r="618" spans="1:10" ht="108.5" x14ac:dyDescent="0.35">
      <c r="A618" s="10"/>
      <c r="B618" s="11"/>
      <c r="C618" s="9">
        <f ca="1">COUNTIF($B$11:E618,E618)</f>
        <v>5</v>
      </c>
      <c r="D618" s="4" t="s">
        <v>654</v>
      </c>
      <c r="E618" s="59">
        <v>20000000</v>
      </c>
      <c r="F618" s="59">
        <v>20000000</v>
      </c>
      <c r="G618" s="73"/>
      <c r="H618" s="6" t="s">
        <v>1226</v>
      </c>
    </row>
    <row r="619" spans="1:10" ht="77.5" x14ac:dyDescent="0.35">
      <c r="A619" s="10"/>
      <c r="B619" s="11"/>
      <c r="C619" s="9">
        <f ca="1">COUNTIF($B$11:E619,E619)</f>
        <v>6</v>
      </c>
      <c r="D619" s="4" t="s">
        <v>655</v>
      </c>
      <c r="E619" s="59">
        <v>10000000</v>
      </c>
      <c r="F619" s="59">
        <v>10000000</v>
      </c>
      <c r="G619" s="73"/>
      <c r="H619" s="6" t="s">
        <v>1226</v>
      </c>
    </row>
    <row r="620" spans="1:10" ht="93" x14ac:dyDescent="0.35">
      <c r="A620" s="10"/>
      <c r="B620" s="11"/>
      <c r="C620" s="9">
        <f ca="1">COUNTIF($B$11:E620,E620)</f>
        <v>7</v>
      </c>
      <c r="D620" s="4" t="s">
        <v>656</v>
      </c>
      <c r="E620" s="59">
        <v>12000000</v>
      </c>
      <c r="F620" s="59">
        <v>12000000</v>
      </c>
      <c r="G620" s="73"/>
      <c r="H620" s="6" t="s">
        <v>1226</v>
      </c>
    </row>
    <row r="621" spans="1:10" ht="93" x14ac:dyDescent="0.35">
      <c r="A621" s="10"/>
      <c r="B621" s="11"/>
      <c r="C621" s="9">
        <f ca="1">COUNTIF($B$11:E621,E621)</f>
        <v>8</v>
      </c>
      <c r="D621" s="4" t="s">
        <v>657</v>
      </c>
      <c r="E621" s="59">
        <v>12000000</v>
      </c>
      <c r="F621" s="59">
        <v>12000000</v>
      </c>
      <c r="G621" s="73"/>
      <c r="H621" s="6" t="s">
        <v>1226</v>
      </c>
    </row>
    <row r="622" spans="1:10" s="14" customFormat="1" ht="108.5" x14ac:dyDescent="0.35">
      <c r="A622" s="10"/>
      <c r="B622" s="11"/>
      <c r="C622" s="58">
        <v>14</v>
      </c>
      <c r="D622" s="56" t="s">
        <v>2481</v>
      </c>
      <c r="E622" s="63">
        <v>0</v>
      </c>
      <c r="F622" s="63">
        <v>10000000</v>
      </c>
      <c r="G622" s="76">
        <f t="shared" ref="G622:G645" si="9">F622-E622</f>
        <v>10000000</v>
      </c>
      <c r="H622" s="56" t="s">
        <v>1226</v>
      </c>
      <c r="I622" s="69"/>
      <c r="J622" s="26"/>
    </row>
    <row r="623" spans="1:10" s="14" customFormat="1" ht="93" x14ac:dyDescent="0.35">
      <c r="A623" s="10"/>
      <c r="B623" s="11"/>
      <c r="C623" s="58">
        <v>15</v>
      </c>
      <c r="D623" s="56" t="s">
        <v>2482</v>
      </c>
      <c r="E623" s="63">
        <v>0</v>
      </c>
      <c r="F623" s="63">
        <v>10000000</v>
      </c>
      <c r="G623" s="76">
        <f t="shared" si="9"/>
        <v>10000000</v>
      </c>
      <c r="H623" s="56" t="s">
        <v>1226</v>
      </c>
      <c r="I623" s="69"/>
      <c r="J623" s="26"/>
    </row>
    <row r="624" spans="1:10" s="14" customFormat="1" ht="108.5" x14ac:dyDescent="0.35">
      <c r="A624" s="10"/>
      <c r="B624" s="11"/>
      <c r="C624" s="58">
        <v>16</v>
      </c>
      <c r="D624" s="56" t="s">
        <v>2483</v>
      </c>
      <c r="E624" s="63">
        <v>0</v>
      </c>
      <c r="F624" s="63">
        <v>10000000</v>
      </c>
      <c r="G624" s="76">
        <f t="shared" si="9"/>
        <v>10000000</v>
      </c>
      <c r="H624" s="56" t="s">
        <v>1226</v>
      </c>
      <c r="I624" s="69"/>
      <c r="J624" s="26"/>
    </row>
    <row r="625" spans="1:10" s="14" customFormat="1" ht="108.5" x14ac:dyDescent="0.35">
      <c r="A625" s="10"/>
      <c r="B625" s="11"/>
      <c r="C625" s="58">
        <v>17</v>
      </c>
      <c r="D625" s="56" t="s">
        <v>2484</v>
      </c>
      <c r="E625" s="63">
        <v>0</v>
      </c>
      <c r="F625" s="63">
        <v>10000000</v>
      </c>
      <c r="G625" s="76">
        <f t="shared" si="9"/>
        <v>10000000</v>
      </c>
      <c r="H625" s="56" t="s">
        <v>1226</v>
      </c>
      <c r="I625" s="69"/>
      <c r="J625" s="26"/>
    </row>
    <row r="626" spans="1:10" s="14" customFormat="1" ht="77.5" x14ac:dyDescent="0.35">
      <c r="A626" s="10"/>
      <c r="B626" s="11"/>
      <c r="C626" s="58">
        <v>18</v>
      </c>
      <c r="D626" s="56" t="s">
        <v>3320</v>
      </c>
      <c r="E626" s="63">
        <v>0</v>
      </c>
      <c r="F626" s="63">
        <v>299700000</v>
      </c>
      <c r="G626" s="76">
        <f t="shared" si="9"/>
        <v>299700000</v>
      </c>
      <c r="H626" s="56" t="s">
        <v>1226</v>
      </c>
      <c r="I626" s="69"/>
      <c r="J626" s="26"/>
    </row>
    <row r="627" spans="1:10" s="14" customFormat="1" ht="124" x14ac:dyDescent="0.35">
      <c r="A627" s="10"/>
      <c r="B627" s="11"/>
      <c r="C627" s="58">
        <v>19</v>
      </c>
      <c r="D627" s="56" t="s">
        <v>2486</v>
      </c>
      <c r="E627" s="63">
        <v>0</v>
      </c>
      <c r="F627" s="63">
        <v>10000000</v>
      </c>
      <c r="G627" s="76">
        <f t="shared" si="9"/>
        <v>10000000</v>
      </c>
      <c r="H627" s="56" t="s">
        <v>1226</v>
      </c>
      <c r="I627" s="69"/>
      <c r="J627" s="26"/>
    </row>
    <row r="628" spans="1:10" s="14" customFormat="1" ht="77.5" x14ac:dyDescent="0.35">
      <c r="A628" s="10"/>
      <c r="B628" s="11"/>
      <c r="C628" s="58">
        <v>20</v>
      </c>
      <c r="D628" s="56" t="s">
        <v>3321</v>
      </c>
      <c r="E628" s="63">
        <v>0</v>
      </c>
      <c r="F628" s="63">
        <v>7500000</v>
      </c>
      <c r="G628" s="76">
        <f t="shared" si="9"/>
        <v>7500000</v>
      </c>
      <c r="H628" s="56" t="s">
        <v>1226</v>
      </c>
      <c r="I628" s="69"/>
      <c r="J628" s="26"/>
    </row>
    <row r="629" spans="1:10" s="14" customFormat="1" ht="77.5" x14ac:dyDescent="0.35">
      <c r="A629" s="10"/>
      <c r="B629" s="11"/>
      <c r="C629" s="58">
        <v>21</v>
      </c>
      <c r="D629" s="56" t="s">
        <v>2487</v>
      </c>
      <c r="E629" s="63">
        <v>0</v>
      </c>
      <c r="F629" s="63">
        <v>7500000</v>
      </c>
      <c r="G629" s="76">
        <f t="shared" si="9"/>
        <v>7500000</v>
      </c>
      <c r="H629" s="56" t="s">
        <v>1226</v>
      </c>
      <c r="I629" s="69"/>
      <c r="J629" s="26"/>
    </row>
    <row r="630" spans="1:10" s="14" customFormat="1" ht="93" x14ac:dyDescent="0.35">
      <c r="A630" s="10"/>
      <c r="B630" s="11"/>
      <c r="C630" s="58">
        <v>22</v>
      </c>
      <c r="D630" s="56" t="s">
        <v>2488</v>
      </c>
      <c r="E630" s="63">
        <v>0</v>
      </c>
      <c r="F630" s="63">
        <v>7500000</v>
      </c>
      <c r="G630" s="76">
        <f t="shared" si="9"/>
        <v>7500000</v>
      </c>
      <c r="H630" s="56" t="s">
        <v>1226</v>
      </c>
      <c r="I630" s="69"/>
      <c r="J630" s="26"/>
    </row>
    <row r="631" spans="1:10" s="14" customFormat="1" ht="93" x14ac:dyDescent="0.35">
      <c r="A631" s="10"/>
      <c r="B631" s="11"/>
      <c r="C631" s="58">
        <v>23</v>
      </c>
      <c r="D631" s="56" t="s">
        <v>2489</v>
      </c>
      <c r="E631" s="63">
        <v>0</v>
      </c>
      <c r="F631" s="63">
        <v>7500000</v>
      </c>
      <c r="G631" s="76">
        <f t="shared" si="9"/>
        <v>7500000</v>
      </c>
      <c r="H631" s="56" t="s">
        <v>1226</v>
      </c>
      <c r="I631" s="69"/>
      <c r="J631" s="26"/>
    </row>
    <row r="632" spans="1:10" s="14" customFormat="1" ht="77.5" x14ac:dyDescent="0.35">
      <c r="A632" s="10"/>
      <c r="B632" s="11"/>
      <c r="C632" s="58">
        <v>24</v>
      </c>
      <c r="D632" s="56" t="s">
        <v>2490</v>
      </c>
      <c r="E632" s="63">
        <v>0</v>
      </c>
      <c r="F632" s="63">
        <v>7000000</v>
      </c>
      <c r="G632" s="76">
        <f t="shared" si="9"/>
        <v>7000000</v>
      </c>
      <c r="H632" s="56" t="s">
        <v>1226</v>
      </c>
      <c r="I632" s="69"/>
      <c r="J632" s="26"/>
    </row>
    <row r="633" spans="1:10" s="14" customFormat="1" ht="77.5" x14ac:dyDescent="0.35">
      <c r="A633" s="10"/>
      <c r="B633" s="11"/>
      <c r="C633" s="58">
        <v>25</v>
      </c>
      <c r="D633" s="56" t="s">
        <v>2491</v>
      </c>
      <c r="E633" s="63">
        <v>0</v>
      </c>
      <c r="F633" s="63">
        <v>8000000</v>
      </c>
      <c r="G633" s="76">
        <f t="shared" si="9"/>
        <v>8000000</v>
      </c>
      <c r="H633" s="56" t="s">
        <v>1226</v>
      </c>
      <c r="I633" s="69"/>
      <c r="J633" s="26"/>
    </row>
    <row r="634" spans="1:10" s="14" customFormat="1" ht="77.5" x14ac:dyDescent="0.35">
      <c r="A634" s="10"/>
      <c r="B634" s="11"/>
      <c r="C634" s="58">
        <v>26</v>
      </c>
      <c r="D634" s="56" t="s">
        <v>2492</v>
      </c>
      <c r="E634" s="63">
        <v>0</v>
      </c>
      <c r="F634" s="63">
        <v>7000000</v>
      </c>
      <c r="G634" s="76">
        <f t="shared" si="9"/>
        <v>7000000</v>
      </c>
      <c r="H634" s="56" t="s">
        <v>1226</v>
      </c>
      <c r="I634" s="69"/>
      <c r="J634" s="26"/>
    </row>
    <row r="635" spans="1:10" s="14" customFormat="1" ht="77.5" x14ac:dyDescent="0.35">
      <c r="A635" s="10"/>
      <c r="B635" s="11"/>
      <c r="C635" s="58">
        <v>27</v>
      </c>
      <c r="D635" s="56" t="s">
        <v>2493</v>
      </c>
      <c r="E635" s="63">
        <v>0</v>
      </c>
      <c r="F635" s="63">
        <v>15000000</v>
      </c>
      <c r="G635" s="76">
        <f t="shared" si="9"/>
        <v>15000000</v>
      </c>
      <c r="H635" s="56" t="s">
        <v>1226</v>
      </c>
      <c r="I635" s="69"/>
      <c r="J635" s="26"/>
    </row>
    <row r="636" spans="1:10" s="14" customFormat="1" ht="77.5" x14ac:dyDescent="0.35">
      <c r="A636" s="10"/>
      <c r="B636" s="11"/>
      <c r="C636" s="58">
        <v>28</v>
      </c>
      <c r="D636" s="56" t="s">
        <v>2494</v>
      </c>
      <c r="E636" s="63">
        <v>0</v>
      </c>
      <c r="F636" s="63">
        <v>7500000</v>
      </c>
      <c r="G636" s="76">
        <f t="shared" si="9"/>
        <v>7500000</v>
      </c>
      <c r="H636" s="56" t="s">
        <v>1226</v>
      </c>
      <c r="I636" s="69"/>
      <c r="J636" s="26"/>
    </row>
    <row r="637" spans="1:10" s="14" customFormat="1" ht="93" x14ac:dyDescent="0.35">
      <c r="A637" s="10"/>
      <c r="B637" s="11"/>
      <c r="C637" s="58">
        <v>29</v>
      </c>
      <c r="D637" s="56" t="s">
        <v>2495</v>
      </c>
      <c r="E637" s="63">
        <v>0</v>
      </c>
      <c r="F637" s="63">
        <v>7500000</v>
      </c>
      <c r="G637" s="76">
        <f t="shared" si="9"/>
        <v>7500000</v>
      </c>
      <c r="H637" s="56" t="s">
        <v>1226</v>
      </c>
      <c r="I637" s="69"/>
      <c r="J637" s="26"/>
    </row>
    <row r="638" spans="1:10" s="14" customFormat="1" ht="77.5" x14ac:dyDescent="0.35">
      <c r="A638" s="10"/>
      <c r="B638" s="11"/>
      <c r="C638" s="58">
        <v>30</v>
      </c>
      <c r="D638" s="56" t="s">
        <v>2496</v>
      </c>
      <c r="E638" s="63">
        <v>0</v>
      </c>
      <c r="F638" s="63">
        <v>15000000</v>
      </c>
      <c r="G638" s="76">
        <f t="shared" si="9"/>
        <v>15000000</v>
      </c>
      <c r="H638" s="56" t="s">
        <v>1226</v>
      </c>
      <c r="I638" s="69"/>
      <c r="J638" s="26"/>
    </row>
    <row r="639" spans="1:10" s="14" customFormat="1" ht="77.5" x14ac:dyDescent="0.35">
      <c r="A639" s="10"/>
      <c r="B639" s="11"/>
      <c r="C639" s="58">
        <v>31</v>
      </c>
      <c r="D639" s="56" t="s">
        <v>2497</v>
      </c>
      <c r="E639" s="63">
        <v>0</v>
      </c>
      <c r="F639" s="63">
        <v>10000000</v>
      </c>
      <c r="G639" s="76">
        <f t="shared" si="9"/>
        <v>10000000</v>
      </c>
      <c r="H639" s="56" t="s">
        <v>1226</v>
      </c>
      <c r="I639" s="69"/>
      <c r="J639" s="26"/>
    </row>
    <row r="640" spans="1:10" s="14" customFormat="1" ht="77.5" x14ac:dyDescent="0.35">
      <c r="A640" s="10"/>
      <c r="B640" s="11"/>
      <c r="C640" s="58">
        <v>32</v>
      </c>
      <c r="D640" s="56" t="s">
        <v>2498</v>
      </c>
      <c r="E640" s="63">
        <v>0</v>
      </c>
      <c r="F640" s="63">
        <v>10000000</v>
      </c>
      <c r="G640" s="76">
        <f t="shared" si="9"/>
        <v>10000000</v>
      </c>
      <c r="H640" s="56" t="s">
        <v>1226</v>
      </c>
      <c r="I640" s="69"/>
      <c r="J640" s="26"/>
    </row>
    <row r="641" spans="1:10" s="14" customFormat="1" ht="93" x14ac:dyDescent="0.35">
      <c r="A641" s="10"/>
      <c r="B641" s="11"/>
      <c r="C641" s="58">
        <v>33</v>
      </c>
      <c r="D641" s="56" t="s">
        <v>2499</v>
      </c>
      <c r="E641" s="63">
        <v>0</v>
      </c>
      <c r="F641" s="63">
        <v>15000000</v>
      </c>
      <c r="G641" s="76">
        <f t="shared" si="9"/>
        <v>15000000</v>
      </c>
      <c r="H641" s="56" t="s">
        <v>1226</v>
      </c>
      <c r="I641" s="69"/>
      <c r="J641" s="26"/>
    </row>
    <row r="642" spans="1:10" s="14" customFormat="1" ht="77.5" x14ac:dyDescent="0.35">
      <c r="A642" s="10"/>
      <c r="B642" s="11"/>
      <c r="C642" s="58">
        <v>34</v>
      </c>
      <c r="D642" s="56" t="s">
        <v>3322</v>
      </c>
      <c r="E642" s="63">
        <v>0</v>
      </c>
      <c r="F642" s="63">
        <v>7500000</v>
      </c>
      <c r="G642" s="76">
        <f t="shared" si="9"/>
        <v>7500000</v>
      </c>
      <c r="H642" s="56" t="s">
        <v>1226</v>
      </c>
      <c r="I642" s="69"/>
      <c r="J642" s="26"/>
    </row>
    <row r="643" spans="1:10" s="14" customFormat="1" ht="77.5" x14ac:dyDescent="0.35">
      <c r="A643" s="10"/>
      <c r="B643" s="11"/>
      <c r="C643" s="58">
        <v>35</v>
      </c>
      <c r="D643" s="56" t="s">
        <v>3323</v>
      </c>
      <c r="E643" s="63">
        <v>0</v>
      </c>
      <c r="F643" s="63">
        <v>50000000</v>
      </c>
      <c r="G643" s="76">
        <f t="shared" si="9"/>
        <v>50000000</v>
      </c>
      <c r="H643" s="56" t="s">
        <v>1226</v>
      </c>
      <c r="I643" s="69"/>
      <c r="J643" s="26"/>
    </row>
    <row r="644" spans="1:10" s="14" customFormat="1" ht="77.5" x14ac:dyDescent="0.35">
      <c r="A644" s="10"/>
      <c r="B644" s="11"/>
      <c r="C644" s="58">
        <v>36</v>
      </c>
      <c r="D644" s="56" t="s">
        <v>2502</v>
      </c>
      <c r="E644" s="63">
        <v>0</v>
      </c>
      <c r="F644" s="63">
        <v>13000000</v>
      </c>
      <c r="G644" s="76">
        <f t="shared" si="9"/>
        <v>13000000</v>
      </c>
      <c r="H644" s="56" t="s">
        <v>1226</v>
      </c>
      <c r="I644" s="69"/>
      <c r="J644" s="26"/>
    </row>
    <row r="645" spans="1:10" s="14" customFormat="1" ht="108.5" x14ac:dyDescent="0.35">
      <c r="A645" s="10"/>
      <c r="B645" s="11"/>
      <c r="C645" s="58">
        <v>37</v>
      </c>
      <c r="D645" s="56" t="s">
        <v>2503</v>
      </c>
      <c r="E645" s="63">
        <v>0</v>
      </c>
      <c r="F645" s="63">
        <v>20000000</v>
      </c>
      <c r="G645" s="76">
        <f t="shared" si="9"/>
        <v>20000000</v>
      </c>
      <c r="H645" s="56" t="s">
        <v>1226</v>
      </c>
      <c r="I645" s="69"/>
      <c r="J645" s="26"/>
    </row>
    <row r="646" spans="1:10" ht="15.75" customHeight="1" x14ac:dyDescent="0.35">
      <c r="A646" s="10"/>
      <c r="B646" s="11"/>
      <c r="C646" s="109" t="s">
        <v>1390</v>
      </c>
      <c r="D646" s="110"/>
      <c r="E646" s="59">
        <f>SUM(E616:E645)</f>
        <v>82000000</v>
      </c>
      <c r="F646" s="59">
        <f>SUM(F616:F645)</f>
        <v>654200000</v>
      </c>
      <c r="G646" s="73">
        <f>SUM(G616:G645)</f>
        <v>572200000</v>
      </c>
      <c r="H646" s="31"/>
      <c r="J646" s="35"/>
    </row>
    <row r="647" spans="1:10" x14ac:dyDescent="0.35">
      <c r="A647" s="10"/>
      <c r="B647" s="11"/>
      <c r="C647" s="107" t="s">
        <v>1408</v>
      </c>
      <c r="D647" s="112"/>
      <c r="E647" s="59"/>
      <c r="F647" s="59"/>
      <c r="G647" s="73"/>
      <c r="H647" s="31"/>
      <c r="J647" s="35"/>
    </row>
    <row r="648" spans="1:10" ht="77.5" x14ac:dyDescent="0.35">
      <c r="A648" s="10"/>
      <c r="B648" s="11"/>
      <c r="C648" s="9">
        <f ca="1">COUNTIF($B$11:E648,E648)</f>
        <v>1</v>
      </c>
      <c r="D648" s="4" t="s">
        <v>658</v>
      </c>
      <c r="E648" s="59">
        <v>10000000</v>
      </c>
      <c r="F648" s="59">
        <v>10000000</v>
      </c>
      <c r="G648" s="73"/>
      <c r="H648" s="6" t="s">
        <v>1226</v>
      </c>
    </row>
    <row r="649" spans="1:10" ht="77.5" x14ac:dyDescent="0.35">
      <c r="A649" s="10"/>
      <c r="B649" s="11"/>
      <c r="C649" s="9">
        <f ca="1">COUNTIF($B$11:E649,E649)</f>
        <v>2</v>
      </c>
      <c r="D649" s="4" t="s">
        <v>659</v>
      </c>
      <c r="E649" s="59">
        <v>10000000</v>
      </c>
      <c r="F649" s="59">
        <v>10000000</v>
      </c>
      <c r="G649" s="73"/>
      <c r="H649" s="6" t="s">
        <v>1226</v>
      </c>
    </row>
    <row r="650" spans="1:10" ht="93" x14ac:dyDescent="0.35">
      <c r="A650" s="10"/>
      <c r="B650" s="11"/>
      <c r="C650" s="9">
        <f ca="1">COUNTIF($B$11:E650,E650)</f>
        <v>3</v>
      </c>
      <c r="D650" s="4" t="s">
        <v>660</v>
      </c>
      <c r="E650" s="59">
        <v>10000000</v>
      </c>
      <c r="F650" s="59">
        <v>10000000</v>
      </c>
      <c r="G650" s="73"/>
      <c r="H650" s="6" t="s">
        <v>1226</v>
      </c>
    </row>
    <row r="651" spans="1:10" ht="77.5" x14ac:dyDescent="0.35">
      <c r="A651" s="10"/>
      <c r="B651" s="11"/>
      <c r="C651" s="9">
        <f ca="1">COUNTIF($B$11:E651,E651)</f>
        <v>4</v>
      </c>
      <c r="D651" s="4" t="s">
        <v>661</v>
      </c>
      <c r="E651" s="59">
        <v>10000000</v>
      </c>
      <c r="F651" s="59">
        <v>10000000</v>
      </c>
      <c r="G651" s="73"/>
      <c r="H651" s="6" t="s">
        <v>1226</v>
      </c>
    </row>
    <row r="652" spans="1:10" ht="77.5" x14ac:dyDescent="0.35">
      <c r="A652" s="10"/>
      <c r="B652" s="11"/>
      <c r="C652" s="9">
        <f ca="1">COUNTIF($B$11:E652,E652)</f>
        <v>5</v>
      </c>
      <c r="D652" s="4" t="s">
        <v>662</v>
      </c>
      <c r="E652" s="59">
        <v>15000000</v>
      </c>
      <c r="F652" s="59">
        <v>15000000</v>
      </c>
      <c r="G652" s="73"/>
      <c r="H652" s="6" t="s">
        <v>1226</v>
      </c>
    </row>
    <row r="653" spans="1:10" s="14" customFormat="1" ht="77.5" x14ac:dyDescent="0.35">
      <c r="A653" s="10"/>
      <c r="B653" s="11"/>
      <c r="C653" s="58">
        <v>8</v>
      </c>
      <c r="D653" s="56" t="s">
        <v>2504</v>
      </c>
      <c r="E653" s="63">
        <v>0</v>
      </c>
      <c r="F653" s="63">
        <v>30000000</v>
      </c>
      <c r="G653" s="76">
        <f t="shared" ref="G653:G661" si="10">F653-E653</f>
        <v>30000000</v>
      </c>
      <c r="H653" s="56" t="s">
        <v>1226</v>
      </c>
      <c r="I653" s="69"/>
      <c r="J653" s="26"/>
    </row>
    <row r="654" spans="1:10" s="14" customFormat="1" ht="93" x14ac:dyDescent="0.35">
      <c r="A654" s="10"/>
      <c r="B654" s="11"/>
      <c r="C654" s="58">
        <v>9</v>
      </c>
      <c r="D654" s="56" t="s">
        <v>2505</v>
      </c>
      <c r="E654" s="63">
        <v>0</v>
      </c>
      <c r="F654" s="63">
        <v>10000000</v>
      </c>
      <c r="G654" s="76">
        <f t="shared" si="10"/>
        <v>10000000</v>
      </c>
      <c r="H654" s="56" t="s">
        <v>1226</v>
      </c>
      <c r="I654" s="69"/>
      <c r="J654" s="26"/>
    </row>
    <row r="655" spans="1:10" s="14" customFormat="1" ht="108.5" x14ac:dyDescent="0.35">
      <c r="A655" s="10"/>
      <c r="B655" s="11"/>
      <c r="C655" s="58">
        <v>10</v>
      </c>
      <c r="D655" s="56" t="s">
        <v>2506</v>
      </c>
      <c r="E655" s="63">
        <v>0</v>
      </c>
      <c r="F655" s="63">
        <v>10000000</v>
      </c>
      <c r="G655" s="76">
        <f t="shared" si="10"/>
        <v>10000000</v>
      </c>
      <c r="H655" s="56" t="s">
        <v>1226</v>
      </c>
      <c r="I655" s="69"/>
      <c r="J655" s="26"/>
    </row>
    <row r="656" spans="1:10" s="14" customFormat="1" ht="108.5" x14ac:dyDescent="0.35">
      <c r="A656" s="10"/>
      <c r="B656" s="11"/>
      <c r="C656" s="58">
        <v>11</v>
      </c>
      <c r="D656" s="56" t="s">
        <v>3324</v>
      </c>
      <c r="E656" s="63">
        <v>0</v>
      </c>
      <c r="F656" s="63">
        <v>10000000</v>
      </c>
      <c r="G656" s="76">
        <f t="shared" si="10"/>
        <v>10000000</v>
      </c>
      <c r="H656" s="56" t="s">
        <v>1226</v>
      </c>
      <c r="I656" s="69"/>
      <c r="J656" s="26"/>
    </row>
    <row r="657" spans="1:10" s="14" customFormat="1" ht="93" x14ac:dyDescent="0.35">
      <c r="A657" s="10"/>
      <c r="B657" s="11"/>
      <c r="C657" s="58">
        <v>12</v>
      </c>
      <c r="D657" s="56" t="s">
        <v>3325</v>
      </c>
      <c r="E657" s="63">
        <v>0</v>
      </c>
      <c r="F657" s="63">
        <v>10000000</v>
      </c>
      <c r="G657" s="76">
        <f t="shared" si="10"/>
        <v>10000000</v>
      </c>
      <c r="H657" s="56" t="s">
        <v>1226</v>
      </c>
      <c r="I657" s="69"/>
      <c r="J657" s="26"/>
    </row>
    <row r="658" spans="1:10" s="14" customFormat="1" ht="77.5" x14ac:dyDescent="0.35">
      <c r="A658" s="10"/>
      <c r="B658" s="11"/>
      <c r="C658" s="58">
        <v>13</v>
      </c>
      <c r="D658" s="56" t="s">
        <v>2507</v>
      </c>
      <c r="E658" s="63">
        <v>0</v>
      </c>
      <c r="F658" s="63">
        <v>10000000</v>
      </c>
      <c r="G658" s="76">
        <f t="shared" si="10"/>
        <v>10000000</v>
      </c>
      <c r="H658" s="56" t="s">
        <v>1226</v>
      </c>
      <c r="I658" s="69"/>
      <c r="J658" s="26"/>
    </row>
    <row r="659" spans="1:10" s="14" customFormat="1" ht="77.5" x14ac:dyDescent="0.35">
      <c r="A659" s="10"/>
      <c r="B659" s="11"/>
      <c r="C659" s="58">
        <v>14</v>
      </c>
      <c r="D659" s="56" t="s">
        <v>2508</v>
      </c>
      <c r="E659" s="63">
        <v>0</v>
      </c>
      <c r="F659" s="63">
        <v>10000000</v>
      </c>
      <c r="G659" s="76">
        <f t="shared" si="10"/>
        <v>10000000</v>
      </c>
      <c r="H659" s="56" t="s">
        <v>1226</v>
      </c>
      <c r="I659" s="69"/>
      <c r="J659" s="26"/>
    </row>
    <row r="660" spans="1:10" s="14" customFormat="1" ht="108.5" x14ac:dyDescent="0.35">
      <c r="A660" s="10"/>
      <c r="B660" s="11"/>
      <c r="C660" s="58">
        <v>15</v>
      </c>
      <c r="D660" s="56" t="s">
        <v>2509</v>
      </c>
      <c r="E660" s="63">
        <v>0</v>
      </c>
      <c r="F660" s="63">
        <v>10000000</v>
      </c>
      <c r="G660" s="76">
        <f t="shared" si="10"/>
        <v>10000000</v>
      </c>
      <c r="H660" s="56" t="s">
        <v>1226</v>
      </c>
      <c r="I660" s="69"/>
      <c r="J660" s="26"/>
    </row>
    <row r="661" spans="1:10" s="14" customFormat="1" ht="77.5" x14ac:dyDescent="0.35">
      <c r="A661" s="10"/>
      <c r="B661" s="11"/>
      <c r="C661" s="58">
        <v>16</v>
      </c>
      <c r="D661" s="56" t="s">
        <v>2510</v>
      </c>
      <c r="E661" s="63">
        <v>0</v>
      </c>
      <c r="F661" s="63">
        <v>10000000</v>
      </c>
      <c r="G661" s="76">
        <f t="shared" si="10"/>
        <v>10000000</v>
      </c>
      <c r="H661" s="56" t="s">
        <v>1226</v>
      </c>
      <c r="I661" s="69"/>
      <c r="J661" s="26"/>
    </row>
    <row r="662" spans="1:10" x14ac:dyDescent="0.35">
      <c r="A662" s="10"/>
      <c r="B662" s="11"/>
      <c r="C662" s="109" t="s">
        <v>1391</v>
      </c>
      <c r="D662" s="110"/>
      <c r="E662" s="59">
        <f>SUM(E648:E661)</f>
        <v>55000000</v>
      </c>
      <c r="F662" s="59">
        <f>SUM(F648:F661)</f>
        <v>165000000</v>
      </c>
      <c r="G662" s="73">
        <f>SUM(G648:G661)</f>
        <v>110000000</v>
      </c>
      <c r="H662" s="31"/>
      <c r="J662" s="35"/>
    </row>
    <row r="663" spans="1:10" x14ac:dyDescent="0.35">
      <c r="A663" s="10"/>
      <c r="B663" s="11"/>
      <c r="C663" s="107" t="s">
        <v>1409</v>
      </c>
      <c r="D663" s="112"/>
      <c r="E663" s="59"/>
      <c r="F663" s="59"/>
      <c r="G663" s="73"/>
      <c r="H663" s="31"/>
      <c r="J663" s="35"/>
    </row>
    <row r="664" spans="1:10" ht="77.5" x14ac:dyDescent="0.35">
      <c r="A664" s="10"/>
      <c r="B664" s="11"/>
      <c r="C664" s="9">
        <f ca="1">COUNTIF($B$11:E664,E664)</f>
        <v>2</v>
      </c>
      <c r="D664" s="4" t="s">
        <v>664</v>
      </c>
      <c r="E664" s="59">
        <v>15000000</v>
      </c>
      <c r="F664" s="59">
        <v>15000000</v>
      </c>
      <c r="G664" s="73"/>
      <c r="H664" s="6" t="s">
        <v>1226</v>
      </c>
    </row>
    <row r="665" spans="1:10" ht="77.5" x14ac:dyDescent="0.35">
      <c r="A665" s="10"/>
      <c r="B665" s="11"/>
      <c r="C665" s="9">
        <f ca="1">COUNTIF($B$11:E665,E665)</f>
        <v>3</v>
      </c>
      <c r="D665" s="4" t="s">
        <v>665</v>
      </c>
      <c r="E665" s="59">
        <v>20000000</v>
      </c>
      <c r="F665" s="59">
        <v>20000000</v>
      </c>
      <c r="G665" s="73"/>
      <c r="H665" s="6" t="s">
        <v>1226</v>
      </c>
    </row>
    <row r="666" spans="1:10" ht="77.5" x14ac:dyDescent="0.35">
      <c r="A666" s="10"/>
      <c r="B666" s="11"/>
      <c r="C666" s="9">
        <f ca="1">COUNTIF($B$11:E666,E666)</f>
        <v>4</v>
      </c>
      <c r="D666" s="4" t="s">
        <v>666</v>
      </c>
      <c r="E666" s="59">
        <v>15000000</v>
      </c>
      <c r="F666" s="59">
        <v>15000000</v>
      </c>
      <c r="G666" s="73"/>
      <c r="H666" s="6" t="s">
        <v>1226</v>
      </c>
    </row>
    <row r="667" spans="1:10" s="14" customFormat="1" ht="93" x14ac:dyDescent="0.35">
      <c r="A667" s="10"/>
      <c r="B667" s="11"/>
      <c r="C667" s="58">
        <v>15</v>
      </c>
      <c r="D667" s="56" t="s">
        <v>2514</v>
      </c>
      <c r="E667" s="63">
        <v>0</v>
      </c>
      <c r="F667" s="63">
        <v>10000000</v>
      </c>
      <c r="G667" s="76">
        <f t="shared" ref="G667:G672" si="11">F667-E667</f>
        <v>10000000</v>
      </c>
      <c r="H667" s="56" t="s">
        <v>1226</v>
      </c>
      <c r="I667" s="69" t="s">
        <v>3381</v>
      </c>
      <c r="J667" s="26"/>
    </row>
    <row r="668" spans="1:10" s="14" customFormat="1" ht="77.5" x14ac:dyDescent="0.35">
      <c r="A668" s="10"/>
      <c r="B668" s="11"/>
      <c r="C668" s="58">
        <v>16</v>
      </c>
      <c r="D668" s="56" t="s">
        <v>2515</v>
      </c>
      <c r="E668" s="63">
        <v>0</v>
      </c>
      <c r="F668" s="63">
        <v>6000000</v>
      </c>
      <c r="G668" s="76">
        <f t="shared" si="11"/>
        <v>6000000</v>
      </c>
      <c r="H668" s="56" t="s">
        <v>1226</v>
      </c>
      <c r="I668" s="69" t="s">
        <v>3381</v>
      </c>
      <c r="J668" s="26"/>
    </row>
    <row r="669" spans="1:10" s="14" customFormat="1" ht="77.5" x14ac:dyDescent="0.35">
      <c r="A669" s="10"/>
      <c r="B669" s="11"/>
      <c r="C669" s="58">
        <v>17</v>
      </c>
      <c r="D669" s="56" t="s">
        <v>2516</v>
      </c>
      <c r="E669" s="63">
        <v>0</v>
      </c>
      <c r="F669" s="63">
        <v>10000000</v>
      </c>
      <c r="G669" s="76">
        <f t="shared" si="11"/>
        <v>10000000</v>
      </c>
      <c r="H669" s="56" t="s">
        <v>1226</v>
      </c>
      <c r="I669" s="69" t="s">
        <v>3380</v>
      </c>
      <c r="J669" s="26"/>
    </row>
    <row r="670" spans="1:10" s="14" customFormat="1" ht="93" x14ac:dyDescent="0.35">
      <c r="A670" s="10"/>
      <c r="B670" s="11"/>
      <c r="C670" s="58">
        <v>18</v>
      </c>
      <c r="D670" s="56" t="s">
        <v>2517</v>
      </c>
      <c r="E670" s="63">
        <v>0</v>
      </c>
      <c r="F670" s="63">
        <v>10000000</v>
      </c>
      <c r="G670" s="76">
        <f t="shared" si="11"/>
        <v>10000000</v>
      </c>
      <c r="H670" s="56" t="s">
        <v>1226</v>
      </c>
      <c r="I670" s="69" t="s">
        <v>3381</v>
      </c>
      <c r="J670" s="26"/>
    </row>
    <row r="671" spans="1:10" s="14" customFormat="1" ht="93" x14ac:dyDescent="0.35">
      <c r="A671" s="10"/>
      <c r="B671" s="11"/>
      <c r="C671" s="58">
        <v>19</v>
      </c>
      <c r="D671" s="56" t="s">
        <v>2518</v>
      </c>
      <c r="E671" s="63">
        <v>0</v>
      </c>
      <c r="F671" s="63">
        <v>10000000</v>
      </c>
      <c r="G671" s="76">
        <f t="shared" si="11"/>
        <v>10000000</v>
      </c>
      <c r="H671" s="56" t="s">
        <v>1226</v>
      </c>
      <c r="I671" s="69" t="s">
        <v>3381</v>
      </c>
      <c r="J671" s="26"/>
    </row>
    <row r="672" spans="1:10" s="14" customFormat="1" ht="93" x14ac:dyDescent="0.35">
      <c r="A672" s="10"/>
      <c r="B672" s="11"/>
      <c r="C672" s="58">
        <v>20</v>
      </c>
      <c r="D672" s="12" t="s">
        <v>3384</v>
      </c>
      <c r="E672" s="63">
        <v>0</v>
      </c>
      <c r="F672" s="63">
        <v>10000000</v>
      </c>
      <c r="G672" s="76">
        <f t="shared" si="11"/>
        <v>10000000</v>
      </c>
      <c r="H672" s="56" t="s">
        <v>1226</v>
      </c>
      <c r="I672" s="69" t="s">
        <v>3381</v>
      </c>
      <c r="J672" s="26"/>
    </row>
    <row r="673" spans="1:10" x14ac:dyDescent="0.35">
      <c r="A673" s="10"/>
      <c r="B673" s="11"/>
      <c r="C673" s="109" t="s">
        <v>1392</v>
      </c>
      <c r="D673" s="110"/>
      <c r="E673" s="59">
        <f>SUM(E664:E672)</f>
        <v>50000000</v>
      </c>
      <c r="F673" s="59">
        <f>SUM(F664:F672)</f>
        <v>106000000</v>
      </c>
      <c r="G673" s="73">
        <f>SUM(G664:G672)</f>
        <v>56000000</v>
      </c>
      <c r="H673" s="31"/>
      <c r="J673" s="35"/>
    </row>
    <row r="674" spans="1:10" x14ac:dyDescent="0.35">
      <c r="A674" s="10"/>
      <c r="B674" s="11"/>
      <c r="C674" s="107" t="s">
        <v>1410</v>
      </c>
      <c r="D674" s="112"/>
      <c r="E674" s="59"/>
      <c r="F674" s="59"/>
      <c r="G674" s="73"/>
      <c r="H674" s="31"/>
      <c r="J674" s="35"/>
    </row>
    <row r="675" spans="1:10" ht="77.5" x14ac:dyDescent="0.35">
      <c r="A675" s="10"/>
      <c r="B675" s="11"/>
      <c r="C675" s="9">
        <f ca="1">COUNTIF($B$11:E675,E675)</f>
        <v>4</v>
      </c>
      <c r="D675" s="4" t="s">
        <v>670</v>
      </c>
      <c r="E675" s="59">
        <v>10000000</v>
      </c>
      <c r="F675" s="59">
        <v>10000000</v>
      </c>
      <c r="G675" s="73"/>
      <c r="H675" s="6" t="s">
        <v>1226</v>
      </c>
    </row>
    <row r="676" spans="1:10" ht="77.5" x14ac:dyDescent="0.35">
      <c r="A676" s="10"/>
      <c r="B676" s="11"/>
      <c r="C676" s="9">
        <f ca="1">COUNTIF($B$11:E676,E676)</f>
        <v>5</v>
      </c>
      <c r="D676" s="4" t="s">
        <v>671</v>
      </c>
      <c r="E676" s="59">
        <v>10000000</v>
      </c>
      <c r="F676" s="59">
        <v>10000000</v>
      </c>
      <c r="G676" s="73"/>
      <c r="H676" s="6" t="s">
        <v>1226</v>
      </c>
    </row>
    <row r="677" spans="1:10" ht="93" x14ac:dyDescent="0.35">
      <c r="A677" s="10"/>
      <c r="B677" s="11"/>
      <c r="C677" s="9">
        <f ca="1">COUNTIF($B$11:E677,E677)</f>
        <v>6</v>
      </c>
      <c r="D677" s="4" t="s">
        <v>672</v>
      </c>
      <c r="E677" s="59">
        <v>15000000</v>
      </c>
      <c r="F677" s="59">
        <v>15000000</v>
      </c>
      <c r="G677" s="73"/>
      <c r="H677" s="6" t="s">
        <v>1226</v>
      </c>
    </row>
    <row r="678" spans="1:10" s="14" customFormat="1" ht="108.5" x14ac:dyDescent="0.35">
      <c r="A678" s="10"/>
      <c r="B678" s="11"/>
      <c r="C678" s="58">
        <v>12</v>
      </c>
      <c r="D678" s="56" t="s">
        <v>2529</v>
      </c>
      <c r="E678" s="63">
        <v>0</v>
      </c>
      <c r="F678" s="63">
        <v>18000000</v>
      </c>
      <c r="G678" s="76">
        <f t="shared" ref="G678:G684" si="12">F678-E678</f>
        <v>18000000</v>
      </c>
      <c r="H678" s="56" t="s">
        <v>1226</v>
      </c>
      <c r="I678" s="69"/>
      <c r="J678" s="26"/>
    </row>
    <row r="679" spans="1:10" s="14" customFormat="1" ht="108.5" x14ac:dyDescent="0.35">
      <c r="A679" s="10"/>
      <c r="B679" s="11"/>
      <c r="C679" s="58">
        <v>13</v>
      </c>
      <c r="D679" s="56" t="s">
        <v>2530</v>
      </c>
      <c r="E679" s="63">
        <v>0</v>
      </c>
      <c r="F679" s="63">
        <v>18000000</v>
      </c>
      <c r="G679" s="76">
        <f t="shared" si="12"/>
        <v>18000000</v>
      </c>
      <c r="H679" s="56" t="s">
        <v>1226</v>
      </c>
      <c r="I679" s="69"/>
      <c r="J679" s="26"/>
    </row>
    <row r="680" spans="1:10" s="14" customFormat="1" ht="77.5" x14ac:dyDescent="0.35">
      <c r="A680" s="10"/>
      <c r="B680" s="11"/>
      <c r="C680" s="58">
        <v>14</v>
      </c>
      <c r="D680" s="56" t="s">
        <v>2531</v>
      </c>
      <c r="E680" s="63">
        <v>0</v>
      </c>
      <c r="F680" s="63">
        <v>10000000</v>
      </c>
      <c r="G680" s="76">
        <f t="shared" si="12"/>
        <v>10000000</v>
      </c>
      <c r="H680" s="56" t="s">
        <v>1226</v>
      </c>
      <c r="I680" s="69"/>
      <c r="J680" s="26"/>
    </row>
    <row r="681" spans="1:10" s="14" customFormat="1" ht="77.5" x14ac:dyDescent="0.35">
      <c r="A681" s="10"/>
      <c r="B681" s="11"/>
      <c r="C681" s="58">
        <v>15</v>
      </c>
      <c r="D681" s="56" t="s">
        <v>2532</v>
      </c>
      <c r="E681" s="63">
        <v>0</v>
      </c>
      <c r="F681" s="63">
        <v>10000000</v>
      </c>
      <c r="G681" s="76">
        <f t="shared" si="12"/>
        <v>10000000</v>
      </c>
      <c r="H681" s="56" t="s">
        <v>1226</v>
      </c>
      <c r="I681" s="69"/>
      <c r="J681" s="26"/>
    </row>
    <row r="682" spans="1:10" s="14" customFormat="1" ht="77.5" x14ac:dyDescent="0.35">
      <c r="A682" s="10"/>
      <c r="B682" s="11"/>
      <c r="C682" s="58">
        <v>16</v>
      </c>
      <c r="D682" s="56" t="s">
        <v>2534</v>
      </c>
      <c r="E682" s="63">
        <v>0</v>
      </c>
      <c r="F682" s="63">
        <v>10000000</v>
      </c>
      <c r="G682" s="76">
        <f t="shared" si="12"/>
        <v>10000000</v>
      </c>
      <c r="H682" s="56" t="s">
        <v>1226</v>
      </c>
      <c r="I682" s="69"/>
      <c r="J682" s="26"/>
    </row>
    <row r="683" spans="1:10" s="14" customFormat="1" ht="77.5" x14ac:dyDescent="0.35">
      <c r="A683" s="10"/>
      <c r="B683" s="11"/>
      <c r="C683" s="58">
        <v>17</v>
      </c>
      <c r="D683" s="56" t="s">
        <v>2535</v>
      </c>
      <c r="E683" s="63">
        <v>0</v>
      </c>
      <c r="F683" s="63">
        <v>10000000</v>
      </c>
      <c r="G683" s="76">
        <f t="shared" si="12"/>
        <v>10000000</v>
      </c>
      <c r="H683" s="56" t="s">
        <v>1226</v>
      </c>
      <c r="I683" s="69"/>
      <c r="J683" s="26"/>
    </row>
    <row r="684" spans="1:10" s="14" customFormat="1" ht="77.5" x14ac:dyDescent="0.35">
      <c r="A684" s="10"/>
      <c r="B684" s="11"/>
      <c r="C684" s="58">
        <v>18</v>
      </c>
      <c r="D684" s="56" t="s">
        <v>2536</v>
      </c>
      <c r="E684" s="63">
        <v>0</v>
      </c>
      <c r="F684" s="63">
        <v>15000000</v>
      </c>
      <c r="G684" s="76">
        <f t="shared" si="12"/>
        <v>15000000</v>
      </c>
      <c r="H684" s="56" t="s">
        <v>1226</v>
      </c>
      <c r="I684" s="69"/>
      <c r="J684" s="26"/>
    </row>
    <row r="685" spans="1:10" x14ac:dyDescent="0.35">
      <c r="A685" s="10"/>
      <c r="B685" s="11"/>
      <c r="C685" s="109" t="s">
        <v>1393</v>
      </c>
      <c r="D685" s="110"/>
      <c r="E685" s="59">
        <f>SUM(E675:E684)</f>
        <v>35000000</v>
      </c>
      <c r="F685" s="59">
        <f>SUM(F675:F684)</f>
        <v>126000000</v>
      </c>
      <c r="G685" s="73">
        <f>SUM(G675:G684)</f>
        <v>91000000</v>
      </c>
      <c r="H685" s="31"/>
      <c r="J685" s="35"/>
    </row>
    <row r="686" spans="1:10" x14ac:dyDescent="0.35">
      <c r="A686" s="10"/>
      <c r="B686" s="11"/>
      <c r="C686" s="107" t="s">
        <v>1411</v>
      </c>
      <c r="D686" s="112"/>
      <c r="E686" s="59"/>
      <c r="F686" s="59"/>
      <c r="G686" s="73"/>
      <c r="H686" s="31"/>
      <c r="J686" s="35"/>
    </row>
    <row r="687" spans="1:10" ht="77.5" x14ac:dyDescent="0.35">
      <c r="A687" s="10"/>
      <c r="B687" s="11"/>
      <c r="C687" s="9">
        <f ca="1">COUNTIF($B$11:E687,E687)</f>
        <v>1</v>
      </c>
      <c r="D687" s="4" t="s">
        <v>673</v>
      </c>
      <c r="E687" s="59">
        <v>15000000</v>
      </c>
      <c r="F687" s="59">
        <v>15000000</v>
      </c>
      <c r="G687" s="73"/>
      <c r="H687" s="6" t="s">
        <v>1226</v>
      </c>
    </row>
    <row r="688" spans="1:10" ht="93" x14ac:dyDescent="0.35">
      <c r="A688" s="10"/>
      <c r="B688" s="11"/>
      <c r="C688" s="9">
        <f ca="1">COUNTIF($B$11:E688,E688)</f>
        <v>2</v>
      </c>
      <c r="D688" s="4" t="s">
        <v>674</v>
      </c>
      <c r="E688" s="59">
        <v>10000000</v>
      </c>
      <c r="F688" s="59">
        <v>10000000</v>
      </c>
      <c r="G688" s="73"/>
      <c r="H688" s="6" t="s">
        <v>1226</v>
      </c>
    </row>
    <row r="689" spans="1:10" ht="93" x14ac:dyDescent="0.35">
      <c r="A689" s="10"/>
      <c r="B689" s="11"/>
      <c r="C689" s="9">
        <f ca="1">COUNTIF($B$11:E689,E689)</f>
        <v>3</v>
      </c>
      <c r="D689" s="4" t="s">
        <v>675</v>
      </c>
      <c r="E689" s="59">
        <v>10000000</v>
      </c>
      <c r="F689" s="59">
        <v>10000000</v>
      </c>
      <c r="G689" s="73"/>
      <c r="H689" s="6" t="s">
        <v>1226</v>
      </c>
    </row>
    <row r="690" spans="1:10" s="14" customFormat="1" ht="93" x14ac:dyDescent="0.35">
      <c r="A690" s="10"/>
      <c r="B690" s="11"/>
      <c r="C690" s="58">
        <v>8</v>
      </c>
      <c r="D690" s="56" t="s">
        <v>2541</v>
      </c>
      <c r="E690" s="63">
        <v>0</v>
      </c>
      <c r="F690" s="63">
        <v>10000000</v>
      </c>
      <c r="G690" s="76">
        <f t="shared" ref="G690:G697" si="13">F690-E690</f>
        <v>10000000</v>
      </c>
      <c r="H690" s="56" t="s">
        <v>1226</v>
      </c>
      <c r="I690" s="69"/>
      <c r="J690" s="26"/>
    </row>
    <row r="691" spans="1:10" s="14" customFormat="1" ht="77.5" x14ac:dyDescent="0.35">
      <c r="A691" s="10"/>
      <c r="B691" s="11"/>
      <c r="C691" s="58">
        <v>9</v>
      </c>
      <c r="D691" s="56" t="s">
        <v>2543</v>
      </c>
      <c r="E691" s="63">
        <v>0</v>
      </c>
      <c r="F691" s="63">
        <v>10000000</v>
      </c>
      <c r="G691" s="76">
        <f t="shared" si="13"/>
        <v>10000000</v>
      </c>
      <c r="H691" s="56" t="s">
        <v>1226</v>
      </c>
      <c r="I691" s="69"/>
      <c r="J691" s="26"/>
    </row>
    <row r="692" spans="1:10" s="14" customFormat="1" ht="77.5" x14ac:dyDescent="0.35">
      <c r="A692" s="10"/>
      <c r="B692" s="11"/>
      <c r="C692" s="58">
        <v>10</v>
      </c>
      <c r="D692" s="56" t="s">
        <v>2544</v>
      </c>
      <c r="E692" s="63">
        <v>0</v>
      </c>
      <c r="F692" s="63">
        <v>10000000</v>
      </c>
      <c r="G692" s="76">
        <f t="shared" si="13"/>
        <v>10000000</v>
      </c>
      <c r="H692" s="56" t="s">
        <v>1226</v>
      </c>
      <c r="I692" s="69"/>
      <c r="J692" s="26"/>
    </row>
    <row r="693" spans="1:10" s="14" customFormat="1" ht="93" x14ac:dyDescent="0.35">
      <c r="A693" s="10"/>
      <c r="B693" s="11"/>
      <c r="C693" s="58">
        <v>11</v>
      </c>
      <c r="D693" s="56" t="s">
        <v>2545</v>
      </c>
      <c r="E693" s="63">
        <v>0</v>
      </c>
      <c r="F693" s="63">
        <v>15000000</v>
      </c>
      <c r="G693" s="76">
        <f t="shared" si="13"/>
        <v>15000000</v>
      </c>
      <c r="H693" s="56" t="s">
        <v>1226</v>
      </c>
      <c r="I693" s="69"/>
      <c r="J693" s="26"/>
    </row>
    <row r="694" spans="1:10" s="14" customFormat="1" ht="77.5" x14ac:dyDescent="0.35">
      <c r="A694" s="10"/>
      <c r="B694" s="11"/>
      <c r="C694" s="58">
        <v>12</v>
      </c>
      <c r="D694" s="56" t="s">
        <v>2546</v>
      </c>
      <c r="E694" s="63">
        <v>0</v>
      </c>
      <c r="F694" s="63">
        <v>15000000</v>
      </c>
      <c r="G694" s="76">
        <f t="shared" si="13"/>
        <v>15000000</v>
      </c>
      <c r="H694" s="56" t="s">
        <v>1226</v>
      </c>
      <c r="I694" s="69"/>
      <c r="J694" s="26"/>
    </row>
    <row r="695" spans="1:10" s="14" customFormat="1" ht="77.5" x14ac:dyDescent="0.35">
      <c r="A695" s="10"/>
      <c r="B695" s="11"/>
      <c r="C695" s="58">
        <v>13</v>
      </c>
      <c r="D695" s="56" t="s">
        <v>2547</v>
      </c>
      <c r="E695" s="63">
        <v>0</v>
      </c>
      <c r="F695" s="63">
        <v>15000000</v>
      </c>
      <c r="G695" s="76">
        <f t="shared" si="13"/>
        <v>15000000</v>
      </c>
      <c r="H695" s="56" t="s">
        <v>1226</v>
      </c>
      <c r="I695" s="69"/>
      <c r="J695" s="26"/>
    </row>
    <row r="696" spans="1:10" s="14" customFormat="1" ht="93" x14ac:dyDescent="0.35">
      <c r="A696" s="10"/>
      <c r="B696" s="11"/>
      <c r="C696" s="58">
        <v>14</v>
      </c>
      <c r="D696" s="56" t="s">
        <v>2548</v>
      </c>
      <c r="E696" s="63">
        <v>0</v>
      </c>
      <c r="F696" s="63">
        <v>15000000</v>
      </c>
      <c r="G696" s="76">
        <f t="shared" si="13"/>
        <v>15000000</v>
      </c>
      <c r="H696" s="56" t="s">
        <v>1226</v>
      </c>
      <c r="I696" s="69"/>
      <c r="J696" s="26"/>
    </row>
    <row r="697" spans="1:10" s="14" customFormat="1" ht="93" x14ac:dyDescent="0.35">
      <c r="A697" s="10"/>
      <c r="B697" s="11"/>
      <c r="C697" s="58">
        <v>15</v>
      </c>
      <c r="D697" s="56" t="s">
        <v>2549</v>
      </c>
      <c r="E697" s="63">
        <v>0</v>
      </c>
      <c r="F697" s="63">
        <v>10000000</v>
      </c>
      <c r="G697" s="76">
        <f t="shared" si="13"/>
        <v>10000000</v>
      </c>
      <c r="H697" s="56" t="s">
        <v>1226</v>
      </c>
      <c r="I697" s="69"/>
      <c r="J697" s="26"/>
    </row>
    <row r="698" spans="1:10" x14ac:dyDescent="0.35">
      <c r="A698" s="10"/>
      <c r="B698" s="11"/>
      <c r="C698" s="109" t="s">
        <v>1394</v>
      </c>
      <c r="D698" s="110"/>
      <c r="E698" s="59">
        <f>SUM(E687:E697)</f>
        <v>35000000</v>
      </c>
      <c r="F698" s="59">
        <f>SUM(F687:F697)</f>
        <v>135000000</v>
      </c>
      <c r="G698" s="73">
        <f>SUM(G687:G697)</f>
        <v>100000000</v>
      </c>
      <c r="H698" s="31"/>
      <c r="J698" s="35"/>
    </row>
    <row r="699" spans="1:10" x14ac:dyDescent="0.35">
      <c r="A699" s="10"/>
      <c r="B699" s="11"/>
      <c r="C699" s="107" t="s">
        <v>1412</v>
      </c>
      <c r="D699" s="112"/>
      <c r="E699" s="59"/>
      <c r="F699" s="59"/>
      <c r="G699" s="73"/>
      <c r="H699" s="31"/>
      <c r="J699" s="35"/>
    </row>
    <row r="700" spans="1:10" ht="77.5" x14ac:dyDescent="0.35">
      <c r="A700" s="10"/>
      <c r="B700" s="11"/>
      <c r="C700" s="9">
        <f ca="1">COUNTIF($B$11:E700,E700)</f>
        <v>16</v>
      </c>
      <c r="D700" s="4" t="s">
        <v>691</v>
      </c>
      <c r="E700" s="59">
        <v>15000000</v>
      </c>
      <c r="F700" s="59">
        <v>15000000</v>
      </c>
      <c r="G700" s="73"/>
      <c r="H700" s="6" t="s">
        <v>1226</v>
      </c>
    </row>
    <row r="701" spans="1:10" ht="77.5" x14ac:dyDescent="0.35">
      <c r="A701" s="10"/>
      <c r="B701" s="11"/>
      <c r="C701" s="9">
        <f ca="1">COUNTIF($B$11:E701,E701)</f>
        <v>17</v>
      </c>
      <c r="D701" s="4" t="s">
        <v>692</v>
      </c>
      <c r="E701" s="59">
        <v>15000000</v>
      </c>
      <c r="F701" s="59">
        <v>15000000</v>
      </c>
      <c r="G701" s="73"/>
      <c r="H701" s="6" t="s">
        <v>1226</v>
      </c>
    </row>
    <row r="702" spans="1:10" ht="77.5" x14ac:dyDescent="0.35">
      <c r="A702" s="10"/>
      <c r="B702" s="11"/>
      <c r="C702" s="9">
        <f ca="1">COUNTIF($B$11:E702,E702)</f>
        <v>18</v>
      </c>
      <c r="D702" s="4" t="s">
        <v>693</v>
      </c>
      <c r="E702" s="59">
        <v>15000000</v>
      </c>
      <c r="F702" s="59">
        <v>15000000</v>
      </c>
      <c r="G702" s="73"/>
      <c r="H702" s="6" t="s">
        <v>1226</v>
      </c>
    </row>
    <row r="703" spans="1:10" ht="77.5" x14ac:dyDescent="0.35">
      <c r="A703" s="10"/>
      <c r="B703" s="11"/>
      <c r="C703" s="9">
        <f ca="1">COUNTIF($B$11:E703,E703)</f>
        <v>19</v>
      </c>
      <c r="D703" s="4" t="s">
        <v>694</v>
      </c>
      <c r="E703" s="59">
        <v>10000000</v>
      </c>
      <c r="F703" s="59">
        <v>10000000</v>
      </c>
      <c r="G703" s="73"/>
      <c r="H703" s="6" t="s">
        <v>1226</v>
      </c>
    </row>
    <row r="704" spans="1:10" ht="77.5" x14ac:dyDescent="0.35">
      <c r="A704" s="10"/>
      <c r="B704" s="11"/>
      <c r="C704" s="9">
        <f ca="1">COUNTIF($B$11:E704,E704)</f>
        <v>20</v>
      </c>
      <c r="D704" s="4" t="s">
        <v>695</v>
      </c>
      <c r="E704" s="59">
        <v>10000000</v>
      </c>
      <c r="F704" s="59">
        <v>10000000</v>
      </c>
      <c r="G704" s="73"/>
      <c r="H704" s="6" t="s">
        <v>1226</v>
      </c>
    </row>
    <row r="705" spans="1:10" ht="77.5" x14ac:dyDescent="0.35">
      <c r="A705" s="10"/>
      <c r="B705" s="11"/>
      <c r="C705" s="9">
        <f ca="1">COUNTIF($B$11:E705,E705)</f>
        <v>21</v>
      </c>
      <c r="D705" s="4" t="s">
        <v>696</v>
      </c>
      <c r="E705" s="59">
        <v>30000000</v>
      </c>
      <c r="F705" s="59">
        <v>30000000</v>
      </c>
      <c r="G705" s="73"/>
      <c r="H705" s="6" t="s">
        <v>1226</v>
      </c>
    </row>
    <row r="706" spans="1:10" s="14" customFormat="1" ht="93" x14ac:dyDescent="0.35">
      <c r="A706" s="10"/>
      <c r="B706" s="11"/>
      <c r="C706" s="58">
        <v>41</v>
      </c>
      <c r="D706" s="56" t="s">
        <v>2560</v>
      </c>
      <c r="E706" s="63">
        <v>0</v>
      </c>
      <c r="F706" s="63">
        <v>18000000</v>
      </c>
      <c r="G706" s="76">
        <f t="shared" ref="G706:G720" si="14">F706-E706</f>
        <v>18000000</v>
      </c>
      <c r="H706" s="56" t="s">
        <v>1226</v>
      </c>
      <c r="I706" s="69"/>
      <c r="J706" s="26"/>
    </row>
    <row r="707" spans="1:10" s="14" customFormat="1" ht="108.5" x14ac:dyDescent="0.35">
      <c r="A707" s="10"/>
      <c r="B707" s="11"/>
      <c r="C707" s="58">
        <v>42</v>
      </c>
      <c r="D707" s="56" t="s">
        <v>2561</v>
      </c>
      <c r="E707" s="63">
        <v>0</v>
      </c>
      <c r="F707" s="63">
        <v>10000000</v>
      </c>
      <c r="G707" s="76">
        <f t="shared" si="14"/>
        <v>10000000</v>
      </c>
      <c r="H707" s="56" t="s">
        <v>1226</v>
      </c>
      <c r="I707" s="69"/>
      <c r="J707" s="26"/>
    </row>
    <row r="708" spans="1:10" s="14" customFormat="1" ht="108.5" x14ac:dyDescent="0.35">
      <c r="A708" s="10"/>
      <c r="B708" s="11"/>
      <c r="C708" s="58">
        <v>43</v>
      </c>
      <c r="D708" s="56" t="s">
        <v>2562</v>
      </c>
      <c r="E708" s="63">
        <v>0</v>
      </c>
      <c r="F708" s="63">
        <v>12000000</v>
      </c>
      <c r="G708" s="76">
        <f t="shared" si="14"/>
        <v>12000000</v>
      </c>
      <c r="H708" s="56" t="s">
        <v>1226</v>
      </c>
      <c r="I708" s="69"/>
      <c r="J708" s="26"/>
    </row>
    <row r="709" spans="1:10" s="14" customFormat="1" ht="108.5" x14ac:dyDescent="0.35">
      <c r="A709" s="10"/>
      <c r="B709" s="11"/>
      <c r="C709" s="58">
        <v>44</v>
      </c>
      <c r="D709" s="56" t="s">
        <v>2563</v>
      </c>
      <c r="E709" s="63">
        <v>0</v>
      </c>
      <c r="F709" s="63">
        <v>12000000</v>
      </c>
      <c r="G709" s="76">
        <f t="shared" si="14"/>
        <v>12000000</v>
      </c>
      <c r="H709" s="56" t="s">
        <v>1226</v>
      </c>
      <c r="I709" s="69"/>
      <c r="J709" s="26"/>
    </row>
    <row r="710" spans="1:10" s="14" customFormat="1" ht="108.5" x14ac:dyDescent="0.35">
      <c r="A710" s="10"/>
      <c r="B710" s="11"/>
      <c r="C710" s="58">
        <v>45</v>
      </c>
      <c r="D710" s="56" t="s">
        <v>2564</v>
      </c>
      <c r="E710" s="63">
        <v>0</v>
      </c>
      <c r="F710" s="63">
        <v>10000000</v>
      </c>
      <c r="G710" s="76">
        <f t="shared" si="14"/>
        <v>10000000</v>
      </c>
      <c r="H710" s="56" t="s">
        <v>1226</v>
      </c>
      <c r="I710" s="69"/>
      <c r="J710" s="26"/>
    </row>
    <row r="711" spans="1:10" s="14" customFormat="1" ht="108.5" x14ac:dyDescent="0.35">
      <c r="A711" s="10"/>
      <c r="B711" s="11"/>
      <c r="C711" s="58">
        <v>46</v>
      </c>
      <c r="D711" s="56" t="s">
        <v>2565</v>
      </c>
      <c r="E711" s="63">
        <v>0</v>
      </c>
      <c r="F711" s="63">
        <v>10000000</v>
      </c>
      <c r="G711" s="76">
        <f t="shared" si="14"/>
        <v>10000000</v>
      </c>
      <c r="H711" s="56" t="s">
        <v>1226</v>
      </c>
      <c r="I711" s="69"/>
      <c r="J711" s="26"/>
    </row>
    <row r="712" spans="1:10" s="14" customFormat="1" ht="93" x14ac:dyDescent="0.35">
      <c r="A712" s="10"/>
      <c r="B712" s="11"/>
      <c r="C712" s="58">
        <v>47</v>
      </c>
      <c r="D712" s="56" t="s">
        <v>2566</v>
      </c>
      <c r="E712" s="63">
        <v>0</v>
      </c>
      <c r="F712" s="63">
        <v>12000000</v>
      </c>
      <c r="G712" s="76">
        <f t="shared" si="14"/>
        <v>12000000</v>
      </c>
      <c r="H712" s="56" t="s">
        <v>1226</v>
      </c>
      <c r="I712" s="69"/>
      <c r="J712" s="26"/>
    </row>
    <row r="713" spans="1:10" s="14" customFormat="1" ht="93" x14ac:dyDescent="0.35">
      <c r="A713" s="10"/>
      <c r="B713" s="11"/>
      <c r="C713" s="58">
        <v>48</v>
      </c>
      <c r="D713" s="56" t="s">
        <v>2568</v>
      </c>
      <c r="E713" s="63">
        <v>0</v>
      </c>
      <c r="F713" s="63">
        <v>10000000</v>
      </c>
      <c r="G713" s="76">
        <f t="shared" si="14"/>
        <v>10000000</v>
      </c>
      <c r="H713" s="56" t="s">
        <v>1226</v>
      </c>
      <c r="I713" s="69"/>
      <c r="J713" s="26"/>
    </row>
    <row r="714" spans="1:10" s="14" customFormat="1" ht="93" x14ac:dyDescent="0.35">
      <c r="A714" s="10"/>
      <c r="B714" s="11"/>
      <c r="C714" s="58">
        <v>49</v>
      </c>
      <c r="D714" s="56" t="s">
        <v>2569</v>
      </c>
      <c r="E714" s="63">
        <v>0</v>
      </c>
      <c r="F714" s="63">
        <v>10000000</v>
      </c>
      <c r="G714" s="76">
        <f t="shared" si="14"/>
        <v>10000000</v>
      </c>
      <c r="H714" s="56" t="s">
        <v>1226</v>
      </c>
      <c r="I714" s="69"/>
      <c r="J714" s="26"/>
    </row>
    <row r="715" spans="1:10" s="14" customFormat="1" ht="93" x14ac:dyDescent="0.35">
      <c r="A715" s="10"/>
      <c r="B715" s="11"/>
      <c r="C715" s="58">
        <v>50</v>
      </c>
      <c r="D715" s="56" t="s">
        <v>2570</v>
      </c>
      <c r="E715" s="63">
        <v>0</v>
      </c>
      <c r="F715" s="63">
        <v>10000000</v>
      </c>
      <c r="G715" s="76">
        <f t="shared" si="14"/>
        <v>10000000</v>
      </c>
      <c r="H715" s="56" t="s">
        <v>1226</v>
      </c>
      <c r="I715" s="69"/>
      <c r="J715" s="26"/>
    </row>
    <row r="716" spans="1:10" s="14" customFormat="1" ht="93" x14ac:dyDescent="0.35">
      <c r="A716" s="10"/>
      <c r="B716" s="11"/>
      <c r="C716" s="58">
        <v>51</v>
      </c>
      <c r="D716" s="56" t="s">
        <v>2571</v>
      </c>
      <c r="E716" s="63">
        <v>0</v>
      </c>
      <c r="F716" s="63">
        <v>10000000</v>
      </c>
      <c r="G716" s="76">
        <f t="shared" si="14"/>
        <v>10000000</v>
      </c>
      <c r="H716" s="56" t="s">
        <v>1226</v>
      </c>
      <c r="I716" s="69"/>
      <c r="J716" s="26"/>
    </row>
    <row r="717" spans="1:10" s="14" customFormat="1" ht="77.5" x14ac:dyDescent="0.35">
      <c r="A717" s="10"/>
      <c r="B717" s="11"/>
      <c r="C717" s="58">
        <v>52</v>
      </c>
      <c r="D717" s="56" t="s">
        <v>2572</v>
      </c>
      <c r="E717" s="63">
        <v>0</v>
      </c>
      <c r="F717" s="63">
        <v>15000000</v>
      </c>
      <c r="G717" s="76">
        <f t="shared" si="14"/>
        <v>15000000</v>
      </c>
      <c r="H717" s="56" t="s">
        <v>1226</v>
      </c>
      <c r="I717" s="69"/>
      <c r="J717" s="26"/>
    </row>
    <row r="718" spans="1:10" s="14" customFormat="1" ht="77.5" x14ac:dyDescent="0.35">
      <c r="A718" s="10"/>
      <c r="B718" s="11"/>
      <c r="C718" s="58">
        <v>53</v>
      </c>
      <c r="D718" s="56" t="s">
        <v>2573</v>
      </c>
      <c r="E718" s="63">
        <v>0</v>
      </c>
      <c r="F718" s="63">
        <v>12000000</v>
      </c>
      <c r="G718" s="76">
        <f t="shared" si="14"/>
        <v>12000000</v>
      </c>
      <c r="H718" s="56" t="s">
        <v>1226</v>
      </c>
      <c r="I718" s="69"/>
      <c r="J718" s="26"/>
    </row>
    <row r="719" spans="1:10" s="14" customFormat="1" ht="77.5" x14ac:dyDescent="0.35">
      <c r="A719" s="10"/>
      <c r="B719" s="11"/>
      <c r="C719" s="58">
        <v>54</v>
      </c>
      <c r="D719" s="56" t="s">
        <v>2574</v>
      </c>
      <c r="E719" s="63">
        <v>0</v>
      </c>
      <c r="F719" s="63">
        <v>20000000</v>
      </c>
      <c r="G719" s="76">
        <f t="shared" si="14"/>
        <v>20000000</v>
      </c>
      <c r="H719" s="56" t="s">
        <v>1226</v>
      </c>
      <c r="I719" s="69"/>
      <c r="J719" s="26"/>
    </row>
    <row r="720" spans="1:10" s="14" customFormat="1" ht="77.5" x14ac:dyDescent="0.35">
      <c r="A720" s="10"/>
      <c r="B720" s="11"/>
      <c r="C720" s="58">
        <v>55</v>
      </c>
      <c r="D720" s="56" t="s">
        <v>2575</v>
      </c>
      <c r="E720" s="63">
        <v>0</v>
      </c>
      <c r="F720" s="63">
        <v>15000000</v>
      </c>
      <c r="G720" s="76">
        <f t="shared" si="14"/>
        <v>15000000</v>
      </c>
      <c r="H720" s="56" t="s">
        <v>1226</v>
      </c>
      <c r="I720" s="69"/>
      <c r="J720" s="26"/>
    </row>
    <row r="721" spans="1:10" x14ac:dyDescent="0.35">
      <c r="A721" s="10"/>
      <c r="B721" s="27"/>
      <c r="C721" s="109" t="s">
        <v>1395</v>
      </c>
      <c r="D721" s="110"/>
      <c r="E721" s="59">
        <f>SUM(E700:E720)</f>
        <v>95000000</v>
      </c>
      <c r="F721" s="59">
        <f>SUM(F700:F720)</f>
        <v>281000000</v>
      </c>
      <c r="G721" s="73">
        <f>SUM(G700:G720)</f>
        <v>186000000</v>
      </c>
      <c r="H721" s="31"/>
      <c r="J721" s="35"/>
    </row>
    <row r="722" spans="1:10" s="30" customFormat="1" x14ac:dyDescent="0.35">
      <c r="A722" s="28"/>
      <c r="B722" s="40"/>
      <c r="C722" s="109" t="s">
        <v>1396</v>
      </c>
      <c r="D722" s="110"/>
      <c r="E722" s="61">
        <f>E508+E519+E522+E530+E553+E574+E586+E603+E614+E646+E662+E673+E685+E698+E721</f>
        <v>915500000</v>
      </c>
      <c r="F722" s="61">
        <f>F508+F519+F522+F530+F553+F574+F586+F603+F614+F646+F662+F673+F685+F698+F721</f>
        <v>2647700000</v>
      </c>
      <c r="G722" s="75">
        <f>G508+G519+G522+G530+G553+G574+G586+G603+G614+G646+G662+G673+G685+G698+G721</f>
        <v>1732200000</v>
      </c>
      <c r="H722" s="36"/>
      <c r="I722" s="69"/>
      <c r="J722" s="53"/>
    </row>
    <row r="723" spans="1:10" s="30" customFormat="1" x14ac:dyDescent="0.35">
      <c r="A723" s="37">
        <v>8</v>
      </c>
      <c r="B723" s="38" t="s">
        <v>1427</v>
      </c>
      <c r="C723" s="107" t="s">
        <v>1428</v>
      </c>
      <c r="D723" s="112"/>
      <c r="E723" s="61"/>
      <c r="F723" s="61"/>
      <c r="G723" s="75"/>
      <c r="H723" s="36"/>
      <c r="I723" s="69"/>
      <c r="J723" s="53"/>
    </row>
    <row r="724" spans="1:10" ht="77.5" x14ac:dyDescent="0.35">
      <c r="A724" s="10"/>
      <c r="B724" s="11"/>
      <c r="C724" s="9">
        <f ca="1">COUNTIF($B$11:E724,E724)</f>
        <v>3</v>
      </c>
      <c r="D724" s="4" t="s">
        <v>699</v>
      </c>
      <c r="E724" s="59">
        <v>15000000</v>
      </c>
      <c r="F724" s="59">
        <v>15000000</v>
      </c>
      <c r="G724" s="73"/>
      <c r="H724" s="6" t="s">
        <v>1226</v>
      </c>
    </row>
    <row r="725" spans="1:10" ht="77.5" x14ac:dyDescent="0.35">
      <c r="A725" s="10"/>
      <c r="B725" s="11"/>
      <c r="C725" s="9">
        <f ca="1">COUNTIF($B$11:E725,E725)</f>
        <v>4</v>
      </c>
      <c r="D725" s="4" t="s">
        <v>700</v>
      </c>
      <c r="E725" s="59">
        <v>10000000</v>
      </c>
      <c r="F725" s="59">
        <v>10000000</v>
      </c>
      <c r="G725" s="73"/>
      <c r="H725" s="6" t="s">
        <v>1226</v>
      </c>
    </row>
    <row r="726" spans="1:10" ht="77.5" x14ac:dyDescent="0.35">
      <c r="A726" s="10"/>
      <c r="B726" s="11"/>
      <c r="C726" s="9">
        <f ca="1">COUNTIF($B$11:E726,E726)</f>
        <v>5</v>
      </c>
      <c r="D726" s="4" t="s">
        <v>701</v>
      </c>
      <c r="E726" s="59">
        <v>20000000</v>
      </c>
      <c r="F726" s="59">
        <v>20000000</v>
      </c>
      <c r="G726" s="73"/>
      <c r="H726" s="6" t="s">
        <v>1226</v>
      </c>
    </row>
    <row r="727" spans="1:10" ht="77.5" x14ac:dyDescent="0.35">
      <c r="A727" s="10"/>
      <c r="B727" s="11"/>
      <c r="C727" s="9">
        <f ca="1">COUNTIF($B$11:E727,E727)</f>
        <v>6</v>
      </c>
      <c r="D727" s="4" t="s">
        <v>702</v>
      </c>
      <c r="E727" s="59">
        <v>10000000</v>
      </c>
      <c r="F727" s="59">
        <v>10000000</v>
      </c>
      <c r="G727" s="73"/>
      <c r="H727" s="6" t="s">
        <v>1226</v>
      </c>
    </row>
    <row r="728" spans="1:10" s="14" customFormat="1" ht="77.5" x14ac:dyDescent="0.35">
      <c r="A728" s="10"/>
      <c r="B728" s="11"/>
      <c r="C728" s="58">
        <v>9</v>
      </c>
      <c r="D728" s="56" t="s">
        <v>2587</v>
      </c>
      <c r="E728" s="63">
        <v>0</v>
      </c>
      <c r="F728" s="63">
        <v>10000000</v>
      </c>
      <c r="G728" s="76">
        <f t="shared" ref="G728:G730" si="15">F728-E728</f>
        <v>10000000</v>
      </c>
      <c r="H728" s="56" t="s">
        <v>1226</v>
      </c>
      <c r="I728" s="69"/>
      <c r="J728" s="26"/>
    </row>
    <row r="729" spans="1:10" s="14" customFormat="1" ht="77.5" x14ac:dyDescent="0.35">
      <c r="A729" s="10"/>
      <c r="B729" s="11"/>
      <c r="C729" s="58">
        <v>10</v>
      </c>
      <c r="D729" s="56" t="s">
        <v>2588</v>
      </c>
      <c r="E729" s="63">
        <v>0</v>
      </c>
      <c r="F729" s="63">
        <v>20000000</v>
      </c>
      <c r="G729" s="76">
        <f t="shared" si="15"/>
        <v>20000000</v>
      </c>
      <c r="H729" s="56" t="s">
        <v>1226</v>
      </c>
      <c r="I729" s="69"/>
      <c r="J729" s="26"/>
    </row>
    <row r="730" spans="1:10" s="14" customFormat="1" ht="77.5" x14ac:dyDescent="0.35">
      <c r="A730" s="10"/>
      <c r="B730" s="11"/>
      <c r="C730" s="58">
        <v>11</v>
      </c>
      <c r="D730" s="56" t="s">
        <v>2589</v>
      </c>
      <c r="E730" s="63">
        <v>0</v>
      </c>
      <c r="F730" s="63">
        <v>10000000</v>
      </c>
      <c r="G730" s="76">
        <f t="shared" si="15"/>
        <v>10000000</v>
      </c>
      <c r="H730" s="56" t="s">
        <v>1226</v>
      </c>
      <c r="I730" s="69"/>
      <c r="J730" s="26"/>
    </row>
    <row r="731" spans="1:10" x14ac:dyDescent="0.35">
      <c r="A731" s="10"/>
      <c r="B731" s="11"/>
      <c r="C731" s="109" t="s">
        <v>1413</v>
      </c>
      <c r="D731" s="110"/>
      <c r="E731" s="59">
        <f>SUM(E724:E730)</f>
        <v>55000000</v>
      </c>
      <c r="F731" s="59">
        <f>SUM(F724:F730)</f>
        <v>95000000</v>
      </c>
      <c r="G731" s="73">
        <f>SUM(G724:G730)</f>
        <v>40000000</v>
      </c>
      <c r="H731" s="31"/>
      <c r="J731" s="35"/>
    </row>
    <row r="732" spans="1:10" x14ac:dyDescent="0.35">
      <c r="A732" s="10"/>
      <c r="B732" s="11"/>
      <c r="C732" s="107" t="s">
        <v>1429</v>
      </c>
      <c r="D732" s="112"/>
      <c r="E732" s="59"/>
      <c r="F732" s="59"/>
      <c r="G732" s="73"/>
      <c r="H732" s="31"/>
      <c r="J732" s="35"/>
    </row>
    <row r="733" spans="1:10" ht="77.5" x14ac:dyDescent="0.35">
      <c r="A733" s="10"/>
      <c r="B733" s="11"/>
      <c r="C733" s="9">
        <f ca="1">COUNTIF($B$11:E733,E733)</f>
        <v>1</v>
      </c>
      <c r="D733" s="4" t="s">
        <v>703</v>
      </c>
      <c r="E733" s="59">
        <v>10000000</v>
      </c>
      <c r="F733" s="59">
        <v>10000000</v>
      </c>
      <c r="G733" s="73"/>
      <c r="H733" s="6" t="s">
        <v>1226</v>
      </c>
    </row>
    <row r="734" spans="1:10" ht="77.5" x14ac:dyDescent="0.35">
      <c r="A734" s="10"/>
      <c r="B734" s="11"/>
      <c r="C734" s="9">
        <f ca="1">COUNTIF($B$11:E734,E734)</f>
        <v>2</v>
      </c>
      <c r="D734" s="4" t="s">
        <v>704</v>
      </c>
      <c r="E734" s="59">
        <v>10000000</v>
      </c>
      <c r="F734" s="59">
        <v>10000000</v>
      </c>
      <c r="G734" s="73"/>
      <c r="H734" s="6" t="s">
        <v>1226</v>
      </c>
    </row>
    <row r="735" spans="1:10" ht="77.5" x14ac:dyDescent="0.35">
      <c r="A735" s="10"/>
      <c r="B735" s="11"/>
      <c r="C735" s="9">
        <f ca="1">COUNTIF($B$11:E735,E735)</f>
        <v>3</v>
      </c>
      <c r="D735" s="4" t="s">
        <v>705</v>
      </c>
      <c r="E735" s="59">
        <v>10000000</v>
      </c>
      <c r="F735" s="59">
        <v>10000000</v>
      </c>
      <c r="G735" s="73"/>
      <c r="H735" s="6" t="s">
        <v>1226</v>
      </c>
    </row>
    <row r="736" spans="1:10" ht="77.5" x14ac:dyDescent="0.35">
      <c r="A736" s="10"/>
      <c r="B736" s="11"/>
      <c r="C736" s="9">
        <f ca="1">COUNTIF($B$11:E736,E736)</f>
        <v>4</v>
      </c>
      <c r="D736" s="4" t="s">
        <v>706</v>
      </c>
      <c r="E736" s="59">
        <v>10000000</v>
      </c>
      <c r="F736" s="59">
        <v>10000000</v>
      </c>
      <c r="G736" s="73"/>
      <c r="H736" s="6" t="s">
        <v>1226</v>
      </c>
    </row>
    <row r="737" spans="1:10" s="14" customFormat="1" ht="108.5" x14ac:dyDescent="0.35">
      <c r="A737" s="10"/>
      <c r="B737" s="11"/>
      <c r="C737" s="58">
        <v>5</v>
      </c>
      <c r="D737" s="56" t="s">
        <v>2596</v>
      </c>
      <c r="E737" s="63">
        <v>0</v>
      </c>
      <c r="F737" s="63">
        <v>75000000</v>
      </c>
      <c r="G737" s="76">
        <f t="shared" ref="G737:G745" si="16">F737-E737</f>
        <v>75000000</v>
      </c>
      <c r="H737" s="56" t="s">
        <v>1227</v>
      </c>
      <c r="I737" s="69"/>
      <c r="J737" s="26"/>
    </row>
    <row r="738" spans="1:10" s="14" customFormat="1" ht="77.5" x14ac:dyDescent="0.35">
      <c r="A738" s="10"/>
      <c r="B738" s="11"/>
      <c r="C738" s="58">
        <v>7</v>
      </c>
      <c r="D738" s="56" t="s">
        <v>2592</v>
      </c>
      <c r="E738" s="63">
        <v>0</v>
      </c>
      <c r="F738" s="63">
        <v>10000000</v>
      </c>
      <c r="G738" s="76">
        <f t="shared" si="16"/>
        <v>10000000</v>
      </c>
      <c r="H738" s="56" t="s">
        <v>1226</v>
      </c>
      <c r="I738" s="69"/>
      <c r="J738" s="26"/>
    </row>
    <row r="739" spans="1:10" s="14" customFormat="1" ht="77.5" x14ac:dyDescent="0.35">
      <c r="A739" s="10"/>
      <c r="B739" s="11"/>
      <c r="C739" s="58">
        <v>8</v>
      </c>
      <c r="D739" s="56" t="s">
        <v>2593</v>
      </c>
      <c r="E739" s="63">
        <v>0</v>
      </c>
      <c r="F739" s="63">
        <v>45000000</v>
      </c>
      <c r="G739" s="76">
        <f t="shared" si="16"/>
        <v>45000000</v>
      </c>
      <c r="H739" s="56" t="s">
        <v>1226</v>
      </c>
      <c r="I739" s="69"/>
      <c r="J739" s="26"/>
    </row>
    <row r="740" spans="1:10" s="14" customFormat="1" ht="77.5" x14ac:dyDescent="0.35">
      <c r="A740" s="10"/>
      <c r="B740" s="11"/>
      <c r="C740" s="58">
        <v>9</v>
      </c>
      <c r="D740" s="56" t="s">
        <v>2594</v>
      </c>
      <c r="E740" s="63">
        <v>0</v>
      </c>
      <c r="F740" s="63">
        <v>10000000</v>
      </c>
      <c r="G740" s="76">
        <f t="shared" si="16"/>
        <v>10000000</v>
      </c>
      <c r="H740" s="56" t="s">
        <v>1226</v>
      </c>
      <c r="I740" s="69"/>
      <c r="J740" s="26"/>
    </row>
    <row r="741" spans="1:10" s="14" customFormat="1" ht="77.5" x14ac:dyDescent="0.35">
      <c r="A741" s="10"/>
      <c r="B741" s="11"/>
      <c r="C741" s="58">
        <v>10</v>
      </c>
      <c r="D741" s="56" t="s">
        <v>3326</v>
      </c>
      <c r="E741" s="63">
        <v>0</v>
      </c>
      <c r="F741" s="63">
        <v>13000000</v>
      </c>
      <c r="G741" s="76">
        <f t="shared" si="16"/>
        <v>13000000</v>
      </c>
      <c r="H741" s="56" t="s">
        <v>1226</v>
      </c>
      <c r="I741" s="69"/>
      <c r="J741" s="26"/>
    </row>
    <row r="742" spans="1:10" s="14" customFormat="1" ht="77.5" x14ac:dyDescent="0.35">
      <c r="A742" s="10"/>
      <c r="B742" s="11"/>
      <c r="C742" s="58">
        <v>11</v>
      </c>
      <c r="D742" s="56" t="s">
        <v>3327</v>
      </c>
      <c r="E742" s="63">
        <v>0</v>
      </c>
      <c r="F742" s="63">
        <v>13000000</v>
      </c>
      <c r="G742" s="76">
        <f t="shared" si="16"/>
        <v>13000000</v>
      </c>
      <c r="H742" s="56" t="s">
        <v>1226</v>
      </c>
      <c r="I742" s="69"/>
      <c r="J742" s="26"/>
    </row>
    <row r="743" spans="1:10" s="14" customFormat="1" ht="77.5" x14ac:dyDescent="0.35">
      <c r="A743" s="10"/>
      <c r="B743" s="11"/>
      <c r="C743" s="58">
        <v>12</v>
      </c>
      <c r="D743" s="56" t="s">
        <v>3328</v>
      </c>
      <c r="E743" s="63">
        <v>0</v>
      </c>
      <c r="F743" s="63">
        <v>13000000</v>
      </c>
      <c r="G743" s="76">
        <f t="shared" si="16"/>
        <v>13000000</v>
      </c>
      <c r="H743" s="56" t="s">
        <v>1226</v>
      </c>
      <c r="I743" s="69"/>
      <c r="J743" s="26"/>
    </row>
    <row r="744" spans="1:10" s="14" customFormat="1" ht="77.5" x14ac:dyDescent="0.35">
      <c r="A744" s="10"/>
      <c r="B744" s="11"/>
      <c r="C744" s="58">
        <v>13</v>
      </c>
      <c r="D744" s="56" t="s">
        <v>3329</v>
      </c>
      <c r="E744" s="63">
        <v>0</v>
      </c>
      <c r="F744" s="63">
        <v>13000000</v>
      </c>
      <c r="G744" s="76">
        <f t="shared" si="16"/>
        <v>13000000</v>
      </c>
      <c r="H744" s="56" t="s">
        <v>1226</v>
      </c>
      <c r="I744" s="69"/>
      <c r="J744" s="26"/>
    </row>
    <row r="745" spans="1:10" s="14" customFormat="1" ht="77.5" x14ac:dyDescent="0.35">
      <c r="A745" s="10"/>
      <c r="B745" s="11"/>
      <c r="C745" s="58">
        <v>14</v>
      </c>
      <c r="D745" s="56" t="s">
        <v>2595</v>
      </c>
      <c r="E745" s="63">
        <v>0</v>
      </c>
      <c r="F745" s="63">
        <v>10000000</v>
      </c>
      <c r="G745" s="76">
        <f t="shared" si="16"/>
        <v>10000000</v>
      </c>
      <c r="H745" s="56" t="s">
        <v>1226</v>
      </c>
      <c r="I745" s="69"/>
      <c r="J745" s="26"/>
    </row>
    <row r="746" spans="1:10" x14ac:dyDescent="0.35">
      <c r="A746" s="10"/>
      <c r="B746" s="11"/>
      <c r="C746" s="109" t="s">
        <v>1414</v>
      </c>
      <c r="D746" s="110"/>
      <c r="E746" s="61">
        <f>SUM(E733:E745)</f>
        <v>40000000</v>
      </c>
      <c r="F746" s="61">
        <f>SUM(F733:F745)</f>
        <v>242000000</v>
      </c>
      <c r="G746" s="75">
        <f>SUM(G733:G745)</f>
        <v>202000000</v>
      </c>
      <c r="H746" s="31"/>
      <c r="J746" s="35"/>
    </row>
    <row r="747" spans="1:10" x14ac:dyDescent="0.35">
      <c r="A747" s="10"/>
      <c r="B747" s="11"/>
      <c r="C747" s="107" t="s">
        <v>1430</v>
      </c>
      <c r="D747" s="112"/>
      <c r="E747" s="59"/>
      <c r="F747" s="59"/>
      <c r="G747" s="73"/>
      <c r="H747" s="31"/>
      <c r="J747" s="35"/>
    </row>
    <row r="748" spans="1:10" ht="77.5" x14ac:dyDescent="0.35">
      <c r="A748" s="10"/>
      <c r="B748" s="11"/>
      <c r="C748" s="9">
        <f ca="1">COUNTIF($B$11:E748,E748)</f>
        <v>1</v>
      </c>
      <c r="D748" s="4" t="s">
        <v>707</v>
      </c>
      <c r="E748" s="59">
        <v>10000000</v>
      </c>
      <c r="F748" s="59">
        <v>10000000</v>
      </c>
      <c r="G748" s="73"/>
      <c r="H748" s="6" t="s">
        <v>1226</v>
      </c>
    </row>
    <row r="749" spans="1:10" ht="77.5" x14ac:dyDescent="0.35">
      <c r="A749" s="10"/>
      <c r="B749" s="11"/>
      <c r="C749" s="9">
        <f ca="1">COUNTIF($B$11:E749,E749)</f>
        <v>2</v>
      </c>
      <c r="D749" s="4" t="s">
        <v>708</v>
      </c>
      <c r="E749" s="59">
        <v>20000000</v>
      </c>
      <c r="F749" s="59">
        <v>20000000</v>
      </c>
      <c r="G749" s="73"/>
      <c r="H749" s="6" t="s">
        <v>1226</v>
      </c>
    </row>
    <row r="750" spans="1:10" ht="93" x14ac:dyDescent="0.35">
      <c r="A750" s="10"/>
      <c r="B750" s="11"/>
      <c r="C750" s="9">
        <f ca="1">COUNTIF($B$11:E750,E750)</f>
        <v>3</v>
      </c>
      <c r="D750" s="4" t="s">
        <v>709</v>
      </c>
      <c r="E750" s="59">
        <v>10000000</v>
      </c>
      <c r="F750" s="59">
        <v>10000000</v>
      </c>
      <c r="G750" s="73"/>
      <c r="H750" s="6" t="s">
        <v>1226</v>
      </c>
    </row>
    <row r="751" spans="1:10" s="14" customFormat="1" ht="77.5" x14ac:dyDescent="0.35">
      <c r="A751" s="10"/>
      <c r="B751" s="11"/>
      <c r="C751" s="58">
        <v>5</v>
      </c>
      <c r="D751" s="56" t="s">
        <v>2598</v>
      </c>
      <c r="E751" s="63">
        <v>0</v>
      </c>
      <c r="F751" s="63">
        <v>15000000</v>
      </c>
      <c r="G751" s="76">
        <f t="shared" ref="G751:G752" si="17">F751-E751</f>
        <v>15000000</v>
      </c>
      <c r="H751" s="56" t="s">
        <v>1226</v>
      </c>
      <c r="I751" s="69"/>
      <c r="J751" s="26"/>
    </row>
    <row r="752" spans="1:10" s="14" customFormat="1" ht="77.5" x14ac:dyDescent="0.35">
      <c r="A752" s="10"/>
      <c r="B752" s="11"/>
      <c r="C752" s="58">
        <v>6</v>
      </c>
      <c r="D752" s="56" t="s">
        <v>2599</v>
      </c>
      <c r="E752" s="63">
        <v>0</v>
      </c>
      <c r="F752" s="63">
        <v>15000000</v>
      </c>
      <c r="G752" s="76">
        <f t="shared" si="17"/>
        <v>15000000</v>
      </c>
      <c r="H752" s="56" t="s">
        <v>1226</v>
      </c>
      <c r="I752" s="69"/>
      <c r="J752" s="26"/>
    </row>
    <row r="753" spans="1:10" x14ac:dyDescent="0.35">
      <c r="A753" s="10"/>
      <c r="B753" s="11"/>
      <c r="C753" s="109" t="s">
        <v>1415</v>
      </c>
      <c r="D753" s="110"/>
      <c r="E753" s="59">
        <f>SUM(E748:E752)</f>
        <v>40000000</v>
      </c>
      <c r="F753" s="59">
        <f>SUM(F748:F752)</f>
        <v>70000000</v>
      </c>
      <c r="G753" s="73">
        <f>SUM(G748:G752)</f>
        <v>30000000</v>
      </c>
      <c r="H753" s="31"/>
      <c r="J753" s="35"/>
    </row>
    <row r="754" spans="1:10" x14ac:dyDescent="0.35">
      <c r="A754" s="10"/>
      <c r="B754" s="11"/>
      <c r="C754" s="107" t="s">
        <v>1431</v>
      </c>
      <c r="D754" s="112"/>
      <c r="E754" s="59"/>
      <c r="F754" s="59"/>
      <c r="G754" s="73"/>
      <c r="H754" s="31"/>
      <c r="J754" s="35"/>
    </row>
    <row r="755" spans="1:10" ht="77.5" x14ac:dyDescent="0.35">
      <c r="A755" s="10"/>
      <c r="B755" s="11"/>
      <c r="C755" s="9">
        <f ca="1">COUNTIF($B$11:E755,E755)</f>
        <v>4</v>
      </c>
      <c r="D755" s="4" t="s">
        <v>713</v>
      </c>
      <c r="E755" s="59">
        <v>10000000</v>
      </c>
      <c r="F755" s="59">
        <v>10000000</v>
      </c>
      <c r="G755" s="73"/>
      <c r="H755" s="6" t="s">
        <v>1226</v>
      </c>
    </row>
    <row r="756" spans="1:10" ht="77.5" x14ac:dyDescent="0.35">
      <c r="A756" s="10"/>
      <c r="B756" s="11"/>
      <c r="C756" s="9">
        <f ca="1">COUNTIF($B$11:E756,E756)</f>
        <v>5</v>
      </c>
      <c r="D756" s="4" t="s">
        <v>714</v>
      </c>
      <c r="E756" s="59">
        <v>10000000</v>
      </c>
      <c r="F756" s="59">
        <v>10000000</v>
      </c>
      <c r="G756" s="73"/>
      <c r="H756" s="6" t="s">
        <v>1226</v>
      </c>
    </row>
    <row r="757" spans="1:10" ht="77.5" x14ac:dyDescent="0.35">
      <c r="A757" s="10"/>
      <c r="B757" s="11"/>
      <c r="C757" s="9">
        <f ca="1">COUNTIF($B$11:E757,E757)</f>
        <v>6</v>
      </c>
      <c r="D757" s="4" t="s">
        <v>715</v>
      </c>
      <c r="E757" s="59">
        <v>10000000</v>
      </c>
      <c r="F757" s="59">
        <v>10000000</v>
      </c>
      <c r="G757" s="73"/>
      <c r="H757" s="6" t="s">
        <v>1226</v>
      </c>
    </row>
    <row r="758" spans="1:10" ht="77.5" x14ac:dyDescent="0.35">
      <c r="A758" s="10"/>
      <c r="B758" s="11"/>
      <c r="C758" s="9">
        <f ca="1">COUNTIF($B$11:E758,E758)</f>
        <v>7</v>
      </c>
      <c r="D758" s="4" t="s">
        <v>716</v>
      </c>
      <c r="E758" s="59">
        <v>15000000</v>
      </c>
      <c r="F758" s="59">
        <v>15000000</v>
      </c>
      <c r="G758" s="73"/>
      <c r="H758" s="6" t="s">
        <v>1226</v>
      </c>
    </row>
    <row r="759" spans="1:10" ht="77.5" x14ac:dyDescent="0.35">
      <c r="A759" s="10"/>
      <c r="B759" s="11"/>
      <c r="C759" s="9">
        <f ca="1">COUNTIF($B$11:E759,E759)</f>
        <v>8</v>
      </c>
      <c r="D759" s="4" t="s">
        <v>717</v>
      </c>
      <c r="E759" s="59">
        <v>15000000</v>
      </c>
      <c r="F759" s="59">
        <v>15000000</v>
      </c>
      <c r="G759" s="73"/>
      <c r="H759" s="6" t="s">
        <v>1226</v>
      </c>
    </row>
    <row r="760" spans="1:10" ht="108.5" x14ac:dyDescent="0.35">
      <c r="A760" s="10"/>
      <c r="B760" s="11"/>
      <c r="C760" s="9">
        <f ca="1">COUNTIF($B$11:E760,E760)</f>
        <v>9</v>
      </c>
      <c r="D760" s="4" t="s">
        <v>718</v>
      </c>
      <c r="E760" s="59">
        <v>10000000</v>
      </c>
      <c r="F760" s="59">
        <v>10000000</v>
      </c>
      <c r="G760" s="73"/>
      <c r="H760" s="6" t="s">
        <v>1226</v>
      </c>
    </row>
    <row r="761" spans="1:10" s="14" customFormat="1" ht="77.5" x14ac:dyDescent="0.35">
      <c r="A761" s="10"/>
      <c r="B761" s="11"/>
      <c r="C761" s="58">
        <v>11</v>
      </c>
      <c r="D761" s="56" t="s">
        <v>2601</v>
      </c>
      <c r="E761" s="63">
        <v>0</v>
      </c>
      <c r="F761" s="63">
        <v>10000000</v>
      </c>
      <c r="G761" s="76">
        <f t="shared" ref="G761:G762" si="18">F761-E761</f>
        <v>10000000</v>
      </c>
      <c r="H761" s="56" t="s">
        <v>1226</v>
      </c>
      <c r="I761" s="69"/>
      <c r="J761" s="26"/>
    </row>
    <row r="762" spans="1:10" s="14" customFormat="1" ht="77.5" x14ac:dyDescent="0.35">
      <c r="A762" s="10"/>
      <c r="B762" s="11"/>
      <c r="C762" s="58">
        <v>12</v>
      </c>
      <c r="D762" s="56" t="s">
        <v>2602</v>
      </c>
      <c r="E762" s="63">
        <v>0</v>
      </c>
      <c r="F762" s="63">
        <v>10000000</v>
      </c>
      <c r="G762" s="76">
        <f t="shared" si="18"/>
        <v>10000000</v>
      </c>
      <c r="H762" s="56" t="s">
        <v>1226</v>
      </c>
      <c r="I762" s="69"/>
      <c r="J762" s="26"/>
    </row>
    <row r="763" spans="1:10" x14ac:dyDescent="0.35">
      <c r="A763" s="10"/>
      <c r="B763" s="11"/>
      <c r="C763" s="109" t="s">
        <v>1416</v>
      </c>
      <c r="D763" s="110"/>
      <c r="E763" s="59">
        <f>SUM(E755:E762)</f>
        <v>70000000</v>
      </c>
      <c r="F763" s="59">
        <f>SUM(F755:F762)</f>
        <v>90000000</v>
      </c>
      <c r="G763" s="73">
        <f>SUM(G755:G762)</f>
        <v>20000000</v>
      </c>
      <c r="H763" s="31"/>
      <c r="J763" s="35"/>
    </row>
    <row r="764" spans="1:10" s="44" customFormat="1" x14ac:dyDescent="0.35">
      <c r="A764" s="10"/>
      <c r="B764" s="11"/>
      <c r="C764" s="107" t="s">
        <v>2604</v>
      </c>
      <c r="D764" s="112"/>
      <c r="E764" s="65"/>
      <c r="F764" s="65"/>
      <c r="G764" s="74"/>
      <c r="H764" s="12"/>
      <c r="I764" s="69"/>
      <c r="J764" s="26"/>
    </row>
    <row r="765" spans="1:10" s="14" customFormat="1" ht="93" x14ac:dyDescent="0.35">
      <c r="A765" s="10"/>
      <c r="B765" s="11"/>
      <c r="C765" s="58">
        <v>3</v>
      </c>
      <c r="D765" s="56" t="s">
        <v>2606</v>
      </c>
      <c r="E765" s="63">
        <v>0</v>
      </c>
      <c r="F765" s="63">
        <v>10000000</v>
      </c>
      <c r="G765" s="76">
        <f t="shared" ref="G765:G766" si="19">F765-E765</f>
        <v>10000000</v>
      </c>
      <c r="H765" s="56" t="s">
        <v>1226</v>
      </c>
      <c r="I765" s="69"/>
      <c r="J765" s="26"/>
    </row>
    <row r="766" spans="1:10" s="14" customFormat="1" ht="93" x14ac:dyDescent="0.35">
      <c r="A766" s="10"/>
      <c r="B766" s="11"/>
      <c r="C766" s="58">
        <v>4</v>
      </c>
      <c r="D766" s="56" t="s">
        <v>2607</v>
      </c>
      <c r="E766" s="63">
        <v>0</v>
      </c>
      <c r="F766" s="63">
        <v>10000000</v>
      </c>
      <c r="G766" s="76">
        <f t="shared" si="19"/>
        <v>10000000</v>
      </c>
      <c r="H766" s="56" t="s">
        <v>1226</v>
      </c>
      <c r="I766" s="69"/>
      <c r="J766" s="26"/>
    </row>
    <row r="767" spans="1:10" x14ac:dyDescent="0.35">
      <c r="A767" s="10"/>
      <c r="B767" s="11"/>
      <c r="C767" s="109" t="s">
        <v>2609</v>
      </c>
      <c r="D767" s="110"/>
      <c r="E767" s="59">
        <f>SUM(E765:E766)</f>
        <v>0</v>
      </c>
      <c r="F767" s="59">
        <f>SUM(F765:F766)</f>
        <v>20000000</v>
      </c>
      <c r="G767" s="73">
        <f>SUM(G765:G766)</f>
        <v>20000000</v>
      </c>
      <c r="H767" s="31"/>
      <c r="J767" s="35"/>
    </row>
    <row r="768" spans="1:10" x14ac:dyDescent="0.35">
      <c r="A768" s="10"/>
      <c r="B768" s="11"/>
      <c r="C768" s="107" t="s">
        <v>1432</v>
      </c>
      <c r="D768" s="112"/>
      <c r="E768" s="59"/>
      <c r="F768" s="59"/>
      <c r="G768" s="73"/>
      <c r="H768" s="31"/>
      <c r="J768" s="35"/>
    </row>
    <row r="769" spans="1:10" ht="77.5" x14ac:dyDescent="0.35">
      <c r="A769" s="10"/>
      <c r="B769" s="11"/>
      <c r="C769" s="9">
        <f ca="1">COUNTIF($B$11:E769,E769)</f>
        <v>5</v>
      </c>
      <c r="D769" s="4" t="s">
        <v>723</v>
      </c>
      <c r="E769" s="59">
        <v>10000000</v>
      </c>
      <c r="F769" s="59">
        <v>10000000</v>
      </c>
      <c r="G769" s="73"/>
      <c r="H769" s="6" t="s">
        <v>1226</v>
      </c>
    </row>
    <row r="770" spans="1:10" ht="77.5" x14ac:dyDescent="0.35">
      <c r="A770" s="10"/>
      <c r="B770" s="11"/>
      <c r="C770" s="9">
        <f ca="1">COUNTIF($B$11:E770,E770)</f>
        <v>6</v>
      </c>
      <c r="D770" s="4" t="s">
        <v>724</v>
      </c>
      <c r="E770" s="59">
        <v>10000000</v>
      </c>
      <c r="F770" s="59">
        <v>10000000</v>
      </c>
      <c r="G770" s="73"/>
      <c r="H770" s="6" t="s">
        <v>1226</v>
      </c>
    </row>
    <row r="771" spans="1:10" ht="77.5" x14ac:dyDescent="0.35">
      <c r="A771" s="10"/>
      <c r="B771" s="11"/>
      <c r="C771" s="9">
        <f ca="1">COUNTIF($B$11:E771,E771)</f>
        <v>7</v>
      </c>
      <c r="D771" s="4" t="s">
        <v>725</v>
      </c>
      <c r="E771" s="59">
        <v>10000000</v>
      </c>
      <c r="F771" s="59">
        <v>10000000</v>
      </c>
      <c r="G771" s="73"/>
      <c r="H771" s="6" t="s">
        <v>1226</v>
      </c>
    </row>
    <row r="772" spans="1:10" ht="108.5" x14ac:dyDescent="0.35">
      <c r="A772" s="10"/>
      <c r="B772" s="11"/>
      <c r="C772" s="9">
        <f ca="1">COUNTIF($B$11:E772,E772)</f>
        <v>8</v>
      </c>
      <c r="D772" s="4" t="s">
        <v>726</v>
      </c>
      <c r="E772" s="59">
        <v>10000000</v>
      </c>
      <c r="F772" s="59">
        <v>10000000</v>
      </c>
      <c r="G772" s="73"/>
      <c r="H772" s="6" t="s">
        <v>1226</v>
      </c>
    </row>
    <row r="773" spans="1:10" s="14" customFormat="1" ht="77.5" x14ac:dyDescent="0.35">
      <c r="A773" s="10"/>
      <c r="B773" s="11"/>
      <c r="C773" s="58">
        <v>10</v>
      </c>
      <c r="D773" s="56" t="s">
        <v>2613</v>
      </c>
      <c r="E773" s="63">
        <v>0</v>
      </c>
      <c r="F773" s="63">
        <v>13000000</v>
      </c>
      <c r="G773" s="76">
        <f t="shared" ref="G773:G779" si="20">F773-E773</f>
        <v>13000000</v>
      </c>
      <c r="H773" s="56" t="s">
        <v>1226</v>
      </c>
      <c r="I773" s="69"/>
      <c r="J773" s="26"/>
    </row>
    <row r="774" spans="1:10" s="14" customFormat="1" ht="77.5" x14ac:dyDescent="0.35">
      <c r="A774" s="10"/>
      <c r="B774" s="11"/>
      <c r="C774" s="58">
        <v>11</v>
      </c>
      <c r="D774" s="56" t="s">
        <v>2614</v>
      </c>
      <c r="E774" s="63">
        <v>0</v>
      </c>
      <c r="F774" s="63">
        <v>13000000</v>
      </c>
      <c r="G774" s="76">
        <f t="shared" si="20"/>
        <v>13000000</v>
      </c>
      <c r="H774" s="56" t="s">
        <v>1226</v>
      </c>
      <c r="I774" s="69"/>
      <c r="J774" s="26"/>
    </row>
    <row r="775" spans="1:10" s="14" customFormat="1" ht="77.5" x14ac:dyDescent="0.35">
      <c r="A775" s="10"/>
      <c r="B775" s="11"/>
      <c r="C775" s="58">
        <v>12</v>
      </c>
      <c r="D775" s="56" t="s">
        <v>2615</v>
      </c>
      <c r="E775" s="63">
        <v>0</v>
      </c>
      <c r="F775" s="63">
        <v>13000000</v>
      </c>
      <c r="G775" s="76">
        <f t="shared" si="20"/>
        <v>13000000</v>
      </c>
      <c r="H775" s="56" t="s">
        <v>1226</v>
      </c>
      <c r="I775" s="69"/>
      <c r="J775" s="26"/>
    </row>
    <row r="776" spans="1:10" s="14" customFormat="1" ht="77.5" x14ac:dyDescent="0.35">
      <c r="A776" s="10"/>
      <c r="B776" s="11"/>
      <c r="C776" s="58">
        <v>13</v>
      </c>
      <c r="D776" s="56" t="s">
        <v>3331</v>
      </c>
      <c r="E776" s="63">
        <v>0</v>
      </c>
      <c r="F776" s="63">
        <v>13000000</v>
      </c>
      <c r="G776" s="76">
        <f t="shared" si="20"/>
        <v>13000000</v>
      </c>
      <c r="H776" s="56" t="s">
        <v>1226</v>
      </c>
      <c r="I776" s="69"/>
      <c r="J776" s="26"/>
    </row>
    <row r="777" spans="1:10" s="14" customFormat="1" ht="77.5" x14ac:dyDescent="0.35">
      <c r="A777" s="10"/>
      <c r="B777" s="11"/>
      <c r="C777" s="58">
        <v>14</v>
      </c>
      <c r="D777" s="56" t="s">
        <v>2616</v>
      </c>
      <c r="E777" s="63">
        <v>0</v>
      </c>
      <c r="F777" s="63">
        <v>13000000</v>
      </c>
      <c r="G777" s="76">
        <f t="shared" si="20"/>
        <v>13000000</v>
      </c>
      <c r="H777" s="56" t="s">
        <v>1226</v>
      </c>
      <c r="I777" s="69"/>
      <c r="J777" s="26"/>
    </row>
    <row r="778" spans="1:10" s="14" customFormat="1" ht="77.5" x14ac:dyDescent="0.35">
      <c r="A778" s="10"/>
      <c r="B778" s="11"/>
      <c r="C778" s="58">
        <v>15</v>
      </c>
      <c r="D778" s="56" t="s">
        <v>2617</v>
      </c>
      <c r="E778" s="63">
        <v>0</v>
      </c>
      <c r="F778" s="63">
        <v>13000000</v>
      </c>
      <c r="G778" s="76">
        <f t="shared" si="20"/>
        <v>13000000</v>
      </c>
      <c r="H778" s="56" t="s">
        <v>1226</v>
      </c>
      <c r="I778" s="69"/>
      <c r="J778" s="26"/>
    </row>
    <row r="779" spans="1:10" s="14" customFormat="1" ht="77.5" x14ac:dyDescent="0.35">
      <c r="A779" s="10"/>
      <c r="B779" s="11"/>
      <c r="C779" s="58">
        <v>16</v>
      </c>
      <c r="D779" s="56" t="s">
        <v>2618</v>
      </c>
      <c r="E779" s="63">
        <v>0</v>
      </c>
      <c r="F779" s="63">
        <v>13000000</v>
      </c>
      <c r="G779" s="76">
        <f t="shared" si="20"/>
        <v>13000000</v>
      </c>
      <c r="H779" s="56" t="s">
        <v>1226</v>
      </c>
      <c r="I779" s="69"/>
      <c r="J779" s="26"/>
    </row>
    <row r="780" spans="1:10" ht="15.75" customHeight="1" x14ac:dyDescent="0.35">
      <c r="A780" s="10"/>
      <c r="B780" s="11"/>
      <c r="C780" s="109" t="s">
        <v>1417</v>
      </c>
      <c r="D780" s="110"/>
      <c r="E780" s="59">
        <f>SUM(E769:E779)</f>
        <v>40000000</v>
      </c>
      <c r="F780" s="59">
        <f>SUM(F769:F779)</f>
        <v>131000000</v>
      </c>
      <c r="G780" s="73">
        <f>SUM(G769:G779)</f>
        <v>91000000</v>
      </c>
      <c r="H780" s="31"/>
      <c r="J780" s="35"/>
    </row>
    <row r="781" spans="1:10" ht="15.75" customHeight="1" x14ac:dyDescent="0.35">
      <c r="A781" s="10"/>
      <c r="B781" s="11"/>
      <c r="C781" s="107" t="s">
        <v>1433</v>
      </c>
      <c r="D781" s="112"/>
      <c r="E781" s="59"/>
      <c r="F781" s="59"/>
      <c r="G781" s="73"/>
      <c r="H781" s="31"/>
      <c r="J781" s="35"/>
    </row>
    <row r="782" spans="1:10" ht="77.5" x14ac:dyDescent="0.35">
      <c r="A782" s="10"/>
      <c r="B782" s="11"/>
      <c r="C782" s="9">
        <f ca="1">COUNTIF($B$11:E782,E782)</f>
        <v>4</v>
      </c>
      <c r="D782" s="4" t="s">
        <v>730</v>
      </c>
      <c r="E782" s="59">
        <v>10000000</v>
      </c>
      <c r="F782" s="59">
        <v>10000000</v>
      </c>
      <c r="G782" s="73"/>
      <c r="H782" s="6" t="s">
        <v>1226</v>
      </c>
    </row>
    <row r="783" spans="1:10" ht="77.5" x14ac:dyDescent="0.35">
      <c r="A783" s="10"/>
      <c r="B783" s="11"/>
      <c r="C783" s="9">
        <f ca="1">COUNTIF($B$11:E783,E783)</f>
        <v>5</v>
      </c>
      <c r="D783" s="4" t="s">
        <v>731</v>
      </c>
      <c r="E783" s="59">
        <v>20000000</v>
      </c>
      <c r="F783" s="59">
        <v>20000000</v>
      </c>
      <c r="G783" s="73"/>
      <c r="H783" s="6" t="s">
        <v>1226</v>
      </c>
    </row>
    <row r="784" spans="1:10" ht="124" x14ac:dyDescent="0.35">
      <c r="A784" s="10"/>
      <c r="B784" s="11"/>
      <c r="C784" s="9">
        <f ca="1">COUNTIF($B$11:E784,E784)</f>
        <v>6</v>
      </c>
      <c r="D784" s="4" t="s">
        <v>732</v>
      </c>
      <c r="E784" s="59">
        <v>10000000</v>
      </c>
      <c r="F784" s="59">
        <v>10000000</v>
      </c>
      <c r="G784" s="73"/>
      <c r="H784" s="6" t="s">
        <v>1226</v>
      </c>
    </row>
    <row r="785" spans="1:10" ht="77.5" x14ac:dyDescent="0.35">
      <c r="A785" s="10"/>
      <c r="B785" s="11"/>
      <c r="C785" s="9">
        <f ca="1">COUNTIF($B$11:E785,E785)</f>
        <v>7</v>
      </c>
      <c r="D785" s="4" t="s">
        <v>733</v>
      </c>
      <c r="E785" s="59">
        <v>20000000</v>
      </c>
      <c r="F785" s="59">
        <v>20000000</v>
      </c>
      <c r="G785" s="73"/>
      <c r="H785" s="6" t="s">
        <v>1226</v>
      </c>
    </row>
    <row r="786" spans="1:10" s="14" customFormat="1" ht="77.5" x14ac:dyDescent="0.35">
      <c r="A786" s="10"/>
      <c r="B786" s="11"/>
      <c r="C786" s="58">
        <v>10</v>
      </c>
      <c r="D786" s="56" t="s">
        <v>2619</v>
      </c>
      <c r="E786" s="63">
        <v>0</v>
      </c>
      <c r="F786" s="63">
        <v>10000000</v>
      </c>
      <c r="G786" s="76">
        <f t="shared" ref="G786:G797" si="21">F786-E786</f>
        <v>10000000</v>
      </c>
      <c r="H786" s="56" t="s">
        <v>1226</v>
      </c>
      <c r="I786" s="69"/>
      <c r="J786" s="26"/>
    </row>
    <row r="787" spans="1:10" s="14" customFormat="1" ht="77.5" x14ac:dyDescent="0.35">
      <c r="A787" s="10"/>
      <c r="B787" s="11"/>
      <c r="C787" s="58">
        <v>11</v>
      </c>
      <c r="D787" s="56" t="s">
        <v>2620</v>
      </c>
      <c r="E787" s="63">
        <v>0</v>
      </c>
      <c r="F787" s="63">
        <v>10000000</v>
      </c>
      <c r="G787" s="76">
        <f t="shared" si="21"/>
        <v>10000000</v>
      </c>
      <c r="H787" s="56" t="s">
        <v>1226</v>
      </c>
      <c r="I787" s="69"/>
      <c r="J787" s="26"/>
    </row>
    <row r="788" spans="1:10" s="14" customFormat="1" ht="77.5" x14ac:dyDescent="0.35">
      <c r="A788" s="10"/>
      <c r="B788" s="11"/>
      <c r="C788" s="58">
        <v>12</v>
      </c>
      <c r="D788" s="56" t="s">
        <v>2621</v>
      </c>
      <c r="E788" s="63">
        <v>0</v>
      </c>
      <c r="F788" s="63">
        <v>10000000</v>
      </c>
      <c r="G788" s="76">
        <f t="shared" si="21"/>
        <v>10000000</v>
      </c>
      <c r="H788" s="56" t="s">
        <v>1226</v>
      </c>
      <c r="I788" s="69"/>
      <c r="J788" s="26"/>
    </row>
    <row r="789" spans="1:10" s="14" customFormat="1" ht="77.5" x14ac:dyDescent="0.35">
      <c r="A789" s="10"/>
      <c r="B789" s="11"/>
      <c r="C789" s="58">
        <v>13</v>
      </c>
      <c r="D789" s="56" t="s">
        <v>2622</v>
      </c>
      <c r="E789" s="63">
        <v>0</v>
      </c>
      <c r="F789" s="63">
        <v>10000000</v>
      </c>
      <c r="G789" s="76">
        <f t="shared" si="21"/>
        <v>10000000</v>
      </c>
      <c r="H789" s="56" t="s">
        <v>1226</v>
      </c>
      <c r="I789" s="69"/>
      <c r="J789" s="26"/>
    </row>
    <row r="790" spans="1:10" s="14" customFormat="1" ht="77.5" x14ac:dyDescent="0.35">
      <c r="A790" s="10"/>
      <c r="B790" s="11"/>
      <c r="C790" s="58">
        <v>14</v>
      </c>
      <c r="D790" s="56" t="s">
        <v>2623</v>
      </c>
      <c r="E790" s="63">
        <v>0</v>
      </c>
      <c r="F790" s="63">
        <v>10000000</v>
      </c>
      <c r="G790" s="76">
        <f t="shared" si="21"/>
        <v>10000000</v>
      </c>
      <c r="H790" s="56" t="s">
        <v>1226</v>
      </c>
      <c r="I790" s="69"/>
      <c r="J790" s="26"/>
    </row>
    <row r="791" spans="1:10" s="14" customFormat="1" ht="93" x14ac:dyDescent="0.35">
      <c r="A791" s="10"/>
      <c r="B791" s="11"/>
      <c r="C791" s="58">
        <v>15</v>
      </c>
      <c r="D791" s="56" t="s">
        <v>3332</v>
      </c>
      <c r="E791" s="63">
        <v>0</v>
      </c>
      <c r="F791" s="63">
        <v>10000000</v>
      </c>
      <c r="G791" s="76">
        <f t="shared" si="21"/>
        <v>10000000</v>
      </c>
      <c r="H791" s="56" t="s">
        <v>1226</v>
      </c>
      <c r="I791" s="69"/>
      <c r="J791" s="26"/>
    </row>
    <row r="792" spans="1:10" s="14" customFormat="1" ht="93" x14ac:dyDescent="0.35">
      <c r="A792" s="10"/>
      <c r="B792" s="11"/>
      <c r="C792" s="58">
        <v>16</v>
      </c>
      <c r="D792" s="56" t="s">
        <v>3333</v>
      </c>
      <c r="E792" s="63">
        <v>0</v>
      </c>
      <c r="F792" s="63">
        <v>12500000</v>
      </c>
      <c r="G792" s="76">
        <f t="shared" si="21"/>
        <v>12500000</v>
      </c>
      <c r="H792" s="56" t="s">
        <v>1226</v>
      </c>
      <c r="I792" s="69"/>
      <c r="J792" s="26"/>
    </row>
    <row r="793" spans="1:10" s="14" customFormat="1" ht="93" x14ac:dyDescent="0.35">
      <c r="A793" s="10"/>
      <c r="B793" s="11"/>
      <c r="C793" s="58">
        <v>17</v>
      </c>
      <c r="D793" s="56" t="s">
        <v>2624</v>
      </c>
      <c r="E793" s="63">
        <v>0</v>
      </c>
      <c r="F793" s="63">
        <v>12500000</v>
      </c>
      <c r="G793" s="76">
        <f t="shared" si="21"/>
        <v>12500000</v>
      </c>
      <c r="H793" s="56" t="s">
        <v>1226</v>
      </c>
      <c r="I793" s="69"/>
      <c r="J793" s="26"/>
    </row>
    <row r="794" spans="1:10" s="14" customFormat="1" ht="77.5" x14ac:dyDescent="0.35">
      <c r="A794" s="10"/>
      <c r="B794" s="11"/>
      <c r="C794" s="58">
        <v>18</v>
      </c>
      <c r="D794" s="56" t="s">
        <v>2625</v>
      </c>
      <c r="E794" s="63">
        <v>0</v>
      </c>
      <c r="F794" s="63">
        <v>13000000</v>
      </c>
      <c r="G794" s="76">
        <f t="shared" si="21"/>
        <v>13000000</v>
      </c>
      <c r="H794" s="56" t="s">
        <v>1226</v>
      </c>
      <c r="I794" s="69"/>
      <c r="J794" s="26"/>
    </row>
    <row r="795" spans="1:10" s="14" customFormat="1" ht="93" x14ac:dyDescent="0.35">
      <c r="A795" s="10"/>
      <c r="B795" s="11"/>
      <c r="C795" s="58">
        <v>19</v>
      </c>
      <c r="D795" s="56" t="s">
        <v>2626</v>
      </c>
      <c r="E795" s="63">
        <v>0</v>
      </c>
      <c r="F795" s="63">
        <v>13000000</v>
      </c>
      <c r="G795" s="76">
        <f t="shared" si="21"/>
        <v>13000000</v>
      </c>
      <c r="H795" s="56" t="s">
        <v>1226</v>
      </c>
      <c r="I795" s="69"/>
      <c r="J795" s="26"/>
    </row>
    <row r="796" spans="1:10" s="14" customFormat="1" ht="93" x14ac:dyDescent="0.35">
      <c r="A796" s="10"/>
      <c r="B796" s="11"/>
      <c r="C796" s="58">
        <v>20</v>
      </c>
      <c r="D796" s="56" t="s">
        <v>3334</v>
      </c>
      <c r="E796" s="63">
        <v>0</v>
      </c>
      <c r="F796" s="63">
        <v>10000000</v>
      </c>
      <c r="G796" s="76">
        <f t="shared" si="21"/>
        <v>10000000</v>
      </c>
      <c r="H796" s="56" t="s">
        <v>1226</v>
      </c>
      <c r="I796" s="69"/>
      <c r="J796" s="26"/>
    </row>
    <row r="797" spans="1:10" s="14" customFormat="1" ht="93" x14ac:dyDescent="0.35">
      <c r="A797" s="10"/>
      <c r="B797" s="11"/>
      <c r="C797" s="58">
        <v>21</v>
      </c>
      <c r="D797" s="56" t="s">
        <v>2628</v>
      </c>
      <c r="E797" s="63">
        <v>0</v>
      </c>
      <c r="F797" s="63">
        <v>15000000</v>
      </c>
      <c r="G797" s="76">
        <f t="shared" si="21"/>
        <v>15000000</v>
      </c>
      <c r="H797" s="56" t="s">
        <v>1226</v>
      </c>
      <c r="I797" s="69"/>
      <c r="J797" s="26"/>
    </row>
    <row r="798" spans="1:10" x14ac:dyDescent="0.35">
      <c r="A798" s="10"/>
      <c r="B798" s="11"/>
      <c r="C798" s="109" t="s">
        <v>1418</v>
      </c>
      <c r="D798" s="110"/>
      <c r="E798" s="59">
        <f>SUM(E782:E797)</f>
        <v>60000000</v>
      </c>
      <c r="F798" s="59">
        <f>SUM(F782:F797)</f>
        <v>196000000</v>
      </c>
      <c r="G798" s="73">
        <f>SUM(G782:G797)</f>
        <v>136000000</v>
      </c>
      <c r="H798" s="31"/>
      <c r="J798" s="35"/>
    </row>
    <row r="799" spans="1:10" x14ac:dyDescent="0.35">
      <c r="A799" s="10"/>
      <c r="B799" s="11"/>
      <c r="C799" s="107" t="s">
        <v>1434</v>
      </c>
      <c r="D799" s="112"/>
      <c r="E799" s="59"/>
      <c r="F799" s="59"/>
      <c r="G799" s="73"/>
      <c r="H799" s="31"/>
      <c r="J799" s="35"/>
    </row>
    <row r="800" spans="1:10" ht="77.5" x14ac:dyDescent="0.35">
      <c r="A800" s="10"/>
      <c r="B800" s="11"/>
      <c r="C800" s="9">
        <f ca="1">COUNTIF($B$11:E800,E800)</f>
        <v>3</v>
      </c>
      <c r="D800" s="4" t="s">
        <v>736</v>
      </c>
      <c r="E800" s="59">
        <v>10000000</v>
      </c>
      <c r="F800" s="59">
        <v>10000000</v>
      </c>
      <c r="G800" s="73"/>
      <c r="H800" s="6" t="s">
        <v>1226</v>
      </c>
    </row>
    <row r="801" spans="1:10" ht="77.5" x14ac:dyDescent="0.35">
      <c r="A801" s="10"/>
      <c r="B801" s="11"/>
      <c r="C801" s="9">
        <f ca="1">COUNTIF($B$11:E801,E801)</f>
        <v>4</v>
      </c>
      <c r="D801" s="4" t="s">
        <v>737</v>
      </c>
      <c r="E801" s="59">
        <v>30000000</v>
      </c>
      <c r="F801" s="59">
        <v>30000000</v>
      </c>
      <c r="G801" s="73"/>
      <c r="H801" s="6" t="s">
        <v>1226</v>
      </c>
    </row>
    <row r="802" spans="1:10" ht="93" x14ac:dyDescent="0.35">
      <c r="A802" s="10"/>
      <c r="B802" s="11"/>
      <c r="C802" s="9">
        <f ca="1">COUNTIF($B$11:E802,E802)</f>
        <v>5</v>
      </c>
      <c r="D802" s="4" t="s">
        <v>738</v>
      </c>
      <c r="E802" s="59">
        <v>10000000</v>
      </c>
      <c r="F802" s="59">
        <v>10000000</v>
      </c>
      <c r="G802" s="73"/>
      <c r="H802" s="6" t="s">
        <v>1226</v>
      </c>
    </row>
    <row r="803" spans="1:10" ht="77.5" x14ac:dyDescent="0.35">
      <c r="A803" s="10"/>
      <c r="B803" s="11"/>
      <c r="C803" s="9">
        <f ca="1">COUNTIF($B$11:E803,E803)</f>
        <v>6</v>
      </c>
      <c r="D803" s="4" t="s">
        <v>739</v>
      </c>
      <c r="E803" s="59">
        <v>10000000</v>
      </c>
      <c r="F803" s="59">
        <v>10000000</v>
      </c>
      <c r="G803" s="73"/>
      <c r="H803" s="6" t="s">
        <v>1226</v>
      </c>
    </row>
    <row r="804" spans="1:10" ht="93" x14ac:dyDescent="0.35">
      <c r="A804" s="10"/>
      <c r="B804" s="11"/>
      <c r="C804" s="9">
        <f ca="1">COUNTIF($B$11:E804,E804)</f>
        <v>7</v>
      </c>
      <c r="D804" s="4" t="s">
        <v>740</v>
      </c>
      <c r="E804" s="59">
        <v>30000000</v>
      </c>
      <c r="F804" s="59">
        <v>30000000</v>
      </c>
      <c r="G804" s="73"/>
      <c r="H804" s="6" t="s">
        <v>1226</v>
      </c>
    </row>
    <row r="805" spans="1:10" ht="108.5" x14ac:dyDescent="0.35">
      <c r="A805" s="10"/>
      <c r="B805" s="11"/>
      <c r="C805" s="9">
        <f ca="1">COUNTIF($B$11:E805,E805)</f>
        <v>8</v>
      </c>
      <c r="D805" s="4" t="s">
        <v>741</v>
      </c>
      <c r="E805" s="59">
        <v>25000000</v>
      </c>
      <c r="F805" s="59">
        <v>25000000</v>
      </c>
      <c r="G805" s="73"/>
      <c r="H805" s="6" t="s">
        <v>1226</v>
      </c>
    </row>
    <row r="806" spans="1:10" ht="77.5" x14ac:dyDescent="0.35">
      <c r="A806" s="10"/>
      <c r="B806" s="11"/>
      <c r="C806" s="9">
        <f ca="1">COUNTIF($B$11:E806,E806)</f>
        <v>9</v>
      </c>
      <c r="D806" s="4" t="s">
        <v>742</v>
      </c>
      <c r="E806" s="59">
        <v>20000000</v>
      </c>
      <c r="F806" s="59">
        <v>20000000</v>
      </c>
      <c r="G806" s="73"/>
      <c r="H806" s="6" t="s">
        <v>1226</v>
      </c>
    </row>
    <row r="807" spans="1:10" s="14" customFormat="1" ht="77.5" x14ac:dyDescent="0.35">
      <c r="A807" s="10"/>
      <c r="B807" s="11"/>
      <c r="C807" s="58">
        <v>14</v>
      </c>
      <c r="D807" s="56" t="s">
        <v>2632</v>
      </c>
      <c r="E807" s="63">
        <v>0</v>
      </c>
      <c r="F807" s="63">
        <v>15000000</v>
      </c>
      <c r="G807" s="76">
        <f t="shared" ref="G807:G810" si="22">F807-E807</f>
        <v>15000000</v>
      </c>
      <c r="H807" s="56" t="s">
        <v>1226</v>
      </c>
      <c r="I807" s="69"/>
      <c r="J807" s="26"/>
    </row>
    <row r="808" spans="1:10" s="14" customFormat="1" ht="77.5" x14ac:dyDescent="0.35">
      <c r="A808" s="10"/>
      <c r="B808" s="11"/>
      <c r="C808" s="58">
        <v>15</v>
      </c>
      <c r="D808" s="56" t="s">
        <v>2633</v>
      </c>
      <c r="E808" s="63">
        <v>0</v>
      </c>
      <c r="F808" s="63">
        <v>15000000</v>
      </c>
      <c r="G808" s="76">
        <f t="shared" si="22"/>
        <v>15000000</v>
      </c>
      <c r="H808" s="56" t="s">
        <v>1226</v>
      </c>
      <c r="I808" s="69"/>
      <c r="J808" s="26"/>
    </row>
    <row r="809" spans="1:10" s="14" customFormat="1" ht="77.5" x14ac:dyDescent="0.35">
      <c r="A809" s="10"/>
      <c r="B809" s="11"/>
      <c r="C809" s="58">
        <v>16</v>
      </c>
      <c r="D809" s="56" t="s">
        <v>2634</v>
      </c>
      <c r="E809" s="63">
        <v>0</v>
      </c>
      <c r="F809" s="63">
        <v>20000000</v>
      </c>
      <c r="G809" s="76">
        <f t="shared" si="22"/>
        <v>20000000</v>
      </c>
      <c r="H809" s="56" t="s">
        <v>1226</v>
      </c>
      <c r="I809" s="69"/>
      <c r="J809" s="26"/>
    </row>
    <row r="810" spans="1:10" s="14" customFormat="1" ht="77.5" x14ac:dyDescent="0.35">
      <c r="A810" s="10"/>
      <c r="B810" s="11"/>
      <c r="C810" s="58">
        <v>17</v>
      </c>
      <c r="D810" s="56" t="s">
        <v>2635</v>
      </c>
      <c r="E810" s="63">
        <v>0</v>
      </c>
      <c r="F810" s="63">
        <v>10000000</v>
      </c>
      <c r="G810" s="76">
        <f t="shared" si="22"/>
        <v>10000000</v>
      </c>
      <c r="H810" s="56" t="s">
        <v>1226</v>
      </c>
      <c r="I810" s="69"/>
      <c r="J810" s="26"/>
    </row>
    <row r="811" spans="1:10" x14ac:dyDescent="0.35">
      <c r="A811" s="10"/>
      <c r="B811" s="11"/>
      <c r="C811" s="109" t="s">
        <v>1419</v>
      </c>
      <c r="D811" s="110"/>
      <c r="E811" s="59">
        <f>SUM(E800:E810)</f>
        <v>135000000</v>
      </c>
      <c r="F811" s="59">
        <f>SUM(F800:F810)</f>
        <v>195000000</v>
      </c>
      <c r="G811" s="73">
        <f>SUM(G800:G810)</f>
        <v>60000000</v>
      </c>
      <c r="H811" s="31"/>
      <c r="J811" s="35"/>
    </row>
    <row r="812" spans="1:10" x14ac:dyDescent="0.35">
      <c r="A812" s="10"/>
      <c r="B812" s="11"/>
      <c r="C812" s="107" t="s">
        <v>1435</v>
      </c>
      <c r="D812" s="112"/>
      <c r="E812" s="59"/>
      <c r="F812" s="59"/>
      <c r="G812" s="73"/>
      <c r="H812" s="31"/>
      <c r="J812" s="35"/>
    </row>
    <row r="813" spans="1:10" ht="77.5" x14ac:dyDescent="0.35">
      <c r="A813" s="10"/>
      <c r="B813" s="11"/>
      <c r="C813" s="9">
        <f ca="1">COUNTIF($B$11:E813,E813)</f>
        <v>6</v>
      </c>
      <c r="D813" s="4" t="s">
        <v>748</v>
      </c>
      <c r="E813" s="59">
        <v>10000000</v>
      </c>
      <c r="F813" s="59">
        <v>10000000</v>
      </c>
      <c r="G813" s="73"/>
      <c r="H813" s="6" t="s">
        <v>1226</v>
      </c>
    </row>
    <row r="814" spans="1:10" ht="77.5" x14ac:dyDescent="0.35">
      <c r="A814" s="10"/>
      <c r="B814" s="11"/>
      <c r="C814" s="9">
        <f ca="1">COUNTIF($B$11:E814,E814)</f>
        <v>7</v>
      </c>
      <c r="D814" s="4" t="s">
        <v>749</v>
      </c>
      <c r="E814" s="59">
        <v>10000000</v>
      </c>
      <c r="F814" s="59">
        <v>10000000</v>
      </c>
      <c r="G814" s="73"/>
      <c r="H814" s="6" t="s">
        <v>1226</v>
      </c>
    </row>
    <row r="815" spans="1:10" ht="93" x14ac:dyDescent="0.35">
      <c r="A815" s="10"/>
      <c r="B815" s="11"/>
      <c r="C815" s="9">
        <f ca="1">COUNTIF($B$11:E815,E815)</f>
        <v>8</v>
      </c>
      <c r="D815" s="4" t="s">
        <v>750</v>
      </c>
      <c r="E815" s="59">
        <v>15000000</v>
      </c>
      <c r="F815" s="59">
        <v>15000000</v>
      </c>
      <c r="G815" s="73"/>
      <c r="H815" s="6" t="s">
        <v>1226</v>
      </c>
    </row>
    <row r="816" spans="1:10" ht="93" x14ac:dyDescent="0.35">
      <c r="A816" s="10"/>
      <c r="B816" s="11"/>
      <c r="C816" s="9">
        <f ca="1">COUNTIF($B$11:E816,E816)</f>
        <v>9</v>
      </c>
      <c r="D816" s="4" t="s">
        <v>751</v>
      </c>
      <c r="E816" s="59">
        <v>15000000</v>
      </c>
      <c r="F816" s="59">
        <v>15000000</v>
      </c>
      <c r="G816" s="73"/>
      <c r="H816" s="6" t="s">
        <v>1226</v>
      </c>
    </row>
    <row r="817" spans="1:10" ht="93" x14ac:dyDescent="0.35">
      <c r="A817" s="10"/>
      <c r="B817" s="11"/>
      <c r="C817" s="9">
        <f ca="1">COUNTIF($B$11:E817,E817)</f>
        <v>10</v>
      </c>
      <c r="D817" s="4" t="s">
        <v>752</v>
      </c>
      <c r="E817" s="59">
        <v>25000000</v>
      </c>
      <c r="F817" s="59">
        <v>25000000</v>
      </c>
      <c r="G817" s="73"/>
      <c r="H817" s="6" t="s">
        <v>1226</v>
      </c>
    </row>
    <row r="818" spans="1:10" ht="77.5" x14ac:dyDescent="0.35">
      <c r="A818" s="10"/>
      <c r="B818" s="11"/>
      <c r="C818" s="9">
        <f ca="1">COUNTIF($B$11:E818,E818)</f>
        <v>11</v>
      </c>
      <c r="D818" s="4" t="s">
        <v>753</v>
      </c>
      <c r="E818" s="59">
        <v>10000000</v>
      </c>
      <c r="F818" s="59">
        <v>10000000</v>
      </c>
      <c r="G818" s="73"/>
      <c r="H818" s="6" t="s">
        <v>1226</v>
      </c>
    </row>
    <row r="819" spans="1:10" ht="26.25" customHeight="1" x14ac:dyDescent="0.35">
      <c r="A819" s="10"/>
      <c r="B819" s="11"/>
      <c r="C819" s="109" t="s">
        <v>1420</v>
      </c>
      <c r="D819" s="110"/>
      <c r="E819" s="59">
        <f>SUM(E813:E818)</f>
        <v>85000000</v>
      </c>
      <c r="F819" s="59">
        <f>SUM(F813:F818)</f>
        <v>85000000</v>
      </c>
      <c r="G819" s="73">
        <f>SUM(G813:G818)</f>
        <v>0</v>
      </c>
      <c r="H819" s="31"/>
      <c r="J819" s="35"/>
    </row>
    <row r="820" spans="1:10" x14ac:dyDescent="0.35">
      <c r="A820" s="10"/>
      <c r="B820" s="11"/>
      <c r="C820" s="107" t="s">
        <v>1436</v>
      </c>
      <c r="D820" s="112"/>
      <c r="E820" s="59"/>
      <c r="F820" s="59"/>
      <c r="G820" s="73"/>
      <c r="H820" s="31"/>
      <c r="J820" s="35"/>
    </row>
    <row r="821" spans="1:10" ht="77.5" x14ac:dyDescent="0.35">
      <c r="A821" s="10"/>
      <c r="B821" s="11"/>
      <c r="C821" s="9">
        <f ca="1">COUNTIF($B$11:E821,E821)</f>
        <v>1</v>
      </c>
      <c r="D821" s="4" t="s">
        <v>754</v>
      </c>
      <c r="E821" s="59">
        <v>10000000</v>
      </c>
      <c r="F821" s="59">
        <v>10000000</v>
      </c>
      <c r="G821" s="73"/>
      <c r="H821" s="6" t="s">
        <v>1226</v>
      </c>
    </row>
    <row r="822" spans="1:10" s="14" customFormat="1" ht="108.5" x14ac:dyDescent="0.35">
      <c r="A822" s="10"/>
      <c r="B822" s="11"/>
      <c r="C822" s="58">
        <v>4</v>
      </c>
      <c r="D822" s="56" t="s">
        <v>2644</v>
      </c>
      <c r="E822" s="63">
        <v>0</v>
      </c>
      <c r="F822" s="63">
        <v>10000000</v>
      </c>
      <c r="G822" s="76">
        <f t="shared" ref="G822:G827" si="23">F822-E822</f>
        <v>10000000</v>
      </c>
      <c r="H822" s="56" t="s">
        <v>1226</v>
      </c>
      <c r="I822" s="69"/>
      <c r="J822" s="26"/>
    </row>
    <row r="823" spans="1:10" s="14" customFormat="1" ht="93" x14ac:dyDescent="0.35">
      <c r="A823" s="10"/>
      <c r="B823" s="11"/>
      <c r="C823" s="58">
        <v>5</v>
      </c>
      <c r="D823" s="56" t="s">
        <v>2645</v>
      </c>
      <c r="E823" s="63">
        <v>0</v>
      </c>
      <c r="F823" s="63">
        <v>10000000</v>
      </c>
      <c r="G823" s="76">
        <f t="shared" si="23"/>
        <v>10000000</v>
      </c>
      <c r="H823" s="56" t="s">
        <v>1226</v>
      </c>
      <c r="I823" s="69"/>
      <c r="J823" s="26"/>
    </row>
    <row r="824" spans="1:10" s="14" customFormat="1" ht="77.5" x14ac:dyDescent="0.35">
      <c r="A824" s="10"/>
      <c r="B824" s="11"/>
      <c r="C824" s="58">
        <v>6</v>
      </c>
      <c r="D824" s="56" t="s">
        <v>2646</v>
      </c>
      <c r="E824" s="63">
        <v>0</v>
      </c>
      <c r="F824" s="63">
        <v>20000000</v>
      </c>
      <c r="G824" s="76">
        <f t="shared" si="23"/>
        <v>20000000</v>
      </c>
      <c r="H824" s="56" t="s">
        <v>1226</v>
      </c>
      <c r="I824" s="69"/>
      <c r="J824" s="26"/>
    </row>
    <row r="825" spans="1:10" s="14" customFormat="1" ht="77.5" x14ac:dyDescent="0.35">
      <c r="A825" s="10"/>
      <c r="B825" s="11"/>
      <c r="C825" s="58">
        <v>7</v>
      </c>
      <c r="D825" s="56" t="s">
        <v>2647</v>
      </c>
      <c r="E825" s="63">
        <v>0</v>
      </c>
      <c r="F825" s="63">
        <v>10000000</v>
      </c>
      <c r="G825" s="76">
        <f t="shared" si="23"/>
        <v>10000000</v>
      </c>
      <c r="H825" s="56" t="s">
        <v>1226</v>
      </c>
      <c r="I825" s="69"/>
      <c r="J825" s="26"/>
    </row>
    <row r="826" spans="1:10" s="14" customFormat="1" ht="77.5" x14ac:dyDescent="0.35">
      <c r="A826" s="10"/>
      <c r="B826" s="11"/>
      <c r="C826" s="58">
        <v>8</v>
      </c>
      <c r="D826" s="56" t="s">
        <v>2648</v>
      </c>
      <c r="E826" s="63">
        <v>0</v>
      </c>
      <c r="F826" s="63">
        <v>10000000</v>
      </c>
      <c r="G826" s="76">
        <f t="shared" si="23"/>
        <v>10000000</v>
      </c>
      <c r="H826" s="56" t="s">
        <v>1226</v>
      </c>
      <c r="I826" s="69"/>
      <c r="J826" s="26"/>
    </row>
    <row r="827" spans="1:10" s="14" customFormat="1" ht="77.5" x14ac:dyDescent="0.35">
      <c r="A827" s="10"/>
      <c r="B827" s="11"/>
      <c r="C827" s="58">
        <v>9</v>
      </c>
      <c r="D827" s="56" t="s">
        <v>2649</v>
      </c>
      <c r="E827" s="63">
        <v>0</v>
      </c>
      <c r="F827" s="63">
        <v>6000000</v>
      </c>
      <c r="G827" s="76">
        <f t="shared" si="23"/>
        <v>6000000</v>
      </c>
      <c r="H827" s="56" t="s">
        <v>1226</v>
      </c>
      <c r="I827" s="69"/>
      <c r="J827" s="26"/>
    </row>
    <row r="828" spans="1:10" x14ac:dyDescent="0.35">
      <c r="A828" s="10"/>
      <c r="B828" s="11"/>
      <c r="C828" s="109" t="s">
        <v>1421</v>
      </c>
      <c r="D828" s="110"/>
      <c r="E828" s="59">
        <f>SUM(E821:E827)</f>
        <v>10000000</v>
      </c>
      <c r="F828" s="59">
        <f>SUM(F821:F827)</f>
        <v>76000000</v>
      </c>
      <c r="G828" s="73">
        <f>SUM(G821:G827)</f>
        <v>66000000</v>
      </c>
      <c r="H828" s="31"/>
      <c r="J828" s="35"/>
    </row>
    <row r="829" spans="1:10" x14ac:dyDescent="0.35">
      <c r="A829" s="10"/>
      <c r="B829" s="11"/>
      <c r="C829" s="107" t="s">
        <v>2650</v>
      </c>
      <c r="D829" s="112"/>
      <c r="E829" s="59"/>
      <c r="F829" s="59"/>
      <c r="G829" s="73"/>
      <c r="H829" s="31"/>
      <c r="J829" s="35"/>
    </row>
    <row r="830" spans="1:10" s="14" customFormat="1" ht="77.5" x14ac:dyDescent="0.35">
      <c r="A830" s="10"/>
      <c r="B830" s="11"/>
      <c r="C830" s="58">
        <v>2</v>
      </c>
      <c r="D830" s="56" t="s">
        <v>2654</v>
      </c>
      <c r="E830" s="63">
        <v>0</v>
      </c>
      <c r="F830" s="63">
        <v>10000000</v>
      </c>
      <c r="G830" s="76">
        <f t="shared" ref="G830:G832" si="24">F830-E830</f>
        <v>10000000</v>
      </c>
      <c r="H830" s="56" t="s">
        <v>1226</v>
      </c>
      <c r="I830" s="69"/>
      <c r="J830" s="26"/>
    </row>
    <row r="831" spans="1:10" s="14" customFormat="1" ht="155" x14ac:dyDescent="0.35">
      <c r="A831" s="10"/>
      <c r="B831" s="11"/>
      <c r="C831" s="58">
        <v>3</v>
      </c>
      <c r="D831" s="56" t="s">
        <v>2652</v>
      </c>
      <c r="E831" s="63">
        <v>0</v>
      </c>
      <c r="F831" s="63">
        <v>10000000</v>
      </c>
      <c r="G831" s="76">
        <f t="shared" si="24"/>
        <v>10000000</v>
      </c>
      <c r="H831" s="56" t="s">
        <v>1226</v>
      </c>
      <c r="I831" s="69"/>
      <c r="J831" s="26"/>
    </row>
    <row r="832" spans="1:10" s="14" customFormat="1" ht="77.5" x14ac:dyDescent="0.35">
      <c r="A832" s="10"/>
      <c r="B832" s="11"/>
      <c r="C832" s="58">
        <v>4</v>
      </c>
      <c r="D832" s="56" t="s">
        <v>2653</v>
      </c>
      <c r="E832" s="63">
        <v>0</v>
      </c>
      <c r="F832" s="63">
        <v>10000000</v>
      </c>
      <c r="G832" s="76">
        <f t="shared" si="24"/>
        <v>10000000</v>
      </c>
      <c r="H832" s="56" t="s">
        <v>1226</v>
      </c>
      <c r="I832" s="69"/>
      <c r="J832" s="26"/>
    </row>
    <row r="833" spans="1:10" s="14" customFormat="1" ht="41.25" customHeight="1" x14ac:dyDescent="0.35">
      <c r="A833" s="10"/>
      <c r="B833" s="11"/>
      <c r="C833" s="109" t="s">
        <v>2655</v>
      </c>
      <c r="D833" s="110"/>
      <c r="E833" s="60">
        <f>SUM(E830:E832)</f>
        <v>0</v>
      </c>
      <c r="F833" s="60">
        <f>SUM(F830:F832)</f>
        <v>30000000</v>
      </c>
      <c r="G833" s="74">
        <f>SUM(G830:G832)</f>
        <v>30000000</v>
      </c>
      <c r="H833" s="12"/>
      <c r="I833" s="69"/>
      <c r="J833" s="26"/>
    </row>
    <row r="834" spans="1:10" x14ac:dyDescent="0.35">
      <c r="A834" s="10"/>
      <c r="B834" s="11"/>
      <c r="C834" s="107" t="s">
        <v>1527</v>
      </c>
      <c r="D834" s="112"/>
      <c r="E834" s="59"/>
      <c r="F834" s="59"/>
      <c r="G834" s="73"/>
      <c r="H834" s="31"/>
      <c r="J834" s="35"/>
    </row>
    <row r="835" spans="1:10" ht="108.5" x14ac:dyDescent="0.35">
      <c r="A835" s="10"/>
      <c r="B835" s="11"/>
      <c r="C835" s="9">
        <f ca="1">COUNTIF($B$11:E835,E835)</f>
        <v>1</v>
      </c>
      <c r="D835" s="4" t="s">
        <v>755</v>
      </c>
      <c r="E835" s="59">
        <v>20000000</v>
      </c>
      <c r="F835" s="59">
        <v>20000000</v>
      </c>
      <c r="G835" s="73"/>
      <c r="H835" s="6" t="s">
        <v>1226</v>
      </c>
    </row>
    <row r="836" spans="1:10" ht="77.5" x14ac:dyDescent="0.35">
      <c r="A836" s="10"/>
      <c r="B836" s="11"/>
      <c r="C836" s="9">
        <f ca="1">COUNTIF($B$11:E836,E836)</f>
        <v>2</v>
      </c>
      <c r="D836" s="4" t="s">
        <v>756</v>
      </c>
      <c r="E836" s="59">
        <v>11000000</v>
      </c>
      <c r="F836" s="59">
        <v>11000000</v>
      </c>
      <c r="G836" s="73"/>
      <c r="H836" s="6" t="s">
        <v>1226</v>
      </c>
    </row>
    <row r="837" spans="1:10" ht="77.5" x14ac:dyDescent="0.35">
      <c r="A837" s="10"/>
      <c r="B837" s="11"/>
      <c r="C837" s="9">
        <f ca="1">COUNTIF($B$11:E837,E837)</f>
        <v>3</v>
      </c>
      <c r="D837" s="4" t="s">
        <v>757</v>
      </c>
      <c r="E837" s="59">
        <v>11000000</v>
      </c>
      <c r="F837" s="59">
        <v>11000000</v>
      </c>
      <c r="G837" s="73"/>
      <c r="H837" s="6" t="s">
        <v>1226</v>
      </c>
    </row>
    <row r="838" spans="1:10" ht="77.5" x14ac:dyDescent="0.35">
      <c r="A838" s="10"/>
      <c r="B838" s="11"/>
      <c r="C838" s="9">
        <f ca="1">COUNTIF($B$11:E838,E838)</f>
        <v>4</v>
      </c>
      <c r="D838" s="4" t="s">
        <v>758</v>
      </c>
      <c r="E838" s="59">
        <v>11000000</v>
      </c>
      <c r="F838" s="59">
        <v>11000000</v>
      </c>
      <c r="G838" s="73"/>
      <c r="H838" s="6" t="s">
        <v>1226</v>
      </c>
    </row>
    <row r="839" spans="1:10" ht="77.5" x14ac:dyDescent="0.35">
      <c r="A839" s="10"/>
      <c r="B839" s="11"/>
      <c r="C839" s="9">
        <f ca="1">COUNTIF($B$11:E839,E839)</f>
        <v>5</v>
      </c>
      <c r="D839" s="4" t="s">
        <v>759</v>
      </c>
      <c r="E839" s="59">
        <v>41000000</v>
      </c>
      <c r="F839" s="59">
        <v>41000000</v>
      </c>
      <c r="G839" s="73"/>
      <c r="H839" s="6" t="s">
        <v>1226</v>
      </c>
    </row>
    <row r="840" spans="1:10" s="14" customFormat="1" ht="77.5" x14ac:dyDescent="0.35">
      <c r="A840" s="10"/>
      <c r="B840" s="11"/>
      <c r="C840" s="58">
        <v>7</v>
      </c>
      <c r="D840" s="56" t="s">
        <v>2656</v>
      </c>
      <c r="E840" s="63">
        <v>0</v>
      </c>
      <c r="F840" s="63">
        <v>15000000</v>
      </c>
      <c r="G840" s="76">
        <f t="shared" ref="G840:G844" si="25">F840-E840</f>
        <v>15000000</v>
      </c>
      <c r="H840" s="56" t="s">
        <v>1226</v>
      </c>
      <c r="I840" s="69"/>
      <c r="J840" s="26"/>
    </row>
    <row r="841" spans="1:10" s="14" customFormat="1" ht="77.5" x14ac:dyDescent="0.35">
      <c r="A841" s="10"/>
      <c r="B841" s="11"/>
      <c r="C841" s="58">
        <v>8</v>
      </c>
      <c r="D841" s="56" t="s">
        <v>2657</v>
      </c>
      <c r="E841" s="63">
        <v>0</v>
      </c>
      <c r="F841" s="63">
        <v>10000000</v>
      </c>
      <c r="G841" s="76">
        <f t="shared" si="25"/>
        <v>10000000</v>
      </c>
      <c r="H841" s="56" t="s">
        <v>1226</v>
      </c>
      <c r="I841" s="69"/>
      <c r="J841" s="26"/>
    </row>
    <row r="842" spans="1:10" s="14" customFormat="1" ht="77.5" x14ac:dyDescent="0.35">
      <c r="A842" s="10"/>
      <c r="B842" s="11"/>
      <c r="C842" s="58">
        <v>9</v>
      </c>
      <c r="D842" s="56" t="s">
        <v>2658</v>
      </c>
      <c r="E842" s="63">
        <v>0</v>
      </c>
      <c r="F842" s="63">
        <v>15000000</v>
      </c>
      <c r="G842" s="76">
        <f t="shared" si="25"/>
        <v>15000000</v>
      </c>
      <c r="H842" s="56" t="s">
        <v>1226</v>
      </c>
      <c r="I842" s="69"/>
      <c r="J842" s="26"/>
    </row>
    <row r="843" spans="1:10" s="14" customFormat="1" ht="77.5" x14ac:dyDescent="0.35">
      <c r="A843" s="10"/>
      <c r="B843" s="11"/>
      <c r="C843" s="58">
        <v>10</v>
      </c>
      <c r="D843" s="56" t="s">
        <v>2659</v>
      </c>
      <c r="E843" s="63">
        <v>0</v>
      </c>
      <c r="F843" s="63">
        <v>10000000</v>
      </c>
      <c r="G843" s="76">
        <f t="shared" si="25"/>
        <v>10000000</v>
      </c>
      <c r="H843" s="56" t="s">
        <v>1226</v>
      </c>
      <c r="I843" s="69"/>
      <c r="J843" s="26"/>
    </row>
    <row r="844" spans="1:10" s="14" customFormat="1" ht="93" x14ac:dyDescent="0.35">
      <c r="A844" s="10"/>
      <c r="B844" s="11"/>
      <c r="C844" s="58">
        <v>11</v>
      </c>
      <c r="D844" s="56" t="s">
        <v>3335</v>
      </c>
      <c r="E844" s="63">
        <v>0</v>
      </c>
      <c r="F844" s="63">
        <v>12000000</v>
      </c>
      <c r="G844" s="76">
        <f t="shared" si="25"/>
        <v>12000000</v>
      </c>
      <c r="H844" s="56" t="s">
        <v>1226</v>
      </c>
      <c r="I844" s="69"/>
      <c r="J844" s="26"/>
    </row>
    <row r="845" spans="1:10" x14ac:dyDescent="0.35">
      <c r="A845" s="10"/>
      <c r="B845" s="11"/>
      <c r="C845" s="109" t="s">
        <v>1422</v>
      </c>
      <c r="D845" s="110"/>
      <c r="E845" s="59">
        <f>SUM(E835:E844)</f>
        <v>94000000</v>
      </c>
      <c r="F845" s="59">
        <f>SUM(F835:F844)</f>
        <v>156000000</v>
      </c>
      <c r="G845" s="73">
        <f>SUM(G835:G844)</f>
        <v>62000000</v>
      </c>
      <c r="H845" s="31"/>
      <c r="J845" s="35"/>
    </row>
    <row r="846" spans="1:10" x14ac:dyDescent="0.35">
      <c r="A846" s="10"/>
      <c r="B846" s="11"/>
      <c r="C846" s="107" t="s">
        <v>1367</v>
      </c>
      <c r="D846" s="112"/>
      <c r="E846" s="59"/>
      <c r="F846" s="59"/>
      <c r="G846" s="73"/>
      <c r="H846" s="31"/>
      <c r="J846" s="35"/>
    </row>
    <row r="847" spans="1:10" ht="77.5" x14ac:dyDescent="0.35">
      <c r="A847" s="10"/>
      <c r="B847" s="11"/>
      <c r="C847" s="9">
        <v>8</v>
      </c>
      <c r="D847" s="4" t="s">
        <v>767</v>
      </c>
      <c r="E847" s="59">
        <v>20000000</v>
      </c>
      <c r="F847" s="59">
        <v>20000000</v>
      </c>
      <c r="G847" s="73"/>
      <c r="H847" s="6" t="s">
        <v>1226</v>
      </c>
    </row>
    <row r="848" spans="1:10" ht="108.5" x14ac:dyDescent="0.35">
      <c r="A848" s="10"/>
      <c r="B848" s="11"/>
      <c r="C848" s="9">
        <v>9</v>
      </c>
      <c r="D848" s="4" t="s">
        <v>768</v>
      </c>
      <c r="E848" s="59">
        <v>10000000</v>
      </c>
      <c r="F848" s="59">
        <v>10000000</v>
      </c>
      <c r="G848" s="73"/>
      <c r="H848" s="6" t="s">
        <v>1226</v>
      </c>
    </row>
    <row r="849" spans="1:10" ht="108.5" x14ac:dyDescent="0.35">
      <c r="A849" s="10"/>
      <c r="B849" s="11"/>
      <c r="C849" s="9">
        <v>10</v>
      </c>
      <c r="D849" s="4" t="s">
        <v>769</v>
      </c>
      <c r="E849" s="59">
        <v>10000000</v>
      </c>
      <c r="F849" s="59">
        <v>10000000</v>
      </c>
      <c r="G849" s="73"/>
      <c r="H849" s="6" t="s">
        <v>1226</v>
      </c>
    </row>
    <row r="850" spans="1:10" s="14" customFormat="1" ht="93" x14ac:dyDescent="0.35">
      <c r="A850" s="10"/>
      <c r="B850" s="11"/>
      <c r="C850" s="58">
        <v>20</v>
      </c>
      <c r="D850" s="56" t="s">
        <v>2662</v>
      </c>
      <c r="E850" s="63">
        <v>0</v>
      </c>
      <c r="F850" s="63">
        <v>8000000</v>
      </c>
      <c r="G850" s="76">
        <f t="shared" ref="G850:G860" si="26">F850-E850</f>
        <v>8000000</v>
      </c>
      <c r="H850" s="56" t="s">
        <v>1226</v>
      </c>
      <c r="I850" s="69"/>
      <c r="J850" s="26"/>
    </row>
    <row r="851" spans="1:10" s="14" customFormat="1" ht="77.5" x14ac:dyDescent="0.35">
      <c r="A851" s="10"/>
      <c r="B851" s="11"/>
      <c r="C851" s="58">
        <v>21</v>
      </c>
      <c r="D851" s="56" t="s">
        <v>2663</v>
      </c>
      <c r="E851" s="63">
        <v>0</v>
      </c>
      <c r="F851" s="63">
        <v>20000000</v>
      </c>
      <c r="G851" s="76">
        <f t="shared" si="26"/>
        <v>20000000</v>
      </c>
      <c r="H851" s="56" t="s">
        <v>1226</v>
      </c>
      <c r="I851" s="69"/>
      <c r="J851" s="26"/>
    </row>
    <row r="852" spans="1:10" s="14" customFormat="1" ht="77.5" x14ac:dyDescent="0.35">
      <c r="A852" s="10"/>
      <c r="B852" s="11"/>
      <c r="C852" s="58">
        <v>22</v>
      </c>
      <c r="D852" s="56" t="s">
        <v>2667</v>
      </c>
      <c r="E852" s="63">
        <v>0</v>
      </c>
      <c r="F852" s="63">
        <v>25000000</v>
      </c>
      <c r="G852" s="76">
        <f t="shared" si="26"/>
        <v>25000000</v>
      </c>
      <c r="H852" s="56" t="s">
        <v>1226</v>
      </c>
      <c r="I852" s="69"/>
      <c r="J852" s="26"/>
    </row>
    <row r="853" spans="1:10" s="14" customFormat="1" ht="77.5" x14ac:dyDescent="0.35">
      <c r="A853" s="10"/>
      <c r="B853" s="11"/>
      <c r="C853" s="58">
        <v>23</v>
      </c>
      <c r="D853" s="56" t="s">
        <v>2666</v>
      </c>
      <c r="E853" s="63">
        <v>0</v>
      </c>
      <c r="F853" s="63">
        <v>12500000</v>
      </c>
      <c r="G853" s="76">
        <f t="shared" si="26"/>
        <v>12500000</v>
      </c>
      <c r="H853" s="56" t="s">
        <v>1226</v>
      </c>
      <c r="I853" s="69"/>
      <c r="J853" s="26"/>
    </row>
    <row r="854" spans="1:10" s="14" customFormat="1" ht="77.5" x14ac:dyDescent="0.35">
      <c r="A854" s="10"/>
      <c r="B854" s="11"/>
      <c r="C854" s="58">
        <v>24</v>
      </c>
      <c r="D854" s="56" t="s">
        <v>2668</v>
      </c>
      <c r="E854" s="63">
        <v>0</v>
      </c>
      <c r="F854" s="63">
        <v>12500000</v>
      </c>
      <c r="G854" s="76">
        <f t="shared" si="26"/>
        <v>12500000</v>
      </c>
      <c r="H854" s="56" t="s">
        <v>1226</v>
      </c>
      <c r="I854" s="69"/>
      <c r="J854" s="26"/>
    </row>
    <row r="855" spans="1:10" s="14" customFormat="1" ht="77.5" x14ac:dyDescent="0.35">
      <c r="A855" s="10"/>
      <c r="B855" s="11"/>
      <c r="C855" s="58">
        <v>25</v>
      </c>
      <c r="D855" s="56" t="s">
        <v>2669</v>
      </c>
      <c r="E855" s="63">
        <v>0</v>
      </c>
      <c r="F855" s="63">
        <v>12500000</v>
      </c>
      <c r="G855" s="76">
        <f t="shared" si="26"/>
        <v>12500000</v>
      </c>
      <c r="H855" s="56" t="s">
        <v>1226</v>
      </c>
      <c r="I855" s="69"/>
      <c r="J855" s="26"/>
    </row>
    <row r="856" spans="1:10" s="14" customFormat="1" ht="77.5" x14ac:dyDescent="0.35">
      <c r="A856" s="10"/>
      <c r="B856" s="11"/>
      <c r="C856" s="58">
        <v>26</v>
      </c>
      <c r="D856" s="56" t="s">
        <v>3336</v>
      </c>
      <c r="E856" s="63">
        <v>0</v>
      </c>
      <c r="F856" s="63">
        <v>12500000</v>
      </c>
      <c r="G856" s="76">
        <f t="shared" si="26"/>
        <v>12500000</v>
      </c>
      <c r="H856" s="56" t="s">
        <v>1226</v>
      </c>
      <c r="I856" s="69"/>
      <c r="J856" s="26"/>
    </row>
    <row r="857" spans="1:10" s="14" customFormat="1" ht="77.5" x14ac:dyDescent="0.35">
      <c r="A857" s="10"/>
      <c r="B857" s="11"/>
      <c r="C857" s="58">
        <v>27</v>
      </c>
      <c r="D857" s="56" t="s">
        <v>2671</v>
      </c>
      <c r="E857" s="63">
        <v>0</v>
      </c>
      <c r="F857" s="63">
        <v>13000000</v>
      </c>
      <c r="G857" s="76">
        <f t="shared" si="26"/>
        <v>13000000</v>
      </c>
      <c r="H857" s="56" t="s">
        <v>1226</v>
      </c>
      <c r="I857" s="69"/>
      <c r="J857" s="26"/>
    </row>
    <row r="858" spans="1:10" s="14" customFormat="1" ht="93" x14ac:dyDescent="0.35">
      <c r="A858" s="10"/>
      <c r="B858" s="11"/>
      <c r="C858" s="58">
        <v>28</v>
      </c>
      <c r="D858" s="56" t="s">
        <v>2673</v>
      </c>
      <c r="E858" s="63">
        <v>0</v>
      </c>
      <c r="F858" s="63">
        <v>15000000</v>
      </c>
      <c r="G858" s="76">
        <f t="shared" si="26"/>
        <v>15000000</v>
      </c>
      <c r="H858" s="56" t="s">
        <v>1226</v>
      </c>
      <c r="I858" s="69"/>
      <c r="J858" s="26"/>
    </row>
    <row r="859" spans="1:10" s="14" customFormat="1" ht="93" x14ac:dyDescent="0.35">
      <c r="A859" s="10"/>
      <c r="B859" s="11"/>
      <c r="C859" s="58">
        <v>29</v>
      </c>
      <c r="D859" s="56" t="s">
        <v>2674</v>
      </c>
      <c r="E859" s="63">
        <v>0</v>
      </c>
      <c r="F859" s="63">
        <v>20000000</v>
      </c>
      <c r="G859" s="76">
        <f t="shared" si="26"/>
        <v>20000000</v>
      </c>
      <c r="H859" s="56" t="s">
        <v>1226</v>
      </c>
      <c r="I859" s="69"/>
      <c r="J859" s="26"/>
    </row>
    <row r="860" spans="1:10" s="14" customFormat="1" ht="108.5" x14ac:dyDescent="0.35">
      <c r="A860" s="10"/>
      <c r="B860" s="11"/>
      <c r="C860" s="58">
        <v>30</v>
      </c>
      <c r="D860" s="56" t="s">
        <v>2675</v>
      </c>
      <c r="E860" s="63">
        <v>0</v>
      </c>
      <c r="F860" s="63">
        <v>15000000</v>
      </c>
      <c r="G860" s="76">
        <f t="shared" si="26"/>
        <v>15000000</v>
      </c>
      <c r="H860" s="56" t="s">
        <v>1226</v>
      </c>
      <c r="I860" s="69"/>
      <c r="J860" s="26"/>
    </row>
    <row r="861" spans="1:10" x14ac:dyDescent="0.35">
      <c r="A861" s="10"/>
      <c r="B861" s="11"/>
      <c r="C861" s="109" t="s">
        <v>1341</v>
      </c>
      <c r="D861" s="110"/>
      <c r="E861" s="59">
        <f>SUM(E847:E860)</f>
        <v>40000000</v>
      </c>
      <c r="F861" s="59">
        <f>SUM(F847:F860)</f>
        <v>206000000</v>
      </c>
      <c r="G861" s="73">
        <f>SUM(G847:G860)</f>
        <v>166000000</v>
      </c>
      <c r="H861" s="31"/>
      <c r="J861" s="35"/>
    </row>
    <row r="862" spans="1:10" x14ac:dyDescent="0.35">
      <c r="A862" s="10"/>
      <c r="B862" s="11"/>
      <c r="C862" s="107" t="s">
        <v>1437</v>
      </c>
      <c r="D862" s="112"/>
      <c r="E862" s="59"/>
      <c r="F862" s="59"/>
      <c r="G862" s="73"/>
      <c r="H862" s="31"/>
      <c r="J862" s="35"/>
    </row>
    <row r="863" spans="1:10" ht="77.5" x14ac:dyDescent="0.35">
      <c r="A863" s="10"/>
      <c r="B863" s="11"/>
      <c r="C863" s="9">
        <f ca="1">COUNTIF($B$11:E863,E863)</f>
        <v>2</v>
      </c>
      <c r="D863" s="4" t="s">
        <v>771</v>
      </c>
      <c r="E863" s="59">
        <v>20000000</v>
      </c>
      <c r="F863" s="59">
        <v>20000000</v>
      </c>
      <c r="G863" s="73"/>
      <c r="H863" s="6" t="s">
        <v>1226</v>
      </c>
    </row>
    <row r="864" spans="1:10" ht="77.5" x14ac:dyDescent="0.35">
      <c r="A864" s="10"/>
      <c r="B864" s="11"/>
      <c r="C864" s="9">
        <f ca="1">COUNTIF($B$11:E864,E864)</f>
        <v>3</v>
      </c>
      <c r="D864" s="4" t="s">
        <v>772</v>
      </c>
      <c r="E864" s="59">
        <v>10000000</v>
      </c>
      <c r="F864" s="59">
        <v>10000000</v>
      </c>
      <c r="G864" s="73"/>
      <c r="H864" s="6" t="s">
        <v>1226</v>
      </c>
    </row>
    <row r="865" spans="1:13" ht="77.5" x14ac:dyDescent="0.35">
      <c r="A865" s="10"/>
      <c r="B865" s="11"/>
      <c r="C865" s="9">
        <f ca="1">COUNTIF($B$11:E865,E865)</f>
        <v>4</v>
      </c>
      <c r="D865" s="4" t="s">
        <v>773</v>
      </c>
      <c r="E865" s="59">
        <v>10000000</v>
      </c>
      <c r="F865" s="59">
        <v>10000000</v>
      </c>
      <c r="G865" s="73"/>
      <c r="H865" s="6" t="s">
        <v>1226</v>
      </c>
    </row>
    <row r="866" spans="1:13" s="14" customFormat="1" ht="77.5" x14ac:dyDescent="0.35">
      <c r="A866" s="10"/>
      <c r="B866" s="11"/>
      <c r="C866" s="58">
        <v>9</v>
      </c>
      <c r="D866" s="56" t="s">
        <v>2680</v>
      </c>
      <c r="E866" s="63">
        <v>0</v>
      </c>
      <c r="F866" s="63">
        <v>12000000</v>
      </c>
      <c r="G866" s="76">
        <f t="shared" ref="G866" si="27">F866-E866</f>
        <v>12000000</v>
      </c>
      <c r="H866" s="56" t="s">
        <v>1226</v>
      </c>
      <c r="I866" s="69"/>
      <c r="J866" s="26"/>
    </row>
    <row r="867" spans="1:13" x14ac:dyDescent="0.35">
      <c r="A867" s="10"/>
      <c r="B867" s="11"/>
      <c r="C867" s="109" t="s">
        <v>1423</v>
      </c>
      <c r="D867" s="110"/>
      <c r="E867" s="59">
        <f>SUM(E863:E866)</f>
        <v>40000000</v>
      </c>
      <c r="F867" s="59">
        <f>SUM(F863:F866)</f>
        <v>52000000</v>
      </c>
      <c r="G867" s="73">
        <f>SUM(G863:G866)</f>
        <v>12000000</v>
      </c>
      <c r="H867" s="31"/>
      <c r="J867" s="35"/>
    </row>
    <row r="868" spans="1:13" x14ac:dyDescent="0.35">
      <c r="A868" s="10"/>
      <c r="B868" s="11"/>
      <c r="C868" s="107" t="s">
        <v>1438</v>
      </c>
      <c r="D868" s="112"/>
      <c r="E868" s="59"/>
      <c r="F868" s="59"/>
      <c r="G868" s="73"/>
      <c r="H868" s="31"/>
      <c r="J868" s="35"/>
    </row>
    <row r="869" spans="1:13" s="69" customFormat="1" ht="77.5" x14ac:dyDescent="0.35">
      <c r="A869" s="10"/>
      <c r="B869" s="11"/>
      <c r="C869" s="9">
        <f ca="1">COUNTIF($B$11:E869,E869)</f>
        <v>9</v>
      </c>
      <c r="D869" s="4" t="s">
        <v>782</v>
      </c>
      <c r="E869" s="59">
        <v>10000000</v>
      </c>
      <c r="F869" s="59">
        <v>10000000</v>
      </c>
      <c r="G869" s="73"/>
      <c r="H869" s="6" t="s">
        <v>1226</v>
      </c>
      <c r="J869" s="51"/>
      <c r="K869" s="7"/>
      <c r="L869" s="7"/>
      <c r="M869" s="7"/>
    </row>
    <row r="870" spans="1:13" s="69" customFormat="1" ht="77.5" x14ac:dyDescent="0.35">
      <c r="A870" s="10"/>
      <c r="B870" s="11"/>
      <c r="C870" s="9">
        <f ca="1">COUNTIF($B$11:E870,E870)</f>
        <v>10</v>
      </c>
      <c r="D870" s="4" t="s">
        <v>783</v>
      </c>
      <c r="E870" s="59">
        <v>10000000</v>
      </c>
      <c r="F870" s="59">
        <v>10000000</v>
      </c>
      <c r="G870" s="73"/>
      <c r="H870" s="6" t="s">
        <v>1226</v>
      </c>
      <c r="J870" s="51"/>
      <c r="K870" s="7"/>
      <c r="L870" s="7"/>
      <c r="M870" s="7"/>
    </row>
    <row r="871" spans="1:13" s="69" customFormat="1" ht="77.5" x14ac:dyDescent="0.35">
      <c r="A871" s="10"/>
      <c r="B871" s="11"/>
      <c r="C871" s="9">
        <f ca="1">COUNTIF($B$11:E871,E871)</f>
        <v>11</v>
      </c>
      <c r="D871" s="4" t="s">
        <v>784</v>
      </c>
      <c r="E871" s="59">
        <v>10000000</v>
      </c>
      <c r="F871" s="59">
        <v>10000000</v>
      </c>
      <c r="G871" s="73"/>
      <c r="H871" s="6" t="s">
        <v>1226</v>
      </c>
      <c r="J871" s="51"/>
      <c r="K871" s="7"/>
      <c r="L871" s="7"/>
      <c r="M871" s="7"/>
    </row>
    <row r="872" spans="1:13" s="69" customFormat="1" ht="77.5" x14ac:dyDescent="0.35">
      <c r="A872" s="10"/>
      <c r="B872" s="11"/>
      <c r="C872" s="9">
        <f ca="1">COUNTIF($B$11:E872,E872)</f>
        <v>12</v>
      </c>
      <c r="D872" s="4" t="s">
        <v>785</v>
      </c>
      <c r="E872" s="59">
        <v>10000000</v>
      </c>
      <c r="F872" s="59">
        <v>10000000</v>
      </c>
      <c r="G872" s="73"/>
      <c r="H872" s="6" t="s">
        <v>1226</v>
      </c>
      <c r="J872" s="51"/>
      <c r="K872" s="7"/>
      <c r="L872" s="7"/>
      <c r="M872" s="7"/>
    </row>
    <row r="873" spans="1:13" s="69" customFormat="1" ht="77.5" x14ac:dyDescent="0.35">
      <c r="A873" s="10"/>
      <c r="B873" s="11"/>
      <c r="C873" s="9">
        <f ca="1">COUNTIF($B$11:E873,E873)</f>
        <v>13</v>
      </c>
      <c r="D873" s="4" t="s">
        <v>786</v>
      </c>
      <c r="E873" s="59">
        <v>10000000</v>
      </c>
      <c r="F873" s="59">
        <v>10000000</v>
      </c>
      <c r="G873" s="73"/>
      <c r="H873" s="6" t="s">
        <v>1226</v>
      </c>
      <c r="J873" s="51"/>
      <c r="K873" s="7"/>
      <c r="L873" s="7"/>
      <c r="M873" s="7"/>
    </row>
    <row r="874" spans="1:13" s="69" customFormat="1" ht="77.5" x14ac:dyDescent="0.35">
      <c r="A874" s="10"/>
      <c r="B874" s="11"/>
      <c r="C874" s="9">
        <f ca="1">COUNTIF($B$11:E874,E874)</f>
        <v>14</v>
      </c>
      <c r="D874" s="4" t="s">
        <v>787</v>
      </c>
      <c r="E874" s="59">
        <v>10000000</v>
      </c>
      <c r="F874" s="59">
        <v>10000000</v>
      </c>
      <c r="G874" s="73"/>
      <c r="H874" s="6" t="s">
        <v>1226</v>
      </c>
      <c r="J874" s="51"/>
      <c r="K874" s="7"/>
      <c r="L874" s="7"/>
      <c r="M874" s="7"/>
    </row>
    <row r="875" spans="1:13" s="69" customFormat="1" ht="77.5" x14ac:dyDescent="0.35">
      <c r="A875" s="10"/>
      <c r="B875" s="11"/>
      <c r="C875" s="9">
        <f ca="1">COUNTIF($B$11:E875,E875)</f>
        <v>15</v>
      </c>
      <c r="D875" s="4" t="s">
        <v>788</v>
      </c>
      <c r="E875" s="59">
        <v>10000000</v>
      </c>
      <c r="F875" s="59">
        <v>10000000</v>
      </c>
      <c r="G875" s="73"/>
      <c r="H875" s="6" t="s">
        <v>1226</v>
      </c>
      <c r="J875" s="51"/>
      <c r="K875" s="7"/>
      <c r="L875" s="7"/>
      <c r="M875" s="7"/>
    </row>
    <row r="876" spans="1:13" s="69" customFormat="1" ht="77.5" x14ac:dyDescent="0.35">
      <c r="A876" s="10"/>
      <c r="B876" s="11"/>
      <c r="C876" s="9">
        <f ca="1">COUNTIF($B$11:E876,E876)</f>
        <v>16</v>
      </c>
      <c r="D876" s="4" t="s">
        <v>789</v>
      </c>
      <c r="E876" s="59">
        <v>10000000</v>
      </c>
      <c r="F876" s="59">
        <v>10000000</v>
      </c>
      <c r="G876" s="73"/>
      <c r="H876" s="6" t="s">
        <v>1226</v>
      </c>
      <c r="J876" s="51"/>
      <c r="K876" s="7"/>
      <c r="L876" s="7"/>
      <c r="M876" s="7"/>
    </row>
    <row r="877" spans="1:13" s="69" customFormat="1" ht="77.5" x14ac:dyDescent="0.35">
      <c r="A877" s="10"/>
      <c r="B877" s="11"/>
      <c r="C877" s="9">
        <f ca="1">COUNTIF($B$11:E877,E877)</f>
        <v>17</v>
      </c>
      <c r="D877" s="4" t="s">
        <v>790</v>
      </c>
      <c r="E877" s="59">
        <v>10000000</v>
      </c>
      <c r="F877" s="59">
        <v>10000000</v>
      </c>
      <c r="G877" s="73"/>
      <c r="H877" s="6" t="s">
        <v>1226</v>
      </c>
      <c r="J877" s="51"/>
      <c r="K877" s="7"/>
      <c r="L877" s="7"/>
      <c r="M877" s="7"/>
    </row>
    <row r="878" spans="1:13" ht="77.5" x14ac:dyDescent="0.35">
      <c r="A878" s="10"/>
      <c r="B878" s="11"/>
      <c r="C878" s="9">
        <f ca="1">COUNTIF($B$11:E878,E878)</f>
        <v>18</v>
      </c>
      <c r="D878" s="4" t="s">
        <v>791</v>
      </c>
      <c r="E878" s="59">
        <v>12000000</v>
      </c>
      <c r="F878" s="59">
        <v>12000000</v>
      </c>
      <c r="G878" s="73"/>
      <c r="H878" s="6" t="s">
        <v>1226</v>
      </c>
    </row>
    <row r="879" spans="1:13" ht="93" x14ac:dyDescent="0.35">
      <c r="A879" s="10"/>
      <c r="B879" s="11"/>
      <c r="C879" s="9">
        <f ca="1">COUNTIF($B$11:E879,E879)</f>
        <v>19</v>
      </c>
      <c r="D879" s="4" t="s">
        <v>792</v>
      </c>
      <c r="E879" s="59">
        <v>10000000</v>
      </c>
      <c r="F879" s="59">
        <v>10000000</v>
      </c>
      <c r="G879" s="73"/>
      <c r="H879" s="6" t="s">
        <v>1226</v>
      </c>
    </row>
    <row r="880" spans="1:13" ht="93" x14ac:dyDescent="0.35">
      <c r="A880" s="10"/>
      <c r="B880" s="11"/>
      <c r="C880" s="9">
        <f ca="1">COUNTIF($B$11:E880,E880)</f>
        <v>20</v>
      </c>
      <c r="D880" s="4" t="s">
        <v>793</v>
      </c>
      <c r="E880" s="59">
        <v>10000000</v>
      </c>
      <c r="F880" s="59">
        <v>10000000</v>
      </c>
      <c r="G880" s="73"/>
      <c r="H880" s="6" t="s">
        <v>1226</v>
      </c>
    </row>
    <row r="881" spans="1:12" s="14" customFormat="1" ht="77.5" x14ac:dyDescent="0.35">
      <c r="A881" s="10"/>
      <c r="B881" s="11"/>
      <c r="C881" s="58">
        <v>26</v>
      </c>
      <c r="D881" s="56" t="s">
        <v>2685</v>
      </c>
      <c r="E881" s="63">
        <v>0</v>
      </c>
      <c r="F881" s="63">
        <v>30000000</v>
      </c>
      <c r="G881" s="76">
        <f t="shared" ref="G881:G884" si="28">F881-E881</f>
        <v>30000000</v>
      </c>
      <c r="H881" s="56" t="s">
        <v>1226</v>
      </c>
      <c r="I881" s="69"/>
      <c r="J881" s="26"/>
    </row>
    <row r="882" spans="1:12" s="14" customFormat="1" ht="77.5" x14ac:dyDescent="0.35">
      <c r="A882" s="10"/>
      <c r="B882" s="11"/>
      <c r="C882" s="58">
        <v>27</v>
      </c>
      <c r="D882" s="56" t="s">
        <v>2688</v>
      </c>
      <c r="E882" s="63">
        <v>0</v>
      </c>
      <c r="F882" s="63">
        <v>10000000</v>
      </c>
      <c r="G882" s="76">
        <f t="shared" si="28"/>
        <v>10000000</v>
      </c>
      <c r="H882" s="56" t="s">
        <v>1226</v>
      </c>
      <c r="I882" s="69"/>
      <c r="J882" s="26"/>
    </row>
    <row r="883" spans="1:12" s="14" customFormat="1" ht="77.5" x14ac:dyDescent="0.35">
      <c r="A883" s="10"/>
      <c r="B883" s="11"/>
      <c r="C883" s="58">
        <v>28</v>
      </c>
      <c r="D883" s="12" t="s">
        <v>3385</v>
      </c>
      <c r="E883" s="63">
        <v>0</v>
      </c>
      <c r="F883" s="63">
        <v>10000000</v>
      </c>
      <c r="G883" s="76">
        <f t="shared" si="28"/>
        <v>10000000</v>
      </c>
      <c r="H883" s="56" t="s">
        <v>1226</v>
      </c>
      <c r="I883" s="69"/>
      <c r="J883" s="26"/>
    </row>
    <row r="884" spans="1:12" s="14" customFormat="1" ht="77.5" x14ac:dyDescent="0.35">
      <c r="A884" s="10"/>
      <c r="B884" s="11"/>
      <c r="C884" s="58">
        <v>29</v>
      </c>
      <c r="D884" s="56" t="s">
        <v>3337</v>
      </c>
      <c r="E884" s="63">
        <v>0</v>
      </c>
      <c r="F884" s="63">
        <v>5000000</v>
      </c>
      <c r="G884" s="76">
        <f t="shared" si="28"/>
        <v>5000000</v>
      </c>
      <c r="H884" s="56" t="s">
        <v>1226</v>
      </c>
      <c r="I884" s="69"/>
      <c r="J884" s="26"/>
    </row>
    <row r="885" spans="1:12" ht="15.75" customHeight="1" x14ac:dyDescent="0.35">
      <c r="A885" s="10"/>
      <c r="B885" s="11"/>
      <c r="C885" s="109" t="s">
        <v>1424</v>
      </c>
      <c r="D885" s="110"/>
      <c r="E885" s="59">
        <f>SUM(E869:E884)</f>
        <v>122000000</v>
      </c>
      <c r="F885" s="59">
        <f>SUM(F869:F884)</f>
        <v>177000000</v>
      </c>
      <c r="G885" s="73">
        <f>SUM(G869:G884)</f>
        <v>55000000</v>
      </c>
      <c r="H885" s="31"/>
      <c r="J885" s="35"/>
    </row>
    <row r="886" spans="1:12" x14ac:dyDescent="0.35">
      <c r="A886" s="10"/>
      <c r="B886" s="11"/>
      <c r="C886" s="107" t="s">
        <v>1439</v>
      </c>
      <c r="D886" s="112"/>
      <c r="E886" s="59"/>
      <c r="F886" s="59"/>
      <c r="G886" s="73"/>
      <c r="H886" s="31"/>
      <c r="J886" s="35"/>
    </row>
    <row r="887" spans="1:12" ht="77.5" x14ac:dyDescent="0.35">
      <c r="A887" s="10"/>
      <c r="B887" s="11"/>
      <c r="C887" s="9">
        <f ca="1">COUNTIF($B$11:E887,E887)</f>
        <v>2</v>
      </c>
      <c r="D887" s="4" t="s">
        <v>795</v>
      </c>
      <c r="E887" s="59">
        <v>20000000</v>
      </c>
      <c r="F887" s="59">
        <v>20000000</v>
      </c>
      <c r="G887" s="73"/>
      <c r="H887" s="6" t="s">
        <v>1226</v>
      </c>
    </row>
    <row r="888" spans="1:12" s="14" customFormat="1" ht="77.5" x14ac:dyDescent="0.35">
      <c r="A888" s="10"/>
      <c r="B888" s="11"/>
      <c r="C888" s="58">
        <v>18</v>
      </c>
      <c r="D888" s="56" t="s">
        <v>2692</v>
      </c>
      <c r="E888" s="63">
        <v>0</v>
      </c>
      <c r="F888" s="63">
        <v>10000000</v>
      </c>
      <c r="G888" s="76">
        <f t="shared" ref="G888:G891" si="29">F888-E888</f>
        <v>10000000</v>
      </c>
      <c r="H888" s="56" t="s">
        <v>1226</v>
      </c>
      <c r="I888" s="69"/>
      <c r="J888" s="26"/>
    </row>
    <row r="889" spans="1:12" s="14" customFormat="1" ht="77.5" x14ac:dyDescent="0.35">
      <c r="A889" s="10"/>
      <c r="B889" s="11"/>
      <c r="C889" s="58">
        <v>19</v>
      </c>
      <c r="D889" s="56" t="s">
        <v>2693</v>
      </c>
      <c r="E889" s="63">
        <v>0</v>
      </c>
      <c r="F889" s="63">
        <v>10000000</v>
      </c>
      <c r="G889" s="76">
        <f t="shared" si="29"/>
        <v>10000000</v>
      </c>
      <c r="H889" s="56" t="s">
        <v>1226</v>
      </c>
      <c r="I889" s="69"/>
      <c r="J889" s="26"/>
    </row>
    <row r="890" spans="1:12" s="14" customFormat="1" ht="77.5" x14ac:dyDescent="0.35">
      <c r="A890" s="10"/>
      <c r="B890" s="11"/>
      <c r="C890" s="58">
        <v>20</v>
      </c>
      <c r="D890" s="56" t="s">
        <v>2694</v>
      </c>
      <c r="E890" s="63">
        <v>0</v>
      </c>
      <c r="F890" s="63">
        <v>10000000</v>
      </c>
      <c r="G890" s="76">
        <f t="shared" si="29"/>
        <v>10000000</v>
      </c>
      <c r="H890" s="56" t="s">
        <v>1226</v>
      </c>
      <c r="I890" s="69"/>
      <c r="J890" s="26"/>
    </row>
    <row r="891" spans="1:12" s="14" customFormat="1" ht="77.5" x14ac:dyDescent="0.35">
      <c r="A891" s="10"/>
      <c r="B891" s="11"/>
      <c r="C891" s="58">
        <v>21</v>
      </c>
      <c r="D891" s="56" t="s">
        <v>2695</v>
      </c>
      <c r="E891" s="63">
        <v>0</v>
      </c>
      <c r="F891" s="63">
        <v>10000000</v>
      </c>
      <c r="G891" s="76">
        <f t="shared" si="29"/>
        <v>10000000</v>
      </c>
      <c r="H891" s="56" t="s">
        <v>1226</v>
      </c>
      <c r="I891" s="69"/>
      <c r="J891" s="26"/>
    </row>
    <row r="892" spans="1:12" x14ac:dyDescent="0.35">
      <c r="A892" s="10"/>
      <c r="B892" s="27"/>
      <c r="C892" s="109" t="s">
        <v>1425</v>
      </c>
      <c r="D892" s="110"/>
      <c r="E892" s="59">
        <f>SUM(E887:E891)</f>
        <v>20000000</v>
      </c>
      <c r="F892" s="59">
        <f>SUM(F887:F891)</f>
        <v>60000000</v>
      </c>
      <c r="G892" s="73">
        <f>SUM(G887:G891)</f>
        <v>40000000</v>
      </c>
      <c r="H892" s="31"/>
      <c r="J892" s="35"/>
    </row>
    <row r="893" spans="1:12" s="30" customFormat="1" x14ac:dyDescent="0.35">
      <c r="A893" s="28"/>
      <c r="B893" s="40"/>
      <c r="C893" s="109" t="s">
        <v>1426</v>
      </c>
      <c r="D893" s="110"/>
      <c r="E893" s="61">
        <f>E731+E746+E753+E763+E767+E780+E798+E811+E819+E828+E833+E845+E861+E867+E885+E892</f>
        <v>851000000</v>
      </c>
      <c r="F893" s="61">
        <f>F731+F746+F753+F763+F767+F780+F798+F811+F819+F828+F833+F845+F861+F867+F885+F892</f>
        <v>1881000000</v>
      </c>
      <c r="G893" s="75">
        <f>G731+G746+G753+G763+G767+G780+G798+G811+G819+G828+G833+G845+G861+G867+G885+G892</f>
        <v>1030000000</v>
      </c>
      <c r="H893" s="36"/>
      <c r="I893" s="69"/>
      <c r="J893" s="53"/>
      <c r="L893" s="41">
        <f>I893-F893</f>
        <v>-1881000000</v>
      </c>
    </row>
    <row r="894" spans="1:12" s="32" customFormat="1" x14ac:dyDescent="0.35">
      <c r="A894" s="37">
        <v>9</v>
      </c>
      <c r="B894" s="38" t="s">
        <v>1457</v>
      </c>
      <c r="C894" s="107" t="s">
        <v>1458</v>
      </c>
      <c r="D894" s="112"/>
      <c r="E894" s="59"/>
      <c r="F894" s="59"/>
      <c r="G894" s="73"/>
      <c r="H894" s="31"/>
      <c r="I894" s="69"/>
      <c r="J894" s="35"/>
      <c r="L894" s="43"/>
    </row>
    <row r="895" spans="1:12" ht="77.5" x14ac:dyDescent="0.35">
      <c r="A895" s="10"/>
      <c r="B895" s="11"/>
      <c r="C895" s="9">
        <f ca="1">COUNTIF($B$11:E895,E895)</f>
        <v>5</v>
      </c>
      <c r="D895" s="4" t="s">
        <v>800</v>
      </c>
      <c r="E895" s="59">
        <v>12000000</v>
      </c>
      <c r="F895" s="59">
        <v>12000000</v>
      </c>
      <c r="G895" s="73"/>
      <c r="H895" s="6" t="s">
        <v>1226</v>
      </c>
    </row>
    <row r="896" spans="1:12" ht="77.5" x14ac:dyDescent="0.35">
      <c r="A896" s="10"/>
      <c r="B896" s="11"/>
      <c r="C896" s="9">
        <f ca="1">COUNTIF($B$11:E896,E896)</f>
        <v>6</v>
      </c>
      <c r="D896" s="4" t="s">
        <v>801</v>
      </c>
      <c r="E896" s="59">
        <v>10000000</v>
      </c>
      <c r="F896" s="59">
        <v>10000000</v>
      </c>
      <c r="G896" s="73"/>
      <c r="H896" s="6" t="s">
        <v>1226</v>
      </c>
    </row>
    <row r="897" spans="1:10" ht="77.5" x14ac:dyDescent="0.35">
      <c r="A897" s="10"/>
      <c r="B897" s="11"/>
      <c r="C897" s="9">
        <f ca="1">COUNTIF($B$11:E897,E897)</f>
        <v>7</v>
      </c>
      <c r="D897" s="4" t="s">
        <v>802</v>
      </c>
      <c r="E897" s="59">
        <v>10000000</v>
      </c>
      <c r="F897" s="59">
        <v>10000000</v>
      </c>
      <c r="G897" s="73"/>
      <c r="H897" s="6" t="s">
        <v>1226</v>
      </c>
    </row>
    <row r="898" spans="1:10" ht="77.5" x14ac:dyDescent="0.35">
      <c r="A898" s="10"/>
      <c r="B898" s="11"/>
      <c r="C898" s="9">
        <f ca="1">COUNTIF($B$11:E898,E898)</f>
        <v>8</v>
      </c>
      <c r="D898" s="4" t="s">
        <v>803</v>
      </c>
      <c r="E898" s="59">
        <v>10000000</v>
      </c>
      <c r="F898" s="59">
        <v>10000000</v>
      </c>
      <c r="G898" s="73"/>
      <c r="H898" s="6" t="s">
        <v>1226</v>
      </c>
    </row>
    <row r="899" spans="1:10" ht="77.5" x14ac:dyDescent="0.35">
      <c r="A899" s="10"/>
      <c r="B899" s="11"/>
      <c r="C899" s="9">
        <f ca="1">COUNTIF($B$11:E899,E899)</f>
        <v>9</v>
      </c>
      <c r="D899" s="4" t="s">
        <v>804</v>
      </c>
      <c r="E899" s="59">
        <v>12000000</v>
      </c>
      <c r="F899" s="59">
        <v>12000000</v>
      </c>
      <c r="G899" s="73"/>
      <c r="H899" s="6" t="s">
        <v>1226</v>
      </c>
    </row>
    <row r="900" spans="1:10" ht="93" x14ac:dyDescent="0.35">
      <c r="A900" s="10"/>
      <c r="B900" s="11"/>
      <c r="C900" s="9">
        <f ca="1">COUNTIF($B$11:E900,E900)</f>
        <v>10</v>
      </c>
      <c r="D900" s="4" t="s">
        <v>805</v>
      </c>
      <c r="E900" s="59">
        <v>20000000</v>
      </c>
      <c r="F900" s="59">
        <v>20000000</v>
      </c>
      <c r="G900" s="73"/>
      <c r="H900" s="6" t="s">
        <v>1226</v>
      </c>
    </row>
    <row r="901" spans="1:10" ht="77.5" x14ac:dyDescent="0.35">
      <c r="A901" s="10"/>
      <c r="B901" s="11"/>
      <c r="C901" s="9">
        <f ca="1">COUNTIF($B$11:E901,E901)</f>
        <v>11</v>
      </c>
      <c r="D901" s="4" t="s">
        <v>806</v>
      </c>
      <c r="E901" s="59">
        <v>12000000</v>
      </c>
      <c r="F901" s="59">
        <v>12000000</v>
      </c>
      <c r="G901" s="73"/>
      <c r="H901" s="6" t="s">
        <v>1226</v>
      </c>
    </row>
    <row r="902" spans="1:10" ht="124" x14ac:dyDescent="0.35">
      <c r="A902" s="10"/>
      <c r="B902" s="11"/>
      <c r="C902" s="9">
        <f ca="1">COUNTIF($B$11:E902,E902)</f>
        <v>12</v>
      </c>
      <c r="D902" s="4" t="s">
        <v>807</v>
      </c>
      <c r="E902" s="59">
        <v>8000000</v>
      </c>
      <c r="F902" s="59">
        <v>8000000</v>
      </c>
      <c r="G902" s="73"/>
      <c r="H902" s="6" t="s">
        <v>1226</v>
      </c>
    </row>
    <row r="903" spans="1:10" s="14" customFormat="1" ht="77.5" x14ac:dyDescent="0.35">
      <c r="A903" s="10"/>
      <c r="B903" s="11"/>
      <c r="C903" s="58">
        <v>19</v>
      </c>
      <c r="D903" s="56" t="s">
        <v>2711</v>
      </c>
      <c r="E903" s="63">
        <v>0</v>
      </c>
      <c r="F903" s="63">
        <v>15000000</v>
      </c>
      <c r="G903" s="76">
        <f t="shared" ref="G903:G914" si="30">F903-E903</f>
        <v>15000000</v>
      </c>
      <c r="H903" s="56" t="s">
        <v>1226</v>
      </c>
      <c r="I903" s="69"/>
      <c r="J903" s="26"/>
    </row>
    <row r="904" spans="1:10" s="14" customFormat="1" ht="77.5" x14ac:dyDescent="0.35">
      <c r="A904" s="10"/>
      <c r="B904" s="11"/>
      <c r="C904" s="58">
        <v>20</v>
      </c>
      <c r="D904" s="56" t="s">
        <v>2713</v>
      </c>
      <c r="E904" s="63">
        <v>0</v>
      </c>
      <c r="F904" s="63">
        <v>5000000</v>
      </c>
      <c r="G904" s="76">
        <f t="shared" si="30"/>
        <v>5000000</v>
      </c>
      <c r="H904" s="56" t="s">
        <v>1226</v>
      </c>
      <c r="I904" s="69"/>
      <c r="J904" s="26"/>
    </row>
    <row r="905" spans="1:10" s="14" customFormat="1" ht="77.5" x14ac:dyDescent="0.35">
      <c r="A905" s="10"/>
      <c r="B905" s="11"/>
      <c r="C905" s="58">
        <v>21</v>
      </c>
      <c r="D905" s="56" t="s">
        <v>3339</v>
      </c>
      <c r="E905" s="63">
        <v>0</v>
      </c>
      <c r="F905" s="63">
        <v>7000000</v>
      </c>
      <c r="G905" s="76">
        <f t="shared" si="30"/>
        <v>7000000</v>
      </c>
      <c r="H905" s="56" t="s">
        <v>1226</v>
      </c>
      <c r="I905" s="69"/>
      <c r="J905" s="26"/>
    </row>
    <row r="906" spans="1:10" s="14" customFormat="1" ht="93" x14ac:dyDescent="0.35">
      <c r="A906" s="10"/>
      <c r="B906" s="11"/>
      <c r="C906" s="58">
        <v>22</v>
      </c>
      <c r="D906" s="56" t="s">
        <v>2714</v>
      </c>
      <c r="E906" s="63">
        <v>0</v>
      </c>
      <c r="F906" s="63">
        <v>7500000</v>
      </c>
      <c r="G906" s="76">
        <f t="shared" si="30"/>
        <v>7500000</v>
      </c>
      <c r="H906" s="56" t="s">
        <v>1226</v>
      </c>
      <c r="I906" s="69"/>
      <c r="J906" s="26"/>
    </row>
    <row r="907" spans="1:10" s="14" customFormat="1" ht="77.5" x14ac:dyDescent="0.35">
      <c r="A907" s="10"/>
      <c r="B907" s="11"/>
      <c r="C907" s="58">
        <v>23</v>
      </c>
      <c r="D907" s="56" t="s">
        <v>2715</v>
      </c>
      <c r="E907" s="63">
        <v>0</v>
      </c>
      <c r="F907" s="63">
        <v>12000000</v>
      </c>
      <c r="G907" s="76">
        <f t="shared" si="30"/>
        <v>12000000</v>
      </c>
      <c r="H907" s="56" t="s">
        <v>1226</v>
      </c>
      <c r="I907" s="69"/>
      <c r="J907" s="26"/>
    </row>
    <row r="908" spans="1:10" s="14" customFormat="1" ht="77.5" x14ac:dyDescent="0.35">
      <c r="A908" s="10"/>
      <c r="B908" s="11"/>
      <c r="C908" s="58">
        <v>24</v>
      </c>
      <c r="D908" s="56" t="s">
        <v>2716</v>
      </c>
      <c r="E908" s="63">
        <v>0</v>
      </c>
      <c r="F908" s="63">
        <v>5000000</v>
      </c>
      <c r="G908" s="76">
        <f t="shared" si="30"/>
        <v>5000000</v>
      </c>
      <c r="H908" s="56" t="s">
        <v>1226</v>
      </c>
      <c r="I908" s="69"/>
      <c r="J908" s="26"/>
    </row>
    <row r="909" spans="1:10" s="14" customFormat="1" ht="93" x14ac:dyDescent="0.35">
      <c r="A909" s="10"/>
      <c r="B909" s="11"/>
      <c r="C909" s="58">
        <v>25</v>
      </c>
      <c r="D909" s="56" t="s">
        <v>2718</v>
      </c>
      <c r="E909" s="63">
        <v>0</v>
      </c>
      <c r="F909" s="63">
        <v>5000000</v>
      </c>
      <c r="G909" s="76">
        <f t="shared" si="30"/>
        <v>5000000</v>
      </c>
      <c r="H909" s="56" t="s">
        <v>1226</v>
      </c>
      <c r="I909" s="69"/>
      <c r="J909" s="26"/>
    </row>
    <row r="910" spans="1:10" s="14" customFormat="1" ht="77.5" x14ac:dyDescent="0.35">
      <c r="A910" s="10"/>
      <c r="B910" s="11"/>
      <c r="C910" s="58">
        <v>26</v>
      </c>
      <c r="D910" s="56" t="s">
        <v>2723</v>
      </c>
      <c r="E910" s="63">
        <v>0</v>
      </c>
      <c r="F910" s="63">
        <v>10000000</v>
      </c>
      <c r="G910" s="76">
        <f t="shared" si="30"/>
        <v>10000000</v>
      </c>
      <c r="H910" s="56" t="s">
        <v>1226</v>
      </c>
      <c r="I910" s="69"/>
      <c r="J910" s="26"/>
    </row>
    <row r="911" spans="1:10" s="14" customFormat="1" ht="77.5" x14ac:dyDescent="0.35">
      <c r="A911" s="10"/>
      <c r="B911" s="11"/>
      <c r="C911" s="58">
        <v>27</v>
      </c>
      <c r="D911" s="56" t="s">
        <v>3340</v>
      </c>
      <c r="E911" s="63">
        <v>0</v>
      </c>
      <c r="F911" s="63">
        <v>15000000</v>
      </c>
      <c r="G911" s="76">
        <f t="shared" si="30"/>
        <v>15000000</v>
      </c>
      <c r="H911" s="56" t="s">
        <v>1226</v>
      </c>
      <c r="I911" s="69"/>
      <c r="J911" s="26"/>
    </row>
    <row r="912" spans="1:10" s="14" customFormat="1" ht="77.5" x14ac:dyDescent="0.35">
      <c r="A912" s="10"/>
      <c r="B912" s="11"/>
      <c r="C912" s="58">
        <v>28</v>
      </c>
      <c r="D912" s="56" t="s">
        <v>2724</v>
      </c>
      <c r="E912" s="63">
        <v>0</v>
      </c>
      <c r="F912" s="63">
        <v>10000000</v>
      </c>
      <c r="G912" s="76">
        <f t="shared" si="30"/>
        <v>10000000</v>
      </c>
      <c r="H912" s="56" t="s">
        <v>1226</v>
      </c>
      <c r="I912" s="69"/>
      <c r="J912" s="26"/>
    </row>
    <row r="913" spans="1:10" s="14" customFormat="1" ht="77.5" x14ac:dyDescent="0.35">
      <c r="A913" s="10"/>
      <c r="B913" s="11"/>
      <c r="C913" s="58">
        <v>29</v>
      </c>
      <c r="D913" s="56" t="s">
        <v>2725</v>
      </c>
      <c r="E913" s="63">
        <v>0</v>
      </c>
      <c r="F913" s="63">
        <v>8500000</v>
      </c>
      <c r="G913" s="76">
        <f t="shared" si="30"/>
        <v>8500000</v>
      </c>
      <c r="H913" s="56" t="s">
        <v>1226</v>
      </c>
      <c r="I913" s="69"/>
      <c r="J913" s="26"/>
    </row>
    <row r="914" spans="1:10" s="14" customFormat="1" ht="93" x14ac:dyDescent="0.35">
      <c r="A914" s="10"/>
      <c r="B914" s="11"/>
      <c r="C914" s="58">
        <v>29</v>
      </c>
      <c r="D914" s="56" t="s">
        <v>2726</v>
      </c>
      <c r="E914" s="63">
        <v>0</v>
      </c>
      <c r="F914" s="63">
        <v>8500000</v>
      </c>
      <c r="G914" s="76">
        <f t="shared" si="30"/>
        <v>8500000</v>
      </c>
      <c r="H914" s="56" t="s">
        <v>1226</v>
      </c>
      <c r="I914" s="69"/>
      <c r="J914" s="26"/>
    </row>
    <row r="915" spans="1:10" x14ac:dyDescent="0.35">
      <c r="A915" s="10"/>
      <c r="B915" s="11"/>
      <c r="C915" s="109" t="s">
        <v>1440</v>
      </c>
      <c r="D915" s="110"/>
      <c r="E915" s="59">
        <f>SUM(E895:E914)</f>
        <v>94000000</v>
      </c>
      <c r="F915" s="59">
        <f>SUM(F895:F914)</f>
        <v>202500000</v>
      </c>
      <c r="G915" s="73">
        <f>SUM(G895:G914)</f>
        <v>108500000</v>
      </c>
      <c r="H915" s="31"/>
      <c r="J915" s="35"/>
    </row>
    <row r="916" spans="1:10" x14ac:dyDescent="0.35">
      <c r="A916" s="10"/>
      <c r="B916" s="11"/>
      <c r="C916" s="107" t="s">
        <v>1459</v>
      </c>
      <c r="D916" s="112"/>
      <c r="E916" s="59"/>
      <c r="F916" s="59"/>
      <c r="G916" s="73"/>
      <c r="H916" s="31"/>
      <c r="J916" s="35"/>
    </row>
    <row r="917" spans="1:10" ht="108.5" x14ac:dyDescent="0.35">
      <c r="A917" s="10"/>
      <c r="B917" s="11"/>
      <c r="C917" s="9">
        <f ca="1">COUNTIF($B$11:E917,E917)</f>
        <v>2</v>
      </c>
      <c r="D917" s="4" t="s">
        <v>809</v>
      </c>
      <c r="E917" s="59">
        <v>10000000</v>
      </c>
      <c r="F917" s="59">
        <v>10000000</v>
      </c>
      <c r="G917" s="73"/>
      <c r="H917" s="6" t="s">
        <v>1226</v>
      </c>
    </row>
    <row r="918" spans="1:10" ht="108.5" x14ac:dyDescent="0.35">
      <c r="A918" s="10"/>
      <c r="B918" s="11"/>
      <c r="C918" s="9">
        <f ca="1">COUNTIF($B$11:E918,E918)</f>
        <v>3</v>
      </c>
      <c r="D918" s="4" t="s">
        <v>810</v>
      </c>
      <c r="E918" s="59">
        <v>10000000</v>
      </c>
      <c r="F918" s="59">
        <v>10000000</v>
      </c>
      <c r="G918" s="73"/>
      <c r="H918" s="6" t="s">
        <v>1226</v>
      </c>
    </row>
    <row r="919" spans="1:10" ht="108.5" x14ac:dyDescent="0.35">
      <c r="A919" s="10"/>
      <c r="B919" s="11"/>
      <c r="C919" s="9">
        <f ca="1">COUNTIF($B$11:E919,E919)</f>
        <v>4</v>
      </c>
      <c r="D919" s="4" t="s">
        <v>811</v>
      </c>
      <c r="E919" s="59">
        <v>10000000</v>
      </c>
      <c r="F919" s="59">
        <v>10000000</v>
      </c>
      <c r="G919" s="73"/>
      <c r="H919" s="6" t="s">
        <v>1226</v>
      </c>
    </row>
    <row r="920" spans="1:10" ht="108.5" x14ac:dyDescent="0.35">
      <c r="A920" s="10"/>
      <c r="B920" s="11"/>
      <c r="C920" s="9">
        <f ca="1">COUNTIF($B$11:E920,E920)</f>
        <v>5</v>
      </c>
      <c r="D920" s="4" t="s">
        <v>812</v>
      </c>
      <c r="E920" s="59">
        <v>10000000</v>
      </c>
      <c r="F920" s="59">
        <v>10000000</v>
      </c>
      <c r="G920" s="73"/>
      <c r="H920" s="6" t="s">
        <v>1226</v>
      </c>
    </row>
    <row r="921" spans="1:10" ht="108.5" x14ac:dyDescent="0.35">
      <c r="A921" s="10"/>
      <c r="B921" s="11"/>
      <c r="C921" s="9">
        <f ca="1">COUNTIF($B$11:E921,E921)</f>
        <v>6</v>
      </c>
      <c r="D921" s="4" t="s">
        <v>813</v>
      </c>
      <c r="E921" s="59">
        <v>8000000</v>
      </c>
      <c r="F921" s="59">
        <v>8000000</v>
      </c>
      <c r="G921" s="73"/>
      <c r="H921" s="6" t="s">
        <v>1226</v>
      </c>
    </row>
    <row r="922" spans="1:10" ht="108.5" x14ac:dyDescent="0.35">
      <c r="A922" s="10"/>
      <c r="B922" s="11"/>
      <c r="C922" s="9">
        <f ca="1">COUNTIF($B$11:E922,E922)</f>
        <v>7</v>
      </c>
      <c r="D922" s="4" t="s">
        <v>814</v>
      </c>
      <c r="E922" s="59">
        <v>8000000</v>
      </c>
      <c r="F922" s="59">
        <v>8000000</v>
      </c>
      <c r="G922" s="73"/>
      <c r="H922" s="6" t="s">
        <v>1226</v>
      </c>
    </row>
    <row r="923" spans="1:10" s="14" customFormat="1" ht="108.5" x14ac:dyDescent="0.35">
      <c r="A923" s="10"/>
      <c r="B923" s="11"/>
      <c r="C923" s="58">
        <v>13</v>
      </c>
      <c r="D923" s="56" t="s">
        <v>2727</v>
      </c>
      <c r="E923" s="63">
        <v>0</v>
      </c>
      <c r="F923" s="63">
        <v>7500000</v>
      </c>
      <c r="G923" s="76">
        <f t="shared" ref="G923:G930" si="31">F923-E923</f>
        <v>7500000</v>
      </c>
      <c r="H923" s="56" t="s">
        <v>1226</v>
      </c>
      <c r="I923" s="69"/>
      <c r="J923" s="26"/>
    </row>
    <row r="924" spans="1:10" s="14" customFormat="1" ht="77.5" x14ac:dyDescent="0.35">
      <c r="A924" s="10"/>
      <c r="B924" s="11"/>
      <c r="C924" s="58">
        <v>14</v>
      </c>
      <c r="D924" s="56" t="s">
        <v>2728</v>
      </c>
      <c r="E924" s="63">
        <v>0</v>
      </c>
      <c r="F924" s="63">
        <v>12500000</v>
      </c>
      <c r="G924" s="76">
        <f t="shared" si="31"/>
        <v>12500000</v>
      </c>
      <c r="H924" s="56" t="s">
        <v>1226</v>
      </c>
      <c r="I924" s="69"/>
      <c r="J924" s="26"/>
    </row>
    <row r="925" spans="1:10" s="14" customFormat="1" ht="77.5" x14ac:dyDescent="0.35">
      <c r="A925" s="10"/>
      <c r="B925" s="11"/>
      <c r="C925" s="58">
        <v>15</v>
      </c>
      <c r="D925" s="56" t="s">
        <v>2732</v>
      </c>
      <c r="E925" s="63">
        <v>0</v>
      </c>
      <c r="F925" s="63">
        <v>10000000</v>
      </c>
      <c r="G925" s="76">
        <f t="shared" si="31"/>
        <v>10000000</v>
      </c>
      <c r="H925" s="56" t="s">
        <v>1226</v>
      </c>
      <c r="I925" s="69"/>
      <c r="J925" s="26"/>
    </row>
    <row r="926" spans="1:10" s="14" customFormat="1" ht="77.5" x14ac:dyDescent="0.35">
      <c r="A926" s="10"/>
      <c r="B926" s="11"/>
      <c r="C926" s="58">
        <v>16</v>
      </c>
      <c r="D926" s="56" t="s">
        <v>2734</v>
      </c>
      <c r="E926" s="63">
        <v>0</v>
      </c>
      <c r="F926" s="63">
        <v>10000000</v>
      </c>
      <c r="G926" s="76">
        <f t="shared" si="31"/>
        <v>10000000</v>
      </c>
      <c r="H926" s="56" t="s">
        <v>1226</v>
      </c>
      <c r="I926" s="69"/>
      <c r="J926" s="26"/>
    </row>
    <row r="927" spans="1:10" s="14" customFormat="1" ht="77.5" x14ac:dyDescent="0.35">
      <c r="A927" s="10"/>
      <c r="B927" s="11"/>
      <c r="C927" s="58">
        <v>17</v>
      </c>
      <c r="D927" s="56" t="s">
        <v>2735</v>
      </c>
      <c r="E927" s="63">
        <v>0</v>
      </c>
      <c r="F927" s="63">
        <v>10000000</v>
      </c>
      <c r="G927" s="76">
        <f t="shared" si="31"/>
        <v>10000000</v>
      </c>
      <c r="H927" s="56" t="s">
        <v>1226</v>
      </c>
      <c r="I927" s="69"/>
      <c r="J927" s="26"/>
    </row>
    <row r="928" spans="1:10" s="14" customFormat="1" ht="77.5" x14ac:dyDescent="0.35">
      <c r="A928" s="10"/>
      <c r="B928" s="11"/>
      <c r="C928" s="58">
        <v>18</v>
      </c>
      <c r="D928" s="56" t="s">
        <v>2736</v>
      </c>
      <c r="E928" s="63">
        <v>0</v>
      </c>
      <c r="F928" s="63">
        <v>15000000</v>
      </c>
      <c r="G928" s="76">
        <f t="shared" si="31"/>
        <v>15000000</v>
      </c>
      <c r="H928" s="56" t="s">
        <v>1226</v>
      </c>
      <c r="I928" s="69"/>
      <c r="J928" s="26"/>
    </row>
    <row r="929" spans="1:10" s="14" customFormat="1" ht="77.5" x14ac:dyDescent="0.35">
      <c r="A929" s="10"/>
      <c r="B929" s="11"/>
      <c r="C929" s="58">
        <v>19</v>
      </c>
      <c r="D929" s="56" t="s">
        <v>2737</v>
      </c>
      <c r="E929" s="63">
        <v>0</v>
      </c>
      <c r="F929" s="63">
        <v>10000000</v>
      </c>
      <c r="G929" s="76">
        <f t="shared" si="31"/>
        <v>10000000</v>
      </c>
      <c r="H929" s="56" t="s">
        <v>1226</v>
      </c>
      <c r="I929" s="69"/>
      <c r="J929" s="26"/>
    </row>
    <row r="930" spans="1:10" s="14" customFormat="1" ht="91.5" customHeight="1" x14ac:dyDescent="0.35">
      <c r="A930" s="10"/>
      <c r="B930" s="11"/>
      <c r="C930" s="58">
        <v>20</v>
      </c>
      <c r="D930" s="56" t="s">
        <v>2739</v>
      </c>
      <c r="E930" s="63">
        <v>0</v>
      </c>
      <c r="F930" s="63">
        <v>7500000</v>
      </c>
      <c r="G930" s="76">
        <f t="shared" si="31"/>
        <v>7500000</v>
      </c>
      <c r="H930" s="56" t="s">
        <v>1226</v>
      </c>
      <c r="I930" s="69"/>
      <c r="J930" s="26"/>
    </row>
    <row r="931" spans="1:10" ht="25.5" customHeight="1" x14ac:dyDescent="0.35">
      <c r="A931" s="10"/>
      <c r="B931" s="11"/>
      <c r="C931" s="109" t="s">
        <v>1441</v>
      </c>
      <c r="D931" s="110"/>
      <c r="E931" s="61">
        <f>SUM(E917:E930)</f>
        <v>56000000</v>
      </c>
      <c r="F931" s="61">
        <f>SUM(F917:F930)</f>
        <v>138500000</v>
      </c>
      <c r="G931" s="75">
        <f>SUM(G917:G930)</f>
        <v>82500000</v>
      </c>
      <c r="H931" s="31"/>
      <c r="J931" s="35"/>
    </row>
    <row r="932" spans="1:10" x14ac:dyDescent="0.35">
      <c r="A932" s="10"/>
      <c r="B932" s="11"/>
      <c r="C932" s="107" t="s">
        <v>1291</v>
      </c>
      <c r="D932" s="112"/>
      <c r="E932" s="59"/>
      <c r="F932" s="59"/>
      <c r="G932" s="73"/>
      <c r="H932" s="31"/>
      <c r="J932" s="35"/>
    </row>
    <row r="933" spans="1:10" ht="77.5" x14ac:dyDescent="0.35">
      <c r="A933" s="10"/>
      <c r="B933" s="11"/>
      <c r="C933" s="9">
        <v>2</v>
      </c>
      <c r="D933" s="4" t="s">
        <v>816</v>
      </c>
      <c r="E933" s="59">
        <v>10000000</v>
      </c>
      <c r="F933" s="59">
        <v>10000000</v>
      </c>
      <c r="G933" s="73"/>
      <c r="H933" s="6" t="s">
        <v>1226</v>
      </c>
    </row>
    <row r="934" spans="1:10" ht="93" x14ac:dyDescent="0.35">
      <c r="A934" s="10"/>
      <c r="B934" s="11"/>
      <c r="C934" s="9">
        <v>3</v>
      </c>
      <c r="D934" s="4" t="s">
        <v>817</v>
      </c>
      <c r="E934" s="59">
        <v>10000000</v>
      </c>
      <c r="F934" s="59">
        <v>10000000</v>
      </c>
      <c r="G934" s="73"/>
      <c r="H934" s="6" t="s">
        <v>1226</v>
      </c>
    </row>
    <row r="935" spans="1:10" ht="93" x14ac:dyDescent="0.35">
      <c r="A935" s="10"/>
      <c r="B935" s="11"/>
      <c r="C935" s="9">
        <v>4</v>
      </c>
      <c r="D935" s="4" t="s">
        <v>818</v>
      </c>
      <c r="E935" s="59">
        <v>10000000</v>
      </c>
      <c r="F935" s="59">
        <v>10000000</v>
      </c>
      <c r="G935" s="73"/>
      <c r="H935" s="6" t="s">
        <v>1226</v>
      </c>
    </row>
    <row r="936" spans="1:10" ht="77.5" x14ac:dyDescent="0.35">
      <c r="A936" s="10"/>
      <c r="B936" s="11"/>
      <c r="C936" s="9">
        <v>5</v>
      </c>
      <c r="D936" s="4" t="s">
        <v>819</v>
      </c>
      <c r="E936" s="59">
        <v>10000000</v>
      </c>
      <c r="F936" s="59">
        <v>10000000</v>
      </c>
      <c r="G936" s="73"/>
      <c r="H936" s="6" t="s">
        <v>1226</v>
      </c>
    </row>
    <row r="937" spans="1:10" s="14" customFormat="1" ht="93" x14ac:dyDescent="0.35">
      <c r="A937" s="10"/>
      <c r="B937" s="11"/>
      <c r="C937" s="58">
        <v>15</v>
      </c>
      <c r="D937" s="56" t="s">
        <v>2740</v>
      </c>
      <c r="E937" s="63">
        <v>0</v>
      </c>
      <c r="F937" s="63">
        <v>11000000</v>
      </c>
      <c r="G937" s="76">
        <f t="shared" ref="G937:G956" si="32">F937-E937</f>
        <v>11000000</v>
      </c>
      <c r="H937" s="56" t="s">
        <v>1226</v>
      </c>
      <c r="I937" s="69"/>
      <c r="J937" s="26"/>
    </row>
    <row r="938" spans="1:10" s="14" customFormat="1" ht="77.5" x14ac:dyDescent="0.35">
      <c r="A938" s="10"/>
      <c r="B938" s="11"/>
      <c r="C938" s="58">
        <v>16</v>
      </c>
      <c r="D938" s="56" t="s">
        <v>2741</v>
      </c>
      <c r="E938" s="63">
        <v>0</v>
      </c>
      <c r="F938" s="63">
        <v>30000000</v>
      </c>
      <c r="G938" s="76">
        <f t="shared" si="32"/>
        <v>30000000</v>
      </c>
      <c r="H938" s="56" t="s">
        <v>1226</v>
      </c>
      <c r="I938" s="69"/>
      <c r="J938" s="26"/>
    </row>
    <row r="939" spans="1:10" s="14" customFormat="1" ht="77.5" x14ac:dyDescent="0.35">
      <c r="A939" s="10"/>
      <c r="B939" s="11"/>
      <c r="C939" s="58">
        <v>17</v>
      </c>
      <c r="D939" s="56" t="s">
        <v>2743</v>
      </c>
      <c r="E939" s="63">
        <v>0</v>
      </c>
      <c r="F939" s="63">
        <v>10000000</v>
      </c>
      <c r="G939" s="76">
        <f t="shared" si="32"/>
        <v>10000000</v>
      </c>
      <c r="H939" s="56" t="s">
        <v>1226</v>
      </c>
      <c r="I939" s="69"/>
      <c r="J939" s="26"/>
    </row>
    <row r="940" spans="1:10" s="14" customFormat="1" ht="77.5" x14ac:dyDescent="0.35">
      <c r="A940" s="10"/>
      <c r="B940" s="11"/>
      <c r="C940" s="58">
        <v>18</v>
      </c>
      <c r="D940" s="56" t="s">
        <v>2744</v>
      </c>
      <c r="E940" s="63">
        <v>0</v>
      </c>
      <c r="F940" s="63">
        <v>10000000</v>
      </c>
      <c r="G940" s="76">
        <f t="shared" si="32"/>
        <v>10000000</v>
      </c>
      <c r="H940" s="56" t="s">
        <v>1226</v>
      </c>
      <c r="I940" s="69"/>
      <c r="J940" s="26"/>
    </row>
    <row r="941" spans="1:10" s="14" customFormat="1" ht="77.5" x14ac:dyDescent="0.35">
      <c r="A941" s="10"/>
      <c r="B941" s="11"/>
      <c r="C941" s="58">
        <v>19</v>
      </c>
      <c r="D941" s="56" t="s">
        <v>2745</v>
      </c>
      <c r="E941" s="63">
        <v>0</v>
      </c>
      <c r="F941" s="63">
        <v>10000000</v>
      </c>
      <c r="G941" s="76">
        <f t="shared" si="32"/>
        <v>10000000</v>
      </c>
      <c r="H941" s="56" t="s">
        <v>1226</v>
      </c>
      <c r="I941" s="69"/>
      <c r="J941" s="26"/>
    </row>
    <row r="942" spans="1:10" s="14" customFormat="1" ht="77.5" x14ac:dyDescent="0.35">
      <c r="A942" s="10"/>
      <c r="B942" s="11"/>
      <c r="C942" s="58">
        <v>20</v>
      </c>
      <c r="D942" s="56" t="s">
        <v>2747</v>
      </c>
      <c r="E942" s="63">
        <v>0</v>
      </c>
      <c r="F942" s="63">
        <v>7500000</v>
      </c>
      <c r="G942" s="76">
        <f t="shared" si="32"/>
        <v>7500000</v>
      </c>
      <c r="H942" s="56" t="s">
        <v>1226</v>
      </c>
      <c r="I942" s="69"/>
      <c r="J942" s="26"/>
    </row>
    <row r="943" spans="1:10" s="14" customFormat="1" ht="77.5" x14ac:dyDescent="0.35">
      <c r="A943" s="10"/>
      <c r="B943" s="11"/>
      <c r="C943" s="58">
        <v>21</v>
      </c>
      <c r="D943" s="56" t="s">
        <v>2748</v>
      </c>
      <c r="E943" s="63">
        <v>0</v>
      </c>
      <c r="F943" s="63">
        <v>7500000</v>
      </c>
      <c r="G943" s="76">
        <f t="shared" si="32"/>
        <v>7500000</v>
      </c>
      <c r="H943" s="56" t="s">
        <v>1226</v>
      </c>
      <c r="I943" s="69"/>
      <c r="J943" s="26"/>
    </row>
    <row r="944" spans="1:10" s="14" customFormat="1" ht="77.5" x14ac:dyDescent="0.35">
      <c r="A944" s="10"/>
      <c r="B944" s="11"/>
      <c r="C944" s="58">
        <v>22</v>
      </c>
      <c r="D944" s="56" t="s">
        <v>2749</v>
      </c>
      <c r="E944" s="63">
        <v>0</v>
      </c>
      <c r="F944" s="63">
        <v>7500000</v>
      </c>
      <c r="G944" s="76">
        <f t="shared" si="32"/>
        <v>7500000</v>
      </c>
      <c r="H944" s="56" t="s">
        <v>1226</v>
      </c>
      <c r="I944" s="69"/>
      <c r="J944" s="26"/>
    </row>
    <row r="945" spans="1:10" s="14" customFormat="1" ht="77.5" x14ac:dyDescent="0.35">
      <c r="A945" s="10"/>
      <c r="B945" s="11"/>
      <c r="C945" s="58">
        <v>23</v>
      </c>
      <c r="D945" s="56" t="s">
        <v>2750</v>
      </c>
      <c r="E945" s="63">
        <v>0</v>
      </c>
      <c r="F945" s="63">
        <v>7500000</v>
      </c>
      <c r="G945" s="76">
        <f t="shared" si="32"/>
        <v>7500000</v>
      </c>
      <c r="H945" s="56" t="s">
        <v>1226</v>
      </c>
      <c r="I945" s="69"/>
      <c r="J945" s="26"/>
    </row>
    <row r="946" spans="1:10" s="14" customFormat="1" ht="77.5" x14ac:dyDescent="0.35">
      <c r="A946" s="10"/>
      <c r="B946" s="11"/>
      <c r="C946" s="58">
        <v>24</v>
      </c>
      <c r="D946" s="56" t="s">
        <v>2751</v>
      </c>
      <c r="E946" s="63">
        <v>0</v>
      </c>
      <c r="F946" s="63">
        <v>7500000</v>
      </c>
      <c r="G946" s="76">
        <f t="shared" si="32"/>
        <v>7500000</v>
      </c>
      <c r="H946" s="56" t="s">
        <v>1226</v>
      </c>
      <c r="I946" s="69"/>
      <c r="J946" s="26"/>
    </row>
    <row r="947" spans="1:10" s="14" customFormat="1" ht="77.5" x14ac:dyDescent="0.35">
      <c r="A947" s="10"/>
      <c r="B947" s="11"/>
      <c r="C947" s="58">
        <v>25</v>
      </c>
      <c r="D947" s="56" t="s">
        <v>2752</v>
      </c>
      <c r="E947" s="63">
        <v>0</v>
      </c>
      <c r="F947" s="63">
        <v>7500000</v>
      </c>
      <c r="G947" s="76">
        <f t="shared" si="32"/>
        <v>7500000</v>
      </c>
      <c r="H947" s="56" t="s">
        <v>1226</v>
      </c>
      <c r="I947" s="69"/>
      <c r="J947" s="26"/>
    </row>
    <row r="948" spans="1:10" s="14" customFormat="1" ht="77.5" x14ac:dyDescent="0.35">
      <c r="A948" s="10"/>
      <c r="B948" s="11"/>
      <c r="C948" s="58">
        <v>26</v>
      </c>
      <c r="D948" s="56" t="s">
        <v>2753</v>
      </c>
      <c r="E948" s="63">
        <v>0</v>
      </c>
      <c r="F948" s="63">
        <v>7500000</v>
      </c>
      <c r="G948" s="76">
        <f t="shared" si="32"/>
        <v>7500000</v>
      </c>
      <c r="H948" s="56" t="s">
        <v>1226</v>
      </c>
      <c r="I948" s="69"/>
      <c r="J948" s="26"/>
    </row>
    <row r="949" spans="1:10" s="14" customFormat="1" ht="77.5" x14ac:dyDescent="0.35">
      <c r="A949" s="10"/>
      <c r="B949" s="11"/>
      <c r="C949" s="58">
        <v>27</v>
      </c>
      <c r="D949" s="56" t="s">
        <v>2754</v>
      </c>
      <c r="E949" s="63">
        <v>0</v>
      </c>
      <c r="F949" s="63">
        <v>7500000</v>
      </c>
      <c r="G949" s="76">
        <f t="shared" si="32"/>
        <v>7500000</v>
      </c>
      <c r="H949" s="56" t="s">
        <v>1226</v>
      </c>
      <c r="I949" s="69"/>
      <c r="J949" s="26"/>
    </row>
    <row r="950" spans="1:10" s="14" customFormat="1" ht="77.5" x14ac:dyDescent="0.35">
      <c r="A950" s="10"/>
      <c r="B950" s="11"/>
      <c r="C950" s="58">
        <v>28</v>
      </c>
      <c r="D950" s="56" t="s">
        <v>2755</v>
      </c>
      <c r="E950" s="63">
        <v>0</v>
      </c>
      <c r="F950" s="63">
        <v>7500000</v>
      </c>
      <c r="G950" s="76">
        <f t="shared" si="32"/>
        <v>7500000</v>
      </c>
      <c r="H950" s="56" t="s">
        <v>1226</v>
      </c>
      <c r="I950" s="69"/>
      <c r="J950" s="26"/>
    </row>
    <row r="951" spans="1:10" s="14" customFormat="1" ht="77.5" x14ac:dyDescent="0.35">
      <c r="A951" s="10"/>
      <c r="B951" s="11"/>
      <c r="C951" s="58">
        <v>29</v>
      </c>
      <c r="D951" s="56" t="s">
        <v>2756</v>
      </c>
      <c r="E951" s="63">
        <v>0</v>
      </c>
      <c r="F951" s="63">
        <v>7500000</v>
      </c>
      <c r="G951" s="76">
        <f t="shared" si="32"/>
        <v>7500000</v>
      </c>
      <c r="H951" s="56" t="s">
        <v>1226</v>
      </c>
      <c r="I951" s="69"/>
      <c r="J951" s="26"/>
    </row>
    <row r="952" spans="1:10" s="14" customFormat="1" ht="77.5" x14ac:dyDescent="0.35">
      <c r="A952" s="10"/>
      <c r="B952" s="11"/>
      <c r="C952" s="58">
        <v>30</v>
      </c>
      <c r="D952" s="56" t="s">
        <v>2757</v>
      </c>
      <c r="E952" s="63">
        <v>0</v>
      </c>
      <c r="F952" s="63">
        <v>7500000</v>
      </c>
      <c r="G952" s="76">
        <f t="shared" si="32"/>
        <v>7500000</v>
      </c>
      <c r="H952" s="56" t="s">
        <v>1226</v>
      </c>
      <c r="I952" s="69"/>
      <c r="J952" s="26"/>
    </row>
    <row r="953" spans="1:10" s="14" customFormat="1" ht="77.5" x14ac:dyDescent="0.35">
      <c r="A953" s="10"/>
      <c r="B953" s="11"/>
      <c r="C953" s="58">
        <v>31</v>
      </c>
      <c r="D953" s="56" t="s">
        <v>2758</v>
      </c>
      <c r="E953" s="63">
        <v>0</v>
      </c>
      <c r="F953" s="63">
        <v>7500000</v>
      </c>
      <c r="G953" s="76">
        <f t="shared" si="32"/>
        <v>7500000</v>
      </c>
      <c r="H953" s="56" t="s">
        <v>1226</v>
      </c>
      <c r="I953" s="69"/>
      <c r="J953" s="26"/>
    </row>
    <row r="954" spans="1:10" s="14" customFormat="1" ht="77.5" x14ac:dyDescent="0.35">
      <c r="A954" s="10"/>
      <c r="B954" s="11"/>
      <c r="C954" s="58">
        <v>32</v>
      </c>
      <c r="D954" s="56" t="s">
        <v>2759</v>
      </c>
      <c r="E954" s="63">
        <v>0</v>
      </c>
      <c r="F954" s="63">
        <v>7500000</v>
      </c>
      <c r="G954" s="76">
        <f t="shared" si="32"/>
        <v>7500000</v>
      </c>
      <c r="H954" s="56" t="s">
        <v>1226</v>
      </c>
      <c r="I954" s="69"/>
      <c r="J954" s="26"/>
    </row>
    <row r="955" spans="1:10" s="14" customFormat="1" ht="77.5" x14ac:dyDescent="0.35">
      <c r="A955" s="10"/>
      <c r="B955" s="11"/>
      <c r="C955" s="58">
        <v>33</v>
      </c>
      <c r="D955" s="56" t="s">
        <v>2760</v>
      </c>
      <c r="E955" s="63">
        <v>0</v>
      </c>
      <c r="F955" s="63">
        <v>7500000</v>
      </c>
      <c r="G955" s="76">
        <f t="shared" si="32"/>
        <v>7500000</v>
      </c>
      <c r="H955" s="56" t="s">
        <v>1226</v>
      </c>
      <c r="I955" s="69"/>
      <c r="J955" s="26"/>
    </row>
    <row r="956" spans="1:10" s="14" customFormat="1" ht="77.5" x14ac:dyDescent="0.35">
      <c r="A956" s="10"/>
      <c r="B956" s="11"/>
      <c r="C956" s="58">
        <v>34</v>
      </c>
      <c r="D956" s="56" t="s">
        <v>2761</v>
      </c>
      <c r="E956" s="63">
        <v>0</v>
      </c>
      <c r="F956" s="63">
        <v>10000000</v>
      </c>
      <c r="G956" s="76">
        <f t="shared" si="32"/>
        <v>10000000</v>
      </c>
      <c r="H956" s="56" t="s">
        <v>1226</v>
      </c>
      <c r="I956" s="69"/>
      <c r="J956" s="26"/>
    </row>
    <row r="957" spans="1:10" x14ac:dyDescent="0.35">
      <c r="A957" s="10"/>
      <c r="B957" s="11"/>
      <c r="C957" s="109" t="s">
        <v>1279</v>
      </c>
      <c r="D957" s="110"/>
      <c r="E957" s="61">
        <f>SUM(E933:E956)</f>
        <v>40000000</v>
      </c>
      <c r="F957" s="61">
        <f>SUM(F933:F956)</f>
        <v>226000000</v>
      </c>
      <c r="G957" s="75">
        <f>SUM(G933:G956)</f>
        <v>186000000</v>
      </c>
      <c r="H957" s="31"/>
      <c r="J957" s="35"/>
    </row>
    <row r="958" spans="1:10" x14ac:dyDescent="0.35">
      <c r="A958" s="10"/>
      <c r="B958" s="11"/>
      <c r="C958" s="107" t="s">
        <v>1461</v>
      </c>
      <c r="D958" s="112"/>
      <c r="E958" s="59"/>
      <c r="F958" s="59"/>
      <c r="G958" s="73"/>
      <c r="H958" s="31"/>
      <c r="J958" s="35"/>
    </row>
    <row r="959" spans="1:10" ht="77.5" x14ac:dyDescent="0.35">
      <c r="A959" s="10"/>
      <c r="B959" s="11"/>
      <c r="C959" s="9">
        <f ca="1">COUNTIF($B$11:E959,E959)</f>
        <v>2</v>
      </c>
      <c r="D959" s="4" t="s">
        <v>821</v>
      </c>
      <c r="E959" s="59">
        <v>15000000</v>
      </c>
      <c r="F959" s="59">
        <v>15000000</v>
      </c>
      <c r="G959" s="73"/>
      <c r="H959" s="6" t="s">
        <v>1226</v>
      </c>
    </row>
    <row r="960" spans="1:10" s="14" customFormat="1" ht="77.5" x14ac:dyDescent="0.35">
      <c r="A960" s="10"/>
      <c r="B960" s="11"/>
      <c r="C960" s="58">
        <v>7</v>
      </c>
      <c r="D960" s="56" t="s">
        <v>2771</v>
      </c>
      <c r="E960" s="63">
        <v>0</v>
      </c>
      <c r="F960" s="63">
        <v>10000000</v>
      </c>
      <c r="G960" s="76">
        <f t="shared" ref="G960:G965" si="33">F960-E960</f>
        <v>10000000</v>
      </c>
      <c r="H960" s="56" t="s">
        <v>1226</v>
      </c>
      <c r="I960" s="69"/>
      <c r="J960" s="26"/>
    </row>
    <row r="961" spans="1:10" s="14" customFormat="1" ht="77.5" x14ac:dyDescent="0.35">
      <c r="A961" s="10"/>
      <c r="B961" s="11"/>
      <c r="C961" s="58">
        <v>8</v>
      </c>
      <c r="D961" s="56" t="s">
        <v>2772</v>
      </c>
      <c r="E961" s="63">
        <v>0</v>
      </c>
      <c r="F961" s="63">
        <v>10000000</v>
      </c>
      <c r="G961" s="76">
        <f t="shared" si="33"/>
        <v>10000000</v>
      </c>
      <c r="H961" s="56" t="s">
        <v>1226</v>
      </c>
      <c r="I961" s="69"/>
      <c r="J961" s="26"/>
    </row>
    <row r="962" spans="1:10" s="14" customFormat="1" ht="77.5" x14ac:dyDescent="0.35">
      <c r="A962" s="10"/>
      <c r="B962" s="11"/>
      <c r="C962" s="58">
        <v>9</v>
      </c>
      <c r="D962" s="56" t="s">
        <v>2773</v>
      </c>
      <c r="E962" s="63">
        <v>0</v>
      </c>
      <c r="F962" s="63">
        <v>10000000</v>
      </c>
      <c r="G962" s="76">
        <f t="shared" si="33"/>
        <v>10000000</v>
      </c>
      <c r="H962" s="56" t="s">
        <v>1226</v>
      </c>
      <c r="I962" s="69"/>
      <c r="J962" s="26"/>
    </row>
    <row r="963" spans="1:10" s="14" customFormat="1" ht="77.5" x14ac:dyDescent="0.35">
      <c r="A963" s="10"/>
      <c r="B963" s="11"/>
      <c r="C963" s="58">
        <v>10</v>
      </c>
      <c r="D963" s="56" t="s">
        <v>2774</v>
      </c>
      <c r="E963" s="63">
        <v>0</v>
      </c>
      <c r="F963" s="63">
        <v>10000000</v>
      </c>
      <c r="G963" s="76">
        <f t="shared" si="33"/>
        <v>10000000</v>
      </c>
      <c r="H963" s="56" t="s">
        <v>1226</v>
      </c>
      <c r="I963" s="69"/>
      <c r="J963" s="26"/>
    </row>
    <row r="964" spans="1:10" s="14" customFormat="1" ht="77.5" x14ac:dyDescent="0.35">
      <c r="A964" s="10"/>
      <c r="B964" s="11"/>
      <c r="C964" s="58">
        <v>11</v>
      </c>
      <c r="D964" s="56" t="s">
        <v>2775</v>
      </c>
      <c r="E964" s="63">
        <v>0</v>
      </c>
      <c r="F964" s="63">
        <v>20000000</v>
      </c>
      <c r="G964" s="76">
        <f t="shared" si="33"/>
        <v>20000000</v>
      </c>
      <c r="H964" s="56" t="s">
        <v>1226</v>
      </c>
      <c r="I964" s="69"/>
      <c r="J964" s="26"/>
    </row>
    <row r="965" spans="1:10" s="14" customFormat="1" ht="77.5" x14ac:dyDescent="0.35">
      <c r="A965" s="10"/>
      <c r="B965" s="11"/>
      <c r="C965" s="58">
        <v>12</v>
      </c>
      <c r="D965" s="56" t="s">
        <v>2776</v>
      </c>
      <c r="E965" s="63">
        <v>0</v>
      </c>
      <c r="F965" s="63">
        <v>15000000</v>
      </c>
      <c r="G965" s="76">
        <f t="shared" si="33"/>
        <v>15000000</v>
      </c>
      <c r="H965" s="56" t="s">
        <v>1226</v>
      </c>
      <c r="I965" s="69"/>
      <c r="J965" s="26"/>
    </row>
    <row r="966" spans="1:10" x14ac:dyDescent="0.35">
      <c r="A966" s="10"/>
      <c r="B966" s="11"/>
      <c r="C966" s="109" t="s">
        <v>1442</v>
      </c>
      <c r="D966" s="110"/>
      <c r="E966" s="59">
        <f>SUM(E959:E965)</f>
        <v>15000000</v>
      </c>
      <c r="F966" s="59">
        <f>SUM(F959:F965)</f>
        <v>90000000</v>
      </c>
      <c r="G966" s="73">
        <f>SUM(G959:G965)</f>
        <v>75000000</v>
      </c>
      <c r="H966" s="31"/>
      <c r="J966" s="35"/>
    </row>
    <row r="967" spans="1:10" x14ac:dyDescent="0.35">
      <c r="A967" s="10"/>
      <c r="B967" s="11"/>
      <c r="C967" s="107" t="s">
        <v>1462</v>
      </c>
      <c r="D967" s="112"/>
      <c r="E967" s="59"/>
      <c r="F967" s="59"/>
      <c r="G967" s="73"/>
      <c r="H967" s="31"/>
      <c r="J967" s="35"/>
    </row>
    <row r="968" spans="1:10" ht="77.5" x14ac:dyDescent="0.35">
      <c r="A968" s="10"/>
      <c r="B968" s="11"/>
      <c r="C968" s="9">
        <f ca="1">COUNTIF($B$11:E968,E968)</f>
        <v>2</v>
      </c>
      <c r="D968" s="4" t="s">
        <v>823</v>
      </c>
      <c r="E968" s="59">
        <v>10000000</v>
      </c>
      <c r="F968" s="59">
        <v>10000000</v>
      </c>
      <c r="G968" s="73"/>
      <c r="H968" s="6" t="s">
        <v>1226</v>
      </c>
    </row>
    <row r="969" spans="1:10" ht="93" x14ac:dyDescent="0.35">
      <c r="A969" s="10"/>
      <c r="B969" s="11"/>
      <c r="C969" s="9">
        <f ca="1">COUNTIF($B$11:E969,E969)</f>
        <v>3</v>
      </c>
      <c r="D969" s="4" t="s">
        <v>824</v>
      </c>
      <c r="E969" s="59">
        <v>10000000</v>
      </c>
      <c r="F969" s="59">
        <v>10000000</v>
      </c>
      <c r="G969" s="73"/>
      <c r="H969" s="6" t="s">
        <v>1226</v>
      </c>
    </row>
    <row r="970" spans="1:10" ht="77.5" x14ac:dyDescent="0.35">
      <c r="A970" s="10"/>
      <c r="B970" s="11"/>
      <c r="C970" s="9">
        <f ca="1">COUNTIF($B$11:E970,E970)</f>
        <v>4</v>
      </c>
      <c r="D970" s="4" t="s">
        <v>825</v>
      </c>
      <c r="E970" s="59">
        <v>8000000</v>
      </c>
      <c r="F970" s="59">
        <v>8000000</v>
      </c>
      <c r="G970" s="73"/>
      <c r="H970" s="6" t="s">
        <v>1226</v>
      </c>
    </row>
    <row r="971" spans="1:10" x14ac:dyDescent="0.35">
      <c r="A971" s="10"/>
      <c r="B971" s="11"/>
      <c r="C971" s="109" t="s">
        <v>1443</v>
      </c>
      <c r="D971" s="110"/>
      <c r="E971" s="59">
        <f>SUM(E968:E970)</f>
        <v>28000000</v>
      </c>
      <c r="F971" s="59">
        <f>SUM(F968:F970)</f>
        <v>28000000</v>
      </c>
      <c r="G971" s="73">
        <f>SUM(G968:G970)</f>
        <v>0</v>
      </c>
      <c r="H971" s="31"/>
      <c r="J971" s="35"/>
    </row>
    <row r="972" spans="1:10" x14ac:dyDescent="0.35">
      <c r="A972" s="10"/>
      <c r="B972" s="11"/>
      <c r="C972" s="107" t="s">
        <v>1463</v>
      </c>
      <c r="D972" s="112"/>
      <c r="E972" s="59"/>
      <c r="F972" s="59"/>
      <c r="G972" s="73"/>
      <c r="H972" s="31"/>
      <c r="J972" s="35"/>
    </row>
    <row r="973" spans="1:10" ht="77.5" x14ac:dyDescent="0.35">
      <c r="A973" s="10"/>
      <c r="B973" s="11"/>
      <c r="C973" s="9">
        <f ca="1">COUNTIF($B$11:E973,E973)</f>
        <v>4</v>
      </c>
      <c r="D973" s="4" t="s">
        <v>829</v>
      </c>
      <c r="E973" s="59">
        <v>15000000</v>
      </c>
      <c r="F973" s="59">
        <v>15000000</v>
      </c>
      <c r="G973" s="73"/>
      <c r="H973" s="6" t="s">
        <v>1226</v>
      </c>
    </row>
    <row r="974" spans="1:10" ht="77.5" x14ac:dyDescent="0.35">
      <c r="A974" s="10"/>
      <c r="B974" s="11"/>
      <c r="C974" s="9">
        <f ca="1">COUNTIF($B$11:E974,E974)</f>
        <v>5</v>
      </c>
      <c r="D974" s="4" t="s">
        <v>830</v>
      </c>
      <c r="E974" s="59">
        <v>12000000</v>
      </c>
      <c r="F974" s="59">
        <v>12000000</v>
      </c>
      <c r="G974" s="73"/>
      <c r="H974" s="6" t="s">
        <v>1226</v>
      </c>
    </row>
    <row r="975" spans="1:10" ht="93" x14ac:dyDescent="0.35">
      <c r="A975" s="10"/>
      <c r="B975" s="11"/>
      <c r="C975" s="9">
        <f ca="1">COUNTIF($B$11:E975,E975)</f>
        <v>6</v>
      </c>
      <c r="D975" s="4" t="s">
        <v>831</v>
      </c>
      <c r="E975" s="59">
        <v>12000000</v>
      </c>
      <c r="F975" s="59">
        <v>12000000</v>
      </c>
      <c r="G975" s="73"/>
      <c r="H975" s="6" t="s">
        <v>1226</v>
      </c>
    </row>
    <row r="976" spans="1:10" ht="124" x14ac:dyDescent="0.35">
      <c r="A976" s="10"/>
      <c r="B976" s="11"/>
      <c r="C976" s="9">
        <f ca="1">COUNTIF($B$11:E976,E976)</f>
        <v>7</v>
      </c>
      <c r="D976" s="4" t="s">
        <v>832</v>
      </c>
      <c r="E976" s="59">
        <v>40000000</v>
      </c>
      <c r="F976" s="59">
        <v>40000000</v>
      </c>
      <c r="G976" s="73"/>
      <c r="H976" s="6" t="s">
        <v>1226</v>
      </c>
    </row>
    <row r="977" spans="1:10" ht="77.5" x14ac:dyDescent="0.35">
      <c r="A977" s="10"/>
      <c r="B977" s="11"/>
      <c r="C977" s="9">
        <f ca="1">COUNTIF($B$11:E977,E977)</f>
        <v>8</v>
      </c>
      <c r="D977" s="4" t="s">
        <v>833</v>
      </c>
      <c r="E977" s="59">
        <v>10000000</v>
      </c>
      <c r="F977" s="59">
        <v>10000000</v>
      </c>
      <c r="G977" s="73"/>
      <c r="H977" s="6" t="s">
        <v>1226</v>
      </c>
    </row>
    <row r="978" spans="1:10" s="14" customFormat="1" ht="93" x14ac:dyDescent="0.35">
      <c r="A978" s="10"/>
      <c r="B978" s="11"/>
      <c r="C978" s="58">
        <v>13</v>
      </c>
      <c r="D978" s="56" t="s">
        <v>2780</v>
      </c>
      <c r="E978" s="63">
        <v>0</v>
      </c>
      <c r="F978" s="63">
        <v>12000000</v>
      </c>
      <c r="G978" s="76">
        <f t="shared" ref="G978:G986" si="34">F978-E978</f>
        <v>12000000</v>
      </c>
      <c r="H978" s="56" t="s">
        <v>1226</v>
      </c>
      <c r="I978" s="69"/>
      <c r="J978" s="26"/>
    </row>
    <row r="979" spans="1:10" s="14" customFormat="1" ht="124" x14ac:dyDescent="0.35">
      <c r="A979" s="10"/>
      <c r="B979" s="11"/>
      <c r="C979" s="58">
        <v>14</v>
      </c>
      <c r="D979" s="56" t="s">
        <v>2781</v>
      </c>
      <c r="E979" s="63">
        <v>0</v>
      </c>
      <c r="F979" s="63">
        <v>10000000</v>
      </c>
      <c r="G979" s="76">
        <f t="shared" si="34"/>
        <v>10000000</v>
      </c>
      <c r="H979" s="56" t="s">
        <v>1226</v>
      </c>
      <c r="I979" s="69"/>
      <c r="J979" s="26"/>
    </row>
    <row r="980" spans="1:10" s="14" customFormat="1" ht="77.5" x14ac:dyDescent="0.35">
      <c r="A980" s="10"/>
      <c r="B980" s="11"/>
      <c r="C980" s="58">
        <v>15</v>
      </c>
      <c r="D980" s="56" t="s">
        <v>2782</v>
      </c>
      <c r="E980" s="63">
        <v>0</v>
      </c>
      <c r="F980" s="63">
        <v>30000000</v>
      </c>
      <c r="G980" s="76">
        <f t="shared" si="34"/>
        <v>30000000</v>
      </c>
      <c r="H980" s="56" t="s">
        <v>1226</v>
      </c>
      <c r="I980" s="69"/>
      <c r="J980" s="26"/>
    </row>
    <row r="981" spans="1:10" s="14" customFormat="1" ht="77.5" x14ac:dyDescent="0.35">
      <c r="A981" s="10"/>
      <c r="B981" s="11"/>
      <c r="C981" s="58">
        <v>16</v>
      </c>
      <c r="D981" s="56" t="s">
        <v>2784</v>
      </c>
      <c r="E981" s="63">
        <v>0</v>
      </c>
      <c r="F981" s="63">
        <v>10000000</v>
      </c>
      <c r="G981" s="76">
        <f t="shared" si="34"/>
        <v>10000000</v>
      </c>
      <c r="H981" s="56" t="s">
        <v>1226</v>
      </c>
      <c r="I981" s="69"/>
      <c r="J981" s="26"/>
    </row>
    <row r="982" spans="1:10" s="14" customFormat="1" ht="93" x14ac:dyDescent="0.35">
      <c r="A982" s="10"/>
      <c r="B982" s="11"/>
      <c r="C982" s="58">
        <v>17</v>
      </c>
      <c r="D982" s="56" t="s">
        <v>2785</v>
      </c>
      <c r="E982" s="63">
        <v>0</v>
      </c>
      <c r="F982" s="63">
        <v>7500000</v>
      </c>
      <c r="G982" s="76">
        <f t="shared" si="34"/>
        <v>7500000</v>
      </c>
      <c r="H982" s="56" t="s">
        <v>1226</v>
      </c>
      <c r="I982" s="69"/>
      <c r="J982" s="26"/>
    </row>
    <row r="983" spans="1:10" s="14" customFormat="1" ht="93" x14ac:dyDescent="0.35">
      <c r="A983" s="10"/>
      <c r="B983" s="11"/>
      <c r="C983" s="58">
        <v>18</v>
      </c>
      <c r="D983" s="56" t="s">
        <v>2786</v>
      </c>
      <c r="E983" s="63">
        <v>0</v>
      </c>
      <c r="F983" s="63">
        <v>10000000</v>
      </c>
      <c r="G983" s="76">
        <f t="shared" si="34"/>
        <v>10000000</v>
      </c>
      <c r="H983" s="56" t="s">
        <v>1226</v>
      </c>
      <c r="I983" s="69"/>
      <c r="J983" s="26"/>
    </row>
    <row r="984" spans="1:10" s="14" customFormat="1" ht="77.5" x14ac:dyDescent="0.35">
      <c r="A984" s="10"/>
      <c r="B984" s="11"/>
      <c r="C984" s="58">
        <v>19</v>
      </c>
      <c r="D984" s="56" t="s">
        <v>2787</v>
      </c>
      <c r="E984" s="63">
        <v>0</v>
      </c>
      <c r="F984" s="63">
        <v>15000000</v>
      </c>
      <c r="G984" s="76">
        <f t="shared" si="34"/>
        <v>15000000</v>
      </c>
      <c r="H984" s="56" t="s">
        <v>1226</v>
      </c>
      <c r="I984" s="69"/>
      <c r="J984" s="26"/>
    </row>
    <row r="985" spans="1:10" s="14" customFormat="1" ht="77.5" x14ac:dyDescent="0.35">
      <c r="A985" s="10"/>
      <c r="B985" s="11"/>
      <c r="C985" s="58">
        <v>20</v>
      </c>
      <c r="D985" s="56" t="s">
        <v>2788</v>
      </c>
      <c r="E985" s="63">
        <v>0</v>
      </c>
      <c r="F985" s="63">
        <v>10000000</v>
      </c>
      <c r="G985" s="76">
        <f t="shared" si="34"/>
        <v>10000000</v>
      </c>
      <c r="H985" s="56" t="s">
        <v>1226</v>
      </c>
      <c r="I985" s="69"/>
      <c r="J985" s="26"/>
    </row>
    <row r="986" spans="1:10" s="14" customFormat="1" ht="93" x14ac:dyDescent="0.35">
      <c r="A986" s="10"/>
      <c r="B986" s="11"/>
      <c r="C986" s="58">
        <v>21</v>
      </c>
      <c r="D986" s="56" t="s">
        <v>2791</v>
      </c>
      <c r="E986" s="63">
        <v>0</v>
      </c>
      <c r="F986" s="63">
        <v>8000000</v>
      </c>
      <c r="G986" s="76">
        <f t="shared" si="34"/>
        <v>8000000</v>
      </c>
      <c r="H986" s="56" t="s">
        <v>1226</v>
      </c>
      <c r="I986" s="69"/>
      <c r="J986" s="26"/>
    </row>
    <row r="987" spans="1:10" x14ac:dyDescent="0.35">
      <c r="A987" s="10"/>
      <c r="B987" s="11"/>
      <c r="C987" s="109" t="s">
        <v>1444</v>
      </c>
      <c r="D987" s="110"/>
      <c r="E987" s="59">
        <f>SUM(E973:E986)</f>
        <v>89000000</v>
      </c>
      <c r="F987" s="59">
        <f>SUM(F973:F986)</f>
        <v>201500000</v>
      </c>
      <c r="G987" s="73">
        <f>SUM(G973:G986)</f>
        <v>112500000</v>
      </c>
      <c r="H987" s="31"/>
      <c r="J987" s="35"/>
    </row>
    <row r="988" spans="1:10" s="44" customFormat="1" x14ac:dyDescent="0.35">
      <c r="A988" s="10"/>
      <c r="B988" s="11"/>
      <c r="C988" s="107" t="s">
        <v>2796</v>
      </c>
      <c r="D988" s="112"/>
      <c r="E988" s="65"/>
      <c r="F988" s="65"/>
      <c r="G988" s="74"/>
      <c r="H988" s="12"/>
      <c r="I988" s="69"/>
      <c r="J988" s="26"/>
    </row>
    <row r="989" spans="1:10" s="14" customFormat="1" ht="93" x14ac:dyDescent="0.35">
      <c r="A989" s="10"/>
      <c r="B989" s="11"/>
      <c r="C989" s="58">
        <v>2</v>
      </c>
      <c r="D989" s="56" t="s">
        <v>2792</v>
      </c>
      <c r="E989" s="63">
        <v>0</v>
      </c>
      <c r="F989" s="63">
        <v>30000000</v>
      </c>
      <c r="G989" s="76">
        <f t="shared" ref="G989:G993" si="35">F989-E989</f>
        <v>30000000</v>
      </c>
      <c r="H989" s="56" t="s">
        <v>1226</v>
      </c>
      <c r="I989" s="69"/>
      <c r="J989" s="26"/>
    </row>
    <row r="990" spans="1:10" s="14" customFormat="1" ht="93" x14ac:dyDescent="0.35">
      <c r="A990" s="10"/>
      <c r="B990" s="11"/>
      <c r="C990" s="58">
        <v>3</v>
      </c>
      <c r="D990" s="56" t="s">
        <v>2793</v>
      </c>
      <c r="E990" s="63">
        <v>0</v>
      </c>
      <c r="F990" s="63">
        <v>20000000</v>
      </c>
      <c r="G990" s="76">
        <f t="shared" si="35"/>
        <v>20000000</v>
      </c>
      <c r="H990" s="56" t="s">
        <v>1226</v>
      </c>
      <c r="I990" s="69"/>
      <c r="J990" s="26"/>
    </row>
    <row r="991" spans="1:10" s="14" customFormat="1" ht="93" x14ac:dyDescent="0.35">
      <c r="A991" s="10"/>
      <c r="B991" s="11"/>
      <c r="C991" s="58">
        <v>4</v>
      </c>
      <c r="D991" s="56" t="s">
        <v>3343</v>
      </c>
      <c r="E991" s="63">
        <v>0</v>
      </c>
      <c r="F991" s="63">
        <v>5000000</v>
      </c>
      <c r="G991" s="76">
        <f t="shared" si="35"/>
        <v>5000000</v>
      </c>
      <c r="H991" s="56" t="s">
        <v>1226</v>
      </c>
      <c r="I991" s="69"/>
      <c r="J991" s="26"/>
    </row>
    <row r="992" spans="1:10" s="14" customFormat="1" ht="93" x14ac:dyDescent="0.35">
      <c r="A992" s="10"/>
      <c r="B992" s="11"/>
      <c r="C992" s="58">
        <v>5</v>
      </c>
      <c r="D992" s="56" t="s">
        <v>3344</v>
      </c>
      <c r="E992" s="63">
        <v>0</v>
      </c>
      <c r="F992" s="63">
        <v>10000000</v>
      </c>
      <c r="G992" s="76">
        <f t="shared" si="35"/>
        <v>10000000</v>
      </c>
      <c r="H992" s="56" t="s">
        <v>1226</v>
      </c>
      <c r="I992" s="69"/>
      <c r="J992" s="26"/>
    </row>
    <row r="993" spans="1:10" s="14" customFormat="1" ht="77.5" x14ac:dyDescent="0.35">
      <c r="A993" s="10"/>
      <c r="B993" s="11"/>
      <c r="C993" s="58">
        <v>6</v>
      </c>
      <c r="D993" s="56" t="s">
        <v>2795</v>
      </c>
      <c r="E993" s="63">
        <v>0</v>
      </c>
      <c r="F993" s="63">
        <v>15000000</v>
      </c>
      <c r="G993" s="76">
        <f t="shared" si="35"/>
        <v>15000000</v>
      </c>
      <c r="H993" s="56" t="s">
        <v>1226</v>
      </c>
      <c r="I993" s="69"/>
      <c r="J993" s="26"/>
    </row>
    <row r="994" spans="1:10" s="14" customFormat="1" ht="15.75" customHeight="1" x14ac:dyDescent="0.35">
      <c r="A994" s="10"/>
      <c r="B994" s="11"/>
      <c r="C994" s="109" t="s">
        <v>1504</v>
      </c>
      <c r="D994" s="110"/>
      <c r="E994" s="59">
        <f>SUM(E989:E993)</f>
        <v>0</v>
      </c>
      <c r="F994" s="59">
        <f>SUM(F989:F993)</f>
        <v>80000000</v>
      </c>
      <c r="G994" s="73">
        <f>SUM(G989:G993)</f>
        <v>80000000</v>
      </c>
      <c r="H994" s="12"/>
      <c r="I994" s="69"/>
      <c r="J994" s="26"/>
    </row>
    <row r="995" spans="1:10" x14ac:dyDescent="0.35">
      <c r="A995" s="10"/>
      <c r="B995" s="11"/>
      <c r="C995" s="107" t="s">
        <v>1464</v>
      </c>
      <c r="D995" s="112"/>
      <c r="E995" s="59"/>
      <c r="F995" s="59"/>
      <c r="G995" s="73"/>
      <c r="H995" s="31"/>
      <c r="J995" s="35"/>
    </row>
    <row r="996" spans="1:10" ht="77.5" x14ac:dyDescent="0.35">
      <c r="A996" s="10"/>
      <c r="B996" s="11"/>
      <c r="C996" s="9">
        <f ca="1">COUNTIF($B$11:E996,E996)</f>
        <v>2</v>
      </c>
      <c r="D996" s="4" t="s">
        <v>835</v>
      </c>
      <c r="E996" s="59">
        <v>10000000</v>
      </c>
      <c r="F996" s="59">
        <v>10000000</v>
      </c>
      <c r="G996" s="73"/>
      <c r="H996" s="6" t="s">
        <v>1226</v>
      </c>
    </row>
    <row r="997" spans="1:10" ht="77.5" x14ac:dyDescent="0.35">
      <c r="A997" s="10"/>
      <c r="B997" s="11"/>
      <c r="C997" s="9">
        <f ca="1">COUNTIF($B$11:E997,E997)</f>
        <v>3</v>
      </c>
      <c r="D997" s="4" t="s">
        <v>836</v>
      </c>
      <c r="E997" s="59">
        <v>10000000</v>
      </c>
      <c r="F997" s="59">
        <v>10000000</v>
      </c>
      <c r="G997" s="73"/>
      <c r="H997" s="6" t="s">
        <v>1226</v>
      </c>
    </row>
    <row r="998" spans="1:10" ht="108.5" x14ac:dyDescent="0.35">
      <c r="A998" s="10"/>
      <c r="B998" s="11"/>
      <c r="C998" s="9">
        <f ca="1">COUNTIF($B$11:E998,E998)</f>
        <v>4</v>
      </c>
      <c r="D998" s="4" t="s">
        <v>837</v>
      </c>
      <c r="E998" s="59">
        <v>40000000</v>
      </c>
      <c r="F998" s="59">
        <v>40000000</v>
      </c>
      <c r="G998" s="73"/>
      <c r="H998" s="6" t="s">
        <v>1226</v>
      </c>
    </row>
    <row r="999" spans="1:10" ht="93" x14ac:dyDescent="0.35">
      <c r="A999" s="10"/>
      <c r="B999" s="11"/>
      <c r="C999" s="9">
        <f ca="1">COUNTIF($B$11:E999,E999)</f>
        <v>5</v>
      </c>
      <c r="D999" s="4" t="s">
        <v>838</v>
      </c>
      <c r="E999" s="59">
        <v>10000000</v>
      </c>
      <c r="F999" s="59">
        <v>10000000</v>
      </c>
      <c r="G999" s="73"/>
      <c r="H999" s="6" t="s">
        <v>1226</v>
      </c>
    </row>
    <row r="1000" spans="1:10" ht="77.5" x14ac:dyDescent="0.35">
      <c r="A1000" s="10"/>
      <c r="B1000" s="11"/>
      <c r="C1000" s="9">
        <f ca="1">COUNTIF($B$11:E1000,E1000)</f>
        <v>6</v>
      </c>
      <c r="D1000" s="4" t="s">
        <v>839</v>
      </c>
      <c r="E1000" s="59">
        <v>8000000</v>
      </c>
      <c r="F1000" s="59">
        <v>8000000</v>
      </c>
      <c r="G1000" s="73"/>
      <c r="H1000" s="6" t="s">
        <v>1226</v>
      </c>
    </row>
    <row r="1001" spans="1:10" s="14" customFormat="1" ht="77.5" x14ac:dyDescent="0.35">
      <c r="A1001" s="10"/>
      <c r="B1001" s="11"/>
      <c r="C1001" s="13">
        <v>7</v>
      </c>
      <c r="D1001" s="12" t="s">
        <v>2797</v>
      </c>
      <c r="E1001" s="60">
        <v>0</v>
      </c>
      <c r="F1001" s="60">
        <v>30000000</v>
      </c>
      <c r="G1001" s="74">
        <f t="shared" ref="G1001" si="36">F1001-E1001</f>
        <v>30000000</v>
      </c>
      <c r="H1001" s="12" t="s">
        <v>1226</v>
      </c>
      <c r="I1001" s="69"/>
      <c r="J1001" s="26"/>
    </row>
    <row r="1002" spans="1:10" x14ac:dyDescent="0.35">
      <c r="A1002" s="10"/>
      <c r="B1002" s="11"/>
      <c r="C1002" s="109" t="s">
        <v>1445</v>
      </c>
      <c r="D1002" s="110"/>
      <c r="E1002" s="59">
        <f>SUM(E996:E1001)</f>
        <v>78000000</v>
      </c>
      <c r="F1002" s="59">
        <f>SUM(F996:F1001)</f>
        <v>108000000</v>
      </c>
      <c r="G1002" s="73">
        <f>SUM(G996:G1001)</f>
        <v>30000000</v>
      </c>
      <c r="H1002" s="31"/>
      <c r="J1002" s="35"/>
    </row>
    <row r="1003" spans="1:10" x14ac:dyDescent="0.35">
      <c r="A1003" s="10"/>
      <c r="B1003" s="11"/>
      <c r="C1003" s="107" t="s">
        <v>1465</v>
      </c>
      <c r="D1003" s="112"/>
      <c r="E1003" s="59"/>
      <c r="F1003" s="59"/>
      <c r="G1003" s="73"/>
      <c r="H1003" s="31"/>
      <c r="J1003" s="35"/>
    </row>
    <row r="1004" spans="1:10" ht="77.5" x14ac:dyDescent="0.35">
      <c r="A1004" s="10"/>
      <c r="B1004" s="11"/>
      <c r="C1004" s="9">
        <f ca="1">COUNTIF($B$11:E1004,E1004)</f>
        <v>6</v>
      </c>
      <c r="D1004" s="4" t="s">
        <v>845</v>
      </c>
      <c r="E1004" s="59">
        <v>25000000</v>
      </c>
      <c r="F1004" s="59">
        <v>25000000</v>
      </c>
      <c r="G1004" s="73"/>
      <c r="H1004" s="6" t="s">
        <v>1226</v>
      </c>
    </row>
    <row r="1005" spans="1:10" ht="93" x14ac:dyDescent="0.35">
      <c r="A1005" s="10"/>
      <c r="B1005" s="11"/>
      <c r="C1005" s="9">
        <f ca="1">COUNTIF($B$11:E1005,E1005)</f>
        <v>7</v>
      </c>
      <c r="D1005" s="4" t="s">
        <v>846</v>
      </c>
      <c r="E1005" s="59">
        <v>12000000</v>
      </c>
      <c r="F1005" s="59">
        <v>12000000</v>
      </c>
      <c r="G1005" s="73"/>
      <c r="H1005" s="6" t="s">
        <v>1226</v>
      </c>
    </row>
    <row r="1006" spans="1:10" s="14" customFormat="1" ht="93" x14ac:dyDescent="0.35">
      <c r="A1006" s="10"/>
      <c r="B1006" s="11"/>
      <c r="C1006" s="58">
        <v>11</v>
      </c>
      <c r="D1006" s="56" t="s">
        <v>2798</v>
      </c>
      <c r="E1006" s="63">
        <v>0</v>
      </c>
      <c r="F1006" s="63">
        <v>13000000</v>
      </c>
      <c r="G1006" s="76">
        <f t="shared" ref="G1006:G1010" si="37">F1006-E1006</f>
        <v>13000000</v>
      </c>
      <c r="H1006" s="56" t="s">
        <v>1226</v>
      </c>
      <c r="I1006" s="69"/>
      <c r="J1006" s="26"/>
    </row>
    <row r="1007" spans="1:10" s="14" customFormat="1" ht="93" x14ac:dyDescent="0.35">
      <c r="A1007" s="10"/>
      <c r="B1007" s="11"/>
      <c r="C1007" s="58">
        <v>12</v>
      </c>
      <c r="D1007" s="56" t="s">
        <v>2799</v>
      </c>
      <c r="E1007" s="63">
        <v>0</v>
      </c>
      <c r="F1007" s="63">
        <v>17000000</v>
      </c>
      <c r="G1007" s="76">
        <f t="shared" si="37"/>
        <v>17000000</v>
      </c>
      <c r="H1007" s="56" t="s">
        <v>1226</v>
      </c>
      <c r="I1007" s="69"/>
      <c r="J1007" s="26"/>
    </row>
    <row r="1008" spans="1:10" s="14" customFormat="1" ht="93" x14ac:dyDescent="0.35">
      <c r="A1008" s="10"/>
      <c r="B1008" s="11"/>
      <c r="C1008" s="58">
        <v>13</v>
      </c>
      <c r="D1008" s="56" t="s">
        <v>2801</v>
      </c>
      <c r="E1008" s="63">
        <v>0</v>
      </c>
      <c r="F1008" s="63">
        <v>10000000</v>
      </c>
      <c r="G1008" s="76">
        <f t="shared" si="37"/>
        <v>10000000</v>
      </c>
      <c r="H1008" s="56" t="s">
        <v>1226</v>
      </c>
      <c r="I1008" s="69"/>
      <c r="J1008" s="26"/>
    </row>
    <row r="1009" spans="1:10" s="14" customFormat="1" ht="108.5" x14ac:dyDescent="0.35">
      <c r="A1009" s="10"/>
      <c r="B1009" s="11"/>
      <c r="C1009" s="58">
        <v>14</v>
      </c>
      <c r="D1009" s="56" t="s">
        <v>2802</v>
      </c>
      <c r="E1009" s="63">
        <v>0</v>
      </c>
      <c r="F1009" s="63">
        <v>15000000</v>
      </c>
      <c r="G1009" s="76">
        <f t="shared" si="37"/>
        <v>15000000</v>
      </c>
      <c r="H1009" s="56" t="s">
        <v>1226</v>
      </c>
      <c r="I1009" s="69"/>
      <c r="J1009" s="26"/>
    </row>
    <row r="1010" spans="1:10" s="14" customFormat="1" ht="77.5" x14ac:dyDescent="0.35">
      <c r="A1010" s="10"/>
      <c r="B1010" s="11"/>
      <c r="C1010" s="58">
        <v>15</v>
      </c>
      <c r="D1010" s="56" t="s">
        <v>2803</v>
      </c>
      <c r="E1010" s="63">
        <v>0</v>
      </c>
      <c r="F1010" s="63">
        <v>15000000</v>
      </c>
      <c r="G1010" s="76">
        <f t="shared" si="37"/>
        <v>15000000</v>
      </c>
      <c r="H1010" s="56" t="s">
        <v>1226</v>
      </c>
      <c r="I1010" s="69"/>
      <c r="J1010" s="26"/>
    </row>
    <row r="1011" spans="1:10" x14ac:dyDescent="0.35">
      <c r="A1011" s="10"/>
      <c r="B1011" s="11"/>
      <c r="C1011" s="109" t="s">
        <v>1446</v>
      </c>
      <c r="D1011" s="110"/>
      <c r="E1011" s="59">
        <f>SUM(E1004:E1010)</f>
        <v>37000000</v>
      </c>
      <c r="F1011" s="59">
        <f>SUM(F1004:F1010)</f>
        <v>107000000</v>
      </c>
      <c r="G1011" s="73">
        <f>SUM(G1004:G1010)</f>
        <v>70000000</v>
      </c>
      <c r="H1011" s="31"/>
      <c r="J1011" s="35"/>
    </row>
    <row r="1012" spans="1:10" x14ac:dyDescent="0.35">
      <c r="A1012" s="10"/>
      <c r="B1012" s="11"/>
      <c r="C1012" s="107" t="s">
        <v>1466</v>
      </c>
      <c r="D1012" s="112"/>
      <c r="E1012" s="59"/>
      <c r="F1012" s="59"/>
      <c r="G1012" s="73"/>
      <c r="H1012" s="31"/>
      <c r="J1012" s="35"/>
    </row>
    <row r="1013" spans="1:10" ht="77.5" x14ac:dyDescent="0.35">
      <c r="A1013" s="10"/>
      <c r="B1013" s="11"/>
      <c r="C1013" s="9">
        <f ca="1">COUNTIF($B$11:E1013,E1013)</f>
        <v>18</v>
      </c>
      <c r="D1013" s="4" t="s">
        <v>864</v>
      </c>
      <c r="E1013" s="59">
        <v>10000000</v>
      </c>
      <c r="F1013" s="59">
        <v>10000000</v>
      </c>
      <c r="G1013" s="73"/>
      <c r="H1013" s="6" t="s">
        <v>1226</v>
      </c>
    </row>
    <row r="1014" spans="1:10" ht="77.5" x14ac:dyDescent="0.35">
      <c r="A1014" s="10"/>
      <c r="B1014" s="11"/>
      <c r="C1014" s="9">
        <f ca="1">COUNTIF($B$11:E1014,E1014)</f>
        <v>19</v>
      </c>
      <c r="D1014" s="4" t="s">
        <v>865</v>
      </c>
      <c r="E1014" s="59">
        <v>10000000</v>
      </c>
      <c r="F1014" s="59">
        <v>10000000</v>
      </c>
      <c r="G1014" s="73"/>
      <c r="H1014" s="6" t="s">
        <v>1226</v>
      </c>
    </row>
    <row r="1015" spans="1:10" ht="93" x14ac:dyDescent="0.35">
      <c r="A1015" s="10"/>
      <c r="B1015" s="11"/>
      <c r="C1015" s="9">
        <f ca="1">COUNTIF($B$11:E1015,E1015)</f>
        <v>20</v>
      </c>
      <c r="D1015" s="4" t="s">
        <v>866</v>
      </c>
      <c r="E1015" s="59">
        <v>10000000</v>
      </c>
      <c r="F1015" s="59">
        <v>10000000</v>
      </c>
      <c r="G1015" s="73"/>
      <c r="H1015" s="6" t="s">
        <v>1226</v>
      </c>
    </row>
    <row r="1016" spans="1:10" ht="77.5" x14ac:dyDescent="0.35">
      <c r="A1016" s="10"/>
      <c r="B1016" s="11"/>
      <c r="C1016" s="9">
        <f ca="1">COUNTIF($B$11:E1016,E1016)</f>
        <v>21</v>
      </c>
      <c r="D1016" s="4" t="s">
        <v>867</v>
      </c>
      <c r="E1016" s="59">
        <v>10000000</v>
      </c>
      <c r="F1016" s="59">
        <v>10000000</v>
      </c>
      <c r="G1016" s="73"/>
      <c r="H1016" s="6" t="s">
        <v>1226</v>
      </c>
    </row>
    <row r="1017" spans="1:10" ht="124" x14ac:dyDescent="0.35">
      <c r="A1017" s="10"/>
      <c r="B1017" s="11"/>
      <c r="C1017" s="9">
        <f ca="1">COUNTIF($B$11:E1017,E1017)</f>
        <v>22</v>
      </c>
      <c r="D1017" s="4" t="s">
        <v>868</v>
      </c>
      <c r="E1017" s="59">
        <v>10000000</v>
      </c>
      <c r="F1017" s="59">
        <v>10000000</v>
      </c>
      <c r="G1017" s="73"/>
      <c r="H1017" s="6" t="s">
        <v>1226</v>
      </c>
    </row>
    <row r="1018" spans="1:10" ht="108.5" x14ac:dyDescent="0.35">
      <c r="A1018" s="10"/>
      <c r="B1018" s="11"/>
      <c r="C1018" s="9">
        <f ca="1">COUNTIF($B$11:E1018,E1018)</f>
        <v>23</v>
      </c>
      <c r="D1018" s="4" t="s">
        <v>869</v>
      </c>
      <c r="E1018" s="59">
        <v>10000000</v>
      </c>
      <c r="F1018" s="59">
        <v>10000000</v>
      </c>
      <c r="G1018" s="73"/>
      <c r="H1018" s="6" t="s">
        <v>1226</v>
      </c>
    </row>
    <row r="1019" spans="1:10" ht="93" x14ac:dyDescent="0.35">
      <c r="A1019" s="10"/>
      <c r="B1019" s="11"/>
      <c r="C1019" s="9">
        <f ca="1">COUNTIF($B$11:E1019,E1019)</f>
        <v>24</v>
      </c>
      <c r="D1019" s="4" t="s">
        <v>870</v>
      </c>
      <c r="E1019" s="59">
        <v>8000000</v>
      </c>
      <c r="F1019" s="59">
        <v>8000000</v>
      </c>
      <c r="G1019" s="73"/>
      <c r="H1019" s="6" t="s">
        <v>1226</v>
      </c>
    </row>
    <row r="1020" spans="1:10" ht="124" x14ac:dyDescent="0.35">
      <c r="A1020" s="10"/>
      <c r="B1020" s="11"/>
      <c r="C1020" s="9">
        <f ca="1">COUNTIF($B$11:E1020,E1020)</f>
        <v>25</v>
      </c>
      <c r="D1020" s="4" t="s">
        <v>871</v>
      </c>
      <c r="E1020" s="59">
        <v>7000000</v>
      </c>
      <c r="F1020" s="59">
        <v>7000000</v>
      </c>
      <c r="G1020" s="73"/>
      <c r="H1020" s="6" t="s">
        <v>1226</v>
      </c>
    </row>
    <row r="1021" spans="1:10" s="14" customFormat="1" ht="77.5" x14ac:dyDescent="0.35">
      <c r="A1021" s="10"/>
      <c r="B1021" s="11"/>
      <c r="C1021" s="58">
        <v>45</v>
      </c>
      <c r="D1021" s="56" t="s">
        <v>2807</v>
      </c>
      <c r="E1021" s="63">
        <v>0</v>
      </c>
      <c r="F1021" s="63">
        <v>20000000</v>
      </c>
      <c r="G1021" s="76">
        <f t="shared" ref="G1021:G1047" si="38">F1021-E1021</f>
        <v>20000000</v>
      </c>
      <c r="H1021" s="56" t="s">
        <v>1226</v>
      </c>
      <c r="I1021" s="69"/>
      <c r="J1021" s="26"/>
    </row>
    <row r="1022" spans="1:10" s="14" customFormat="1" ht="77.5" x14ac:dyDescent="0.35">
      <c r="A1022" s="10"/>
      <c r="B1022" s="11"/>
      <c r="C1022" s="58">
        <v>46</v>
      </c>
      <c r="D1022" s="56" t="s">
        <v>2819</v>
      </c>
      <c r="E1022" s="63">
        <v>0</v>
      </c>
      <c r="F1022" s="63">
        <v>10000000</v>
      </c>
      <c r="G1022" s="76">
        <f t="shared" si="38"/>
        <v>10000000</v>
      </c>
      <c r="H1022" s="56" t="s">
        <v>1226</v>
      </c>
      <c r="I1022" s="69"/>
      <c r="J1022" s="26"/>
    </row>
    <row r="1023" spans="1:10" s="14" customFormat="1" ht="93" x14ac:dyDescent="0.35">
      <c r="A1023" s="10"/>
      <c r="B1023" s="11"/>
      <c r="C1023" s="58">
        <v>47</v>
      </c>
      <c r="D1023" s="56" t="s">
        <v>2806</v>
      </c>
      <c r="E1023" s="63">
        <v>0</v>
      </c>
      <c r="F1023" s="63">
        <v>10000000</v>
      </c>
      <c r="G1023" s="76">
        <f t="shared" si="38"/>
        <v>10000000</v>
      </c>
      <c r="H1023" s="56" t="s">
        <v>1226</v>
      </c>
      <c r="I1023" s="69"/>
      <c r="J1023" s="26"/>
    </row>
    <row r="1024" spans="1:10" s="14" customFormat="1" ht="77.5" x14ac:dyDescent="0.35">
      <c r="A1024" s="10"/>
      <c r="B1024" s="11"/>
      <c r="C1024" s="58">
        <v>48</v>
      </c>
      <c r="D1024" s="56" t="s">
        <v>2830</v>
      </c>
      <c r="E1024" s="63">
        <v>0</v>
      </c>
      <c r="F1024" s="63">
        <v>7500000</v>
      </c>
      <c r="G1024" s="76">
        <f t="shared" si="38"/>
        <v>7500000</v>
      </c>
      <c r="H1024" s="56" t="s">
        <v>1226</v>
      </c>
      <c r="I1024" s="69"/>
      <c r="J1024" s="26"/>
    </row>
    <row r="1025" spans="1:10" s="14" customFormat="1" ht="93" x14ac:dyDescent="0.35">
      <c r="A1025" s="10"/>
      <c r="B1025" s="11"/>
      <c r="C1025" s="58">
        <v>49</v>
      </c>
      <c r="D1025" s="56" t="s">
        <v>3348</v>
      </c>
      <c r="E1025" s="63">
        <v>0</v>
      </c>
      <c r="F1025" s="63">
        <v>10000000</v>
      </c>
      <c r="G1025" s="76">
        <f t="shared" si="38"/>
        <v>10000000</v>
      </c>
      <c r="H1025" s="56" t="s">
        <v>1226</v>
      </c>
      <c r="I1025" s="69"/>
      <c r="J1025" s="26"/>
    </row>
    <row r="1026" spans="1:10" s="14" customFormat="1" ht="77.5" x14ac:dyDescent="0.35">
      <c r="A1026" s="10"/>
      <c r="B1026" s="11"/>
      <c r="C1026" s="58">
        <v>50</v>
      </c>
      <c r="D1026" s="56" t="s">
        <v>3349</v>
      </c>
      <c r="E1026" s="63">
        <v>0</v>
      </c>
      <c r="F1026" s="63">
        <v>10000000</v>
      </c>
      <c r="G1026" s="76">
        <f t="shared" si="38"/>
        <v>10000000</v>
      </c>
      <c r="H1026" s="56" t="s">
        <v>1226</v>
      </c>
      <c r="I1026" s="69"/>
      <c r="J1026" s="26"/>
    </row>
    <row r="1027" spans="1:10" s="14" customFormat="1" ht="77.5" x14ac:dyDescent="0.35">
      <c r="A1027" s="10"/>
      <c r="B1027" s="11"/>
      <c r="C1027" s="58">
        <v>51</v>
      </c>
      <c r="D1027" s="56" t="s">
        <v>2805</v>
      </c>
      <c r="E1027" s="63">
        <v>0</v>
      </c>
      <c r="F1027" s="63">
        <v>25000000</v>
      </c>
      <c r="G1027" s="76">
        <f t="shared" si="38"/>
        <v>25000000</v>
      </c>
      <c r="H1027" s="56" t="s">
        <v>1226</v>
      </c>
      <c r="I1027" s="69"/>
      <c r="J1027" s="26"/>
    </row>
    <row r="1028" spans="1:10" s="14" customFormat="1" ht="77.5" x14ac:dyDescent="0.35">
      <c r="A1028" s="10"/>
      <c r="B1028" s="11"/>
      <c r="C1028" s="58">
        <v>52</v>
      </c>
      <c r="D1028" s="56" t="s">
        <v>2820</v>
      </c>
      <c r="E1028" s="63">
        <v>0</v>
      </c>
      <c r="F1028" s="63">
        <v>10000000</v>
      </c>
      <c r="G1028" s="76">
        <f t="shared" si="38"/>
        <v>10000000</v>
      </c>
      <c r="H1028" s="56" t="s">
        <v>1226</v>
      </c>
      <c r="I1028" s="69"/>
      <c r="J1028" s="26"/>
    </row>
    <row r="1029" spans="1:10" s="14" customFormat="1" ht="77.5" x14ac:dyDescent="0.35">
      <c r="A1029" s="10"/>
      <c r="B1029" s="11"/>
      <c r="C1029" s="58">
        <v>53</v>
      </c>
      <c r="D1029" s="56" t="s">
        <v>2828</v>
      </c>
      <c r="E1029" s="63">
        <v>0</v>
      </c>
      <c r="F1029" s="63">
        <v>10000000</v>
      </c>
      <c r="G1029" s="76">
        <f t="shared" si="38"/>
        <v>10000000</v>
      </c>
      <c r="H1029" s="56" t="s">
        <v>1226</v>
      </c>
      <c r="I1029" s="69"/>
      <c r="J1029" s="26"/>
    </row>
    <row r="1030" spans="1:10" s="14" customFormat="1" ht="103.5" customHeight="1" x14ac:dyDescent="0.35">
      <c r="A1030" s="10"/>
      <c r="B1030" s="11"/>
      <c r="C1030" s="58">
        <v>54</v>
      </c>
      <c r="D1030" s="56" t="s">
        <v>2832</v>
      </c>
      <c r="E1030" s="63">
        <v>0</v>
      </c>
      <c r="F1030" s="63">
        <v>5000000</v>
      </c>
      <c r="G1030" s="76">
        <f t="shared" si="38"/>
        <v>5000000</v>
      </c>
      <c r="H1030" s="56" t="s">
        <v>1226</v>
      </c>
      <c r="I1030" s="69"/>
      <c r="J1030" s="26"/>
    </row>
    <row r="1031" spans="1:10" s="14" customFormat="1" ht="73.5" customHeight="1" x14ac:dyDescent="0.35">
      <c r="A1031" s="10"/>
      <c r="B1031" s="11"/>
      <c r="C1031" s="58">
        <v>55</v>
      </c>
      <c r="D1031" s="56" t="s">
        <v>2824</v>
      </c>
      <c r="E1031" s="63">
        <v>0</v>
      </c>
      <c r="F1031" s="63">
        <v>15000000</v>
      </c>
      <c r="G1031" s="76">
        <f t="shared" si="38"/>
        <v>15000000</v>
      </c>
      <c r="H1031" s="56" t="s">
        <v>1226</v>
      </c>
      <c r="I1031" s="69"/>
      <c r="J1031" s="26"/>
    </row>
    <row r="1032" spans="1:10" s="14" customFormat="1" ht="77.5" x14ac:dyDescent="0.35">
      <c r="A1032" s="10"/>
      <c r="B1032" s="11"/>
      <c r="C1032" s="58">
        <v>56</v>
      </c>
      <c r="D1032" s="56" t="s">
        <v>2825</v>
      </c>
      <c r="E1032" s="63">
        <v>0</v>
      </c>
      <c r="F1032" s="63">
        <v>15000000</v>
      </c>
      <c r="G1032" s="76">
        <f t="shared" si="38"/>
        <v>15000000</v>
      </c>
      <c r="H1032" s="56" t="s">
        <v>1226</v>
      </c>
      <c r="I1032" s="69"/>
      <c r="J1032" s="26"/>
    </row>
    <row r="1033" spans="1:10" s="14" customFormat="1" ht="77.5" x14ac:dyDescent="0.35">
      <c r="A1033" s="10"/>
      <c r="B1033" s="11"/>
      <c r="C1033" s="58">
        <v>57</v>
      </c>
      <c r="D1033" s="56" t="s">
        <v>2817</v>
      </c>
      <c r="E1033" s="63">
        <v>0</v>
      </c>
      <c r="F1033" s="63">
        <v>10000000</v>
      </c>
      <c r="G1033" s="76">
        <f t="shared" si="38"/>
        <v>10000000</v>
      </c>
      <c r="H1033" s="56" t="s">
        <v>1226</v>
      </c>
      <c r="I1033" s="69"/>
      <c r="J1033" s="26"/>
    </row>
    <row r="1034" spans="1:10" s="14" customFormat="1" ht="93" x14ac:dyDescent="0.35">
      <c r="A1034" s="10"/>
      <c r="B1034" s="11"/>
      <c r="C1034" s="58">
        <v>58</v>
      </c>
      <c r="D1034" s="56" t="s">
        <v>3350</v>
      </c>
      <c r="E1034" s="63">
        <v>0</v>
      </c>
      <c r="F1034" s="63">
        <v>10000000</v>
      </c>
      <c r="G1034" s="76">
        <f t="shared" si="38"/>
        <v>10000000</v>
      </c>
      <c r="H1034" s="56" t="s">
        <v>1226</v>
      </c>
      <c r="I1034" s="69"/>
      <c r="J1034" s="26"/>
    </row>
    <row r="1035" spans="1:10" s="14" customFormat="1" ht="108.5" x14ac:dyDescent="0.35">
      <c r="A1035" s="10"/>
      <c r="B1035" s="11"/>
      <c r="C1035" s="58">
        <v>59</v>
      </c>
      <c r="D1035" s="56" t="s">
        <v>2831</v>
      </c>
      <c r="E1035" s="63">
        <v>0</v>
      </c>
      <c r="F1035" s="63">
        <v>7000000</v>
      </c>
      <c r="G1035" s="76">
        <f t="shared" si="38"/>
        <v>7000000</v>
      </c>
      <c r="H1035" s="56" t="s">
        <v>1226</v>
      </c>
      <c r="I1035" s="69"/>
      <c r="J1035" s="26"/>
    </row>
    <row r="1036" spans="1:10" s="14" customFormat="1" ht="93" x14ac:dyDescent="0.35">
      <c r="A1036" s="10"/>
      <c r="B1036" s="11"/>
      <c r="C1036" s="58">
        <v>60</v>
      </c>
      <c r="D1036" s="56" t="s">
        <v>2829</v>
      </c>
      <c r="E1036" s="63">
        <v>0</v>
      </c>
      <c r="F1036" s="63">
        <v>10000000</v>
      </c>
      <c r="G1036" s="76">
        <f t="shared" si="38"/>
        <v>10000000</v>
      </c>
      <c r="H1036" s="56" t="s">
        <v>1226</v>
      </c>
      <c r="I1036" s="69"/>
      <c r="J1036" s="26"/>
    </row>
    <row r="1037" spans="1:10" s="14" customFormat="1" ht="77.5" x14ac:dyDescent="0.35">
      <c r="A1037" s="10"/>
      <c r="B1037" s="11"/>
      <c r="C1037" s="58">
        <v>61</v>
      </c>
      <c r="D1037" s="56" t="s">
        <v>2816</v>
      </c>
      <c r="E1037" s="63">
        <v>0</v>
      </c>
      <c r="F1037" s="63">
        <v>10000000</v>
      </c>
      <c r="G1037" s="76">
        <f t="shared" si="38"/>
        <v>10000000</v>
      </c>
      <c r="H1037" s="56" t="s">
        <v>1226</v>
      </c>
      <c r="I1037" s="69"/>
      <c r="J1037" s="26"/>
    </row>
    <row r="1038" spans="1:10" s="14" customFormat="1" ht="77.5" x14ac:dyDescent="0.35">
      <c r="A1038" s="10"/>
      <c r="B1038" s="11"/>
      <c r="C1038" s="58">
        <v>62</v>
      </c>
      <c r="D1038" s="56" t="s">
        <v>2821</v>
      </c>
      <c r="E1038" s="63">
        <v>0</v>
      </c>
      <c r="F1038" s="63">
        <v>10000000</v>
      </c>
      <c r="G1038" s="76">
        <f t="shared" si="38"/>
        <v>10000000</v>
      </c>
      <c r="H1038" s="56" t="s">
        <v>1226</v>
      </c>
      <c r="I1038" s="69"/>
      <c r="J1038" s="26"/>
    </row>
    <row r="1039" spans="1:10" s="14" customFormat="1" ht="108.5" x14ac:dyDescent="0.35">
      <c r="A1039" s="10"/>
      <c r="B1039" s="11"/>
      <c r="C1039" s="58">
        <v>63</v>
      </c>
      <c r="D1039" s="56" t="s">
        <v>2827</v>
      </c>
      <c r="E1039" s="63">
        <v>0</v>
      </c>
      <c r="F1039" s="63">
        <v>10000000</v>
      </c>
      <c r="G1039" s="76">
        <f t="shared" si="38"/>
        <v>10000000</v>
      </c>
      <c r="H1039" s="56" t="s">
        <v>1226</v>
      </c>
      <c r="I1039" s="69"/>
      <c r="J1039" s="26"/>
    </row>
    <row r="1040" spans="1:10" s="14" customFormat="1" ht="77.5" x14ac:dyDescent="0.35">
      <c r="A1040" s="10"/>
      <c r="B1040" s="11"/>
      <c r="C1040" s="58">
        <v>64</v>
      </c>
      <c r="D1040" s="56" t="s">
        <v>2813</v>
      </c>
      <c r="E1040" s="63">
        <v>0</v>
      </c>
      <c r="F1040" s="63">
        <v>8000000</v>
      </c>
      <c r="G1040" s="76">
        <f t="shared" si="38"/>
        <v>8000000</v>
      </c>
      <c r="H1040" s="56" t="s">
        <v>1226</v>
      </c>
      <c r="I1040" s="69"/>
      <c r="J1040" s="26"/>
    </row>
    <row r="1041" spans="1:10" s="14" customFormat="1" ht="77.5" x14ac:dyDescent="0.35">
      <c r="A1041" s="10"/>
      <c r="B1041" s="11"/>
      <c r="C1041" s="58">
        <v>65</v>
      </c>
      <c r="D1041" s="56" t="s">
        <v>2811</v>
      </c>
      <c r="E1041" s="63">
        <v>0</v>
      </c>
      <c r="F1041" s="63">
        <v>8500000</v>
      </c>
      <c r="G1041" s="76">
        <f t="shared" si="38"/>
        <v>8500000</v>
      </c>
      <c r="H1041" s="56" t="s">
        <v>1226</v>
      </c>
      <c r="I1041" s="69"/>
      <c r="J1041" s="26"/>
    </row>
    <row r="1042" spans="1:10" s="14" customFormat="1" ht="77.5" x14ac:dyDescent="0.35">
      <c r="A1042" s="10"/>
      <c r="B1042" s="11"/>
      <c r="C1042" s="58">
        <v>66</v>
      </c>
      <c r="D1042" s="56" t="s">
        <v>2809</v>
      </c>
      <c r="E1042" s="63">
        <v>0</v>
      </c>
      <c r="F1042" s="63">
        <v>8000000</v>
      </c>
      <c r="G1042" s="76">
        <f t="shared" si="38"/>
        <v>8000000</v>
      </c>
      <c r="H1042" s="56" t="s">
        <v>1226</v>
      </c>
      <c r="I1042" s="69"/>
      <c r="J1042" s="26"/>
    </row>
    <row r="1043" spans="1:10" s="14" customFormat="1" ht="93" x14ac:dyDescent="0.35">
      <c r="A1043" s="10"/>
      <c r="B1043" s="11"/>
      <c r="C1043" s="58">
        <v>67</v>
      </c>
      <c r="D1043" s="56" t="s">
        <v>2814</v>
      </c>
      <c r="E1043" s="63">
        <v>0</v>
      </c>
      <c r="F1043" s="63">
        <v>8000000</v>
      </c>
      <c r="G1043" s="76">
        <f t="shared" si="38"/>
        <v>8000000</v>
      </c>
      <c r="H1043" s="56" t="s">
        <v>1226</v>
      </c>
      <c r="I1043" s="69"/>
      <c r="J1043" s="26"/>
    </row>
    <row r="1044" spans="1:10" s="14" customFormat="1" ht="77.5" x14ac:dyDescent="0.35">
      <c r="A1044" s="10"/>
      <c r="B1044" s="11"/>
      <c r="C1044" s="58">
        <v>68</v>
      </c>
      <c r="D1044" s="56" t="s">
        <v>2812</v>
      </c>
      <c r="E1044" s="63">
        <v>0</v>
      </c>
      <c r="F1044" s="63">
        <v>8000000</v>
      </c>
      <c r="G1044" s="76">
        <f t="shared" si="38"/>
        <v>8000000</v>
      </c>
      <c r="H1044" s="56" t="s">
        <v>1226</v>
      </c>
      <c r="I1044" s="69"/>
      <c r="J1044" s="26"/>
    </row>
    <row r="1045" spans="1:10" s="14" customFormat="1" ht="93" x14ac:dyDescent="0.35">
      <c r="A1045" s="10"/>
      <c r="B1045" s="11"/>
      <c r="C1045" s="58">
        <v>69</v>
      </c>
      <c r="D1045" s="56" t="s">
        <v>2815</v>
      </c>
      <c r="E1045" s="63">
        <v>0</v>
      </c>
      <c r="F1045" s="63">
        <v>8000000</v>
      </c>
      <c r="G1045" s="76">
        <f t="shared" si="38"/>
        <v>8000000</v>
      </c>
      <c r="H1045" s="56" t="s">
        <v>1226</v>
      </c>
      <c r="I1045" s="69"/>
      <c r="J1045" s="26"/>
    </row>
    <row r="1046" spans="1:10" s="14" customFormat="1" ht="93" x14ac:dyDescent="0.35">
      <c r="A1046" s="10"/>
      <c r="B1046" s="11"/>
      <c r="C1046" s="58">
        <v>70</v>
      </c>
      <c r="D1046" s="56" t="s">
        <v>2808</v>
      </c>
      <c r="E1046" s="63">
        <v>0</v>
      </c>
      <c r="F1046" s="63">
        <v>10000000</v>
      </c>
      <c r="G1046" s="76">
        <f t="shared" si="38"/>
        <v>10000000</v>
      </c>
      <c r="H1046" s="56" t="s">
        <v>1226</v>
      </c>
      <c r="I1046" s="69"/>
      <c r="J1046" s="26"/>
    </row>
    <row r="1047" spans="1:10" s="14" customFormat="1" ht="93" x14ac:dyDescent="0.35">
      <c r="A1047" s="10"/>
      <c r="B1047" s="11"/>
      <c r="C1047" s="58">
        <v>71</v>
      </c>
      <c r="D1047" s="56" t="s">
        <v>2810</v>
      </c>
      <c r="E1047" s="63">
        <v>0</v>
      </c>
      <c r="F1047" s="63">
        <v>8000000</v>
      </c>
      <c r="G1047" s="76">
        <f t="shared" si="38"/>
        <v>8000000</v>
      </c>
      <c r="H1047" s="56" t="s">
        <v>1226</v>
      </c>
      <c r="I1047" s="69"/>
      <c r="J1047" s="26"/>
    </row>
    <row r="1048" spans="1:10" x14ac:dyDescent="0.35">
      <c r="A1048" s="10"/>
      <c r="B1048" s="11"/>
      <c r="C1048" s="109" t="s">
        <v>1447</v>
      </c>
      <c r="D1048" s="110"/>
      <c r="E1048" s="59">
        <f>SUM(E1013:E1047)</f>
        <v>75000000</v>
      </c>
      <c r="F1048" s="59">
        <f>SUM(F1013:F1047)</f>
        <v>356000000</v>
      </c>
      <c r="G1048" s="73">
        <f>SUM(G1013:G1047)</f>
        <v>281000000</v>
      </c>
      <c r="H1048" s="31"/>
      <c r="J1048" s="35"/>
    </row>
    <row r="1049" spans="1:10" x14ac:dyDescent="0.35">
      <c r="A1049" s="10"/>
      <c r="B1049" s="11"/>
      <c r="C1049" s="107" t="s">
        <v>1467</v>
      </c>
      <c r="D1049" s="112"/>
      <c r="E1049" s="59"/>
      <c r="F1049" s="59"/>
      <c r="G1049" s="73"/>
      <c r="H1049" s="31"/>
      <c r="J1049" s="35"/>
    </row>
    <row r="1050" spans="1:10" ht="76.5" customHeight="1" x14ac:dyDescent="0.35">
      <c r="A1050" s="10"/>
      <c r="B1050" s="11"/>
      <c r="C1050" s="9">
        <f ca="1">COUNTIF($B$11:E1050,E1050)</f>
        <v>4</v>
      </c>
      <c r="D1050" s="4" t="s">
        <v>875</v>
      </c>
      <c r="E1050" s="59">
        <v>12000000</v>
      </c>
      <c r="F1050" s="59">
        <v>12000000</v>
      </c>
      <c r="G1050" s="73"/>
      <c r="H1050" s="6" t="s">
        <v>1226</v>
      </c>
    </row>
    <row r="1051" spans="1:10" ht="108.5" x14ac:dyDescent="0.35">
      <c r="A1051" s="10"/>
      <c r="B1051" s="11"/>
      <c r="C1051" s="9">
        <f ca="1">COUNTIF($B$11:E1051,E1051)</f>
        <v>5</v>
      </c>
      <c r="D1051" s="4" t="s">
        <v>876</v>
      </c>
      <c r="E1051" s="59">
        <v>10000000</v>
      </c>
      <c r="F1051" s="59">
        <v>10000000</v>
      </c>
      <c r="G1051" s="73"/>
      <c r="H1051" s="6" t="s">
        <v>1226</v>
      </c>
    </row>
    <row r="1052" spans="1:10" ht="95.25" customHeight="1" x14ac:dyDescent="0.35">
      <c r="A1052" s="10"/>
      <c r="B1052" s="11"/>
      <c r="C1052" s="9">
        <f ca="1">COUNTIF($B$11:E1052,E1052)</f>
        <v>6</v>
      </c>
      <c r="D1052" s="4" t="s">
        <v>877</v>
      </c>
      <c r="E1052" s="59">
        <v>20000000</v>
      </c>
      <c r="F1052" s="59">
        <v>20000000</v>
      </c>
      <c r="G1052" s="73"/>
      <c r="H1052" s="6" t="s">
        <v>1226</v>
      </c>
    </row>
    <row r="1053" spans="1:10" ht="93" x14ac:dyDescent="0.35">
      <c r="A1053" s="10"/>
      <c r="B1053" s="11"/>
      <c r="C1053" s="9">
        <f ca="1">COUNTIF($B$11:E1053,E1053)</f>
        <v>7</v>
      </c>
      <c r="D1053" s="4" t="s">
        <v>878</v>
      </c>
      <c r="E1053" s="59">
        <v>10000000</v>
      </c>
      <c r="F1053" s="59">
        <v>10000000</v>
      </c>
      <c r="G1053" s="73"/>
      <c r="H1053" s="6" t="s">
        <v>1226</v>
      </c>
    </row>
    <row r="1054" spans="1:10" ht="108.5" x14ac:dyDescent="0.35">
      <c r="A1054" s="10"/>
      <c r="B1054" s="11"/>
      <c r="C1054" s="9">
        <f ca="1">COUNTIF($B$11:E1054,E1054)</f>
        <v>8</v>
      </c>
      <c r="D1054" s="4" t="s">
        <v>879</v>
      </c>
      <c r="E1054" s="59">
        <v>8000000</v>
      </c>
      <c r="F1054" s="59">
        <v>8000000</v>
      </c>
      <c r="G1054" s="73"/>
      <c r="H1054" s="6" t="s">
        <v>1226</v>
      </c>
    </row>
    <row r="1055" spans="1:10" s="14" customFormat="1" ht="93" x14ac:dyDescent="0.35">
      <c r="A1055" s="10"/>
      <c r="B1055" s="11"/>
      <c r="C1055" s="58">
        <v>11</v>
      </c>
      <c r="D1055" s="56" t="s">
        <v>2846</v>
      </c>
      <c r="E1055" s="63">
        <v>0</v>
      </c>
      <c r="F1055" s="63">
        <v>12000000</v>
      </c>
      <c r="G1055" s="76">
        <f t="shared" ref="G1055:G1071" si="39">F1055-E1055</f>
        <v>12000000</v>
      </c>
      <c r="H1055" s="56" t="s">
        <v>1226</v>
      </c>
      <c r="I1055" s="69"/>
      <c r="J1055" s="26"/>
    </row>
    <row r="1056" spans="1:10" s="14" customFormat="1" ht="77.5" x14ac:dyDescent="0.35">
      <c r="A1056" s="10"/>
      <c r="B1056" s="11"/>
      <c r="C1056" s="58">
        <v>12</v>
      </c>
      <c r="D1056" s="56" t="s">
        <v>2847</v>
      </c>
      <c r="E1056" s="63">
        <v>0</v>
      </c>
      <c r="F1056" s="63">
        <v>12000000</v>
      </c>
      <c r="G1056" s="76">
        <f t="shared" si="39"/>
        <v>12000000</v>
      </c>
      <c r="H1056" s="56" t="s">
        <v>1226</v>
      </c>
      <c r="I1056" s="69"/>
      <c r="J1056" s="26"/>
    </row>
    <row r="1057" spans="1:10" s="14" customFormat="1" ht="93" x14ac:dyDescent="0.35">
      <c r="A1057" s="10"/>
      <c r="B1057" s="11"/>
      <c r="C1057" s="58">
        <v>13</v>
      </c>
      <c r="D1057" s="56" t="s">
        <v>3351</v>
      </c>
      <c r="E1057" s="63">
        <v>0</v>
      </c>
      <c r="F1057" s="63">
        <v>7500000</v>
      </c>
      <c r="G1057" s="76">
        <f t="shared" si="39"/>
        <v>7500000</v>
      </c>
      <c r="H1057" s="56" t="s">
        <v>1226</v>
      </c>
      <c r="I1057" s="69"/>
      <c r="J1057" s="26"/>
    </row>
    <row r="1058" spans="1:10" s="14" customFormat="1" ht="93" x14ac:dyDescent="0.35">
      <c r="A1058" s="10"/>
      <c r="B1058" s="11"/>
      <c r="C1058" s="58">
        <v>14</v>
      </c>
      <c r="D1058" s="56" t="s">
        <v>3352</v>
      </c>
      <c r="E1058" s="63">
        <v>0</v>
      </c>
      <c r="F1058" s="63">
        <v>7500000</v>
      </c>
      <c r="G1058" s="76">
        <f t="shared" si="39"/>
        <v>7500000</v>
      </c>
      <c r="H1058" s="56" t="s">
        <v>1226</v>
      </c>
      <c r="I1058" s="69"/>
      <c r="J1058" s="26"/>
    </row>
    <row r="1059" spans="1:10" s="14" customFormat="1" ht="93" x14ac:dyDescent="0.35">
      <c r="A1059" s="10"/>
      <c r="B1059" s="11"/>
      <c r="C1059" s="58">
        <v>15</v>
      </c>
      <c r="D1059" s="56" t="s">
        <v>3353</v>
      </c>
      <c r="E1059" s="63">
        <v>0</v>
      </c>
      <c r="F1059" s="63">
        <v>7500000</v>
      </c>
      <c r="G1059" s="76">
        <f t="shared" si="39"/>
        <v>7500000</v>
      </c>
      <c r="H1059" s="56" t="s">
        <v>1226</v>
      </c>
      <c r="I1059" s="69"/>
      <c r="J1059" s="26"/>
    </row>
    <row r="1060" spans="1:10" s="14" customFormat="1" ht="93" x14ac:dyDescent="0.35">
      <c r="A1060" s="10"/>
      <c r="B1060" s="11"/>
      <c r="C1060" s="58">
        <v>16</v>
      </c>
      <c r="D1060" s="56" t="s">
        <v>2849</v>
      </c>
      <c r="E1060" s="63">
        <v>0</v>
      </c>
      <c r="F1060" s="63">
        <v>10000000</v>
      </c>
      <c r="G1060" s="76">
        <f t="shared" si="39"/>
        <v>10000000</v>
      </c>
      <c r="H1060" s="56" t="s">
        <v>1226</v>
      </c>
      <c r="I1060" s="69"/>
      <c r="J1060" s="26"/>
    </row>
    <row r="1061" spans="1:10" s="14" customFormat="1" ht="93" x14ac:dyDescent="0.35">
      <c r="A1061" s="10"/>
      <c r="B1061" s="11"/>
      <c r="C1061" s="58">
        <v>17</v>
      </c>
      <c r="D1061" s="56" t="s">
        <v>2850</v>
      </c>
      <c r="E1061" s="63">
        <v>0</v>
      </c>
      <c r="F1061" s="63">
        <v>10000000</v>
      </c>
      <c r="G1061" s="76">
        <f t="shared" si="39"/>
        <v>10000000</v>
      </c>
      <c r="H1061" s="56" t="s">
        <v>1226</v>
      </c>
      <c r="I1061" s="69"/>
      <c r="J1061" s="26"/>
    </row>
    <row r="1062" spans="1:10" s="14" customFormat="1" ht="93" x14ac:dyDescent="0.35">
      <c r="A1062" s="10"/>
      <c r="B1062" s="11"/>
      <c r="C1062" s="58">
        <v>18</v>
      </c>
      <c r="D1062" s="56" t="s">
        <v>2851</v>
      </c>
      <c r="E1062" s="63">
        <v>0</v>
      </c>
      <c r="F1062" s="63">
        <v>10000000</v>
      </c>
      <c r="G1062" s="76">
        <f t="shared" si="39"/>
        <v>10000000</v>
      </c>
      <c r="H1062" s="56" t="s">
        <v>1226</v>
      </c>
      <c r="I1062" s="69"/>
      <c r="J1062" s="26"/>
    </row>
    <row r="1063" spans="1:10" s="14" customFormat="1" ht="93" x14ac:dyDescent="0.35">
      <c r="A1063" s="10"/>
      <c r="B1063" s="11"/>
      <c r="C1063" s="58">
        <v>19</v>
      </c>
      <c r="D1063" s="56" t="s">
        <v>2852</v>
      </c>
      <c r="E1063" s="63">
        <v>0</v>
      </c>
      <c r="F1063" s="63">
        <v>8000000</v>
      </c>
      <c r="G1063" s="76">
        <f t="shared" si="39"/>
        <v>8000000</v>
      </c>
      <c r="H1063" s="56" t="s">
        <v>1226</v>
      </c>
      <c r="I1063" s="69"/>
      <c r="J1063" s="26"/>
    </row>
    <row r="1064" spans="1:10" s="14" customFormat="1" ht="93" x14ac:dyDescent="0.35">
      <c r="A1064" s="10"/>
      <c r="B1064" s="11"/>
      <c r="C1064" s="58">
        <v>20</v>
      </c>
      <c r="D1064" s="56" t="s">
        <v>2853</v>
      </c>
      <c r="E1064" s="63">
        <v>0</v>
      </c>
      <c r="F1064" s="63">
        <v>10000000</v>
      </c>
      <c r="G1064" s="76">
        <f t="shared" si="39"/>
        <v>10000000</v>
      </c>
      <c r="H1064" s="56" t="s">
        <v>1226</v>
      </c>
      <c r="I1064" s="69"/>
      <c r="J1064" s="26"/>
    </row>
    <row r="1065" spans="1:10" s="14" customFormat="1" ht="93" x14ac:dyDescent="0.35">
      <c r="A1065" s="10"/>
      <c r="B1065" s="11"/>
      <c r="C1065" s="58">
        <v>21</v>
      </c>
      <c r="D1065" s="56" t="s">
        <v>2854</v>
      </c>
      <c r="E1065" s="63">
        <v>0</v>
      </c>
      <c r="F1065" s="63">
        <v>8000000</v>
      </c>
      <c r="G1065" s="76">
        <f t="shared" si="39"/>
        <v>8000000</v>
      </c>
      <c r="H1065" s="56" t="s">
        <v>1226</v>
      </c>
      <c r="I1065" s="69"/>
      <c r="J1065" s="26"/>
    </row>
    <row r="1066" spans="1:10" s="14" customFormat="1" ht="93" x14ac:dyDescent="0.35">
      <c r="A1066" s="10"/>
      <c r="B1066" s="11"/>
      <c r="C1066" s="58">
        <v>22</v>
      </c>
      <c r="D1066" s="56" t="s">
        <v>2855</v>
      </c>
      <c r="E1066" s="63">
        <v>0</v>
      </c>
      <c r="F1066" s="63">
        <v>9000000</v>
      </c>
      <c r="G1066" s="76">
        <f t="shared" si="39"/>
        <v>9000000</v>
      </c>
      <c r="H1066" s="56" t="s">
        <v>1226</v>
      </c>
      <c r="I1066" s="69"/>
      <c r="J1066" s="26"/>
    </row>
    <row r="1067" spans="1:10" s="14" customFormat="1" ht="77.5" x14ac:dyDescent="0.35">
      <c r="A1067" s="10"/>
      <c r="B1067" s="11"/>
      <c r="C1067" s="58">
        <v>23</v>
      </c>
      <c r="D1067" s="56" t="s">
        <v>2856</v>
      </c>
      <c r="E1067" s="63">
        <v>0</v>
      </c>
      <c r="F1067" s="63">
        <v>15000000</v>
      </c>
      <c r="G1067" s="76">
        <f t="shared" si="39"/>
        <v>15000000</v>
      </c>
      <c r="H1067" s="56" t="s">
        <v>1226</v>
      </c>
      <c r="I1067" s="69"/>
      <c r="J1067" s="26"/>
    </row>
    <row r="1068" spans="1:10" s="14" customFormat="1" ht="77.5" x14ac:dyDescent="0.35">
      <c r="A1068" s="10"/>
      <c r="B1068" s="11"/>
      <c r="C1068" s="58">
        <v>24</v>
      </c>
      <c r="D1068" s="56" t="s">
        <v>2857</v>
      </c>
      <c r="E1068" s="63">
        <v>0</v>
      </c>
      <c r="F1068" s="63">
        <v>10000000</v>
      </c>
      <c r="G1068" s="76">
        <f t="shared" si="39"/>
        <v>10000000</v>
      </c>
      <c r="H1068" s="56" t="s">
        <v>1226</v>
      </c>
      <c r="I1068" s="69"/>
      <c r="J1068" s="26"/>
    </row>
    <row r="1069" spans="1:10" s="14" customFormat="1" ht="93" x14ac:dyDescent="0.35">
      <c r="A1069" s="10"/>
      <c r="B1069" s="11"/>
      <c r="C1069" s="58">
        <v>25</v>
      </c>
      <c r="D1069" s="56" t="s">
        <v>2858</v>
      </c>
      <c r="E1069" s="63">
        <v>0</v>
      </c>
      <c r="F1069" s="63">
        <v>8000000</v>
      </c>
      <c r="G1069" s="76">
        <f t="shared" si="39"/>
        <v>8000000</v>
      </c>
      <c r="H1069" s="56" t="s">
        <v>1226</v>
      </c>
      <c r="I1069" s="69"/>
      <c r="J1069" s="26"/>
    </row>
    <row r="1070" spans="1:10" s="14" customFormat="1" ht="108.5" x14ac:dyDescent="0.35">
      <c r="A1070" s="10"/>
      <c r="B1070" s="11"/>
      <c r="C1070" s="58">
        <v>26</v>
      </c>
      <c r="D1070" s="56" t="s">
        <v>2859</v>
      </c>
      <c r="E1070" s="63">
        <v>0</v>
      </c>
      <c r="F1070" s="63">
        <v>8000000</v>
      </c>
      <c r="G1070" s="76">
        <f t="shared" si="39"/>
        <v>8000000</v>
      </c>
      <c r="H1070" s="56" t="s">
        <v>1226</v>
      </c>
      <c r="I1070" s="69"/>
      <c r="J1070" s="26"/>
    </row>
    <row r="1071" spans="1:10" s="14" customFormat="1" ht="93" x14ac:dyDescent="0.35">
      <c r="A1071" s="10"/>
      <c r="B1071" s="11"/>
      <c r="C1071" s="58">
        <v>27</v>
      </c>
      <c r="D1071" s="56" t="s">
        <v>2861</v>
      </c>
      <c r="E1071" s="63">
        <v>0</v>
      </c>
      <c r="F1071" s="63">
        <v>8000000</v>
      </c>
      <c r="G1071" s="76">
        <f t="shared" si="39"/>
        <v>8000000</v>
      </c>
      <c r="H1071" s="56" t="s">
        <v>1226</v>
      </c>
      <c r="I1071" s="69"/>
      <c r="J1071" s="26"/>
    </row>
    <row r="1072" spans="1:10" ht="15.75" customHeight="1" x14ac:dyDescent="0.35">
      <c r="A1072" s="10"/>
      <c r="B1072" s="11"/>
      <c r="C1072" s="109" t="s">
        <v>1448</v>
      </c>
      <c r="D1072" s="110"/>
      <c r="E1072" s="59">
        <f>SUM(E1050:E1071)</f>
        <v>60000000</v>
      </c>
      <c r="F1072" s="59">
        <f>SUM(F1050:F1071)</f>
        <v>220500000</v>
      </c>
      <c r="G1072" s="73">
        <f>SUM(G1050:G1071)</f>
        <v>160500000</v>
      </c>
      <c r="H1072" s="31"/>
      <c r="J1072" s="35"/>
    </row>
    <row r="1073" spans="1:10" ht="15.75" customHeight="1" x14ac:dyDescent="0.35">
      <c r="A1073" s="10"/>
      <c r="B1073" s="11"/>
      <c r="C1073" s="107" t="s">
        <v>1468</v>
      </c>
      <c r="D1073" s="112"/>
      <c r="E1073" s="59"/>
      <c r="F1073" s="59"/>
      <c r="G1073" s="73"/>
      <c r="H1073" s="31"/>
      <c r="J1073" s="35"/>
    </row>
    <row r="1074" spans="1:10" ht="77.5" x14ac:dyDescent="0.35">
      <c r="A1074" s="10"/>
      <c r="B1074" s="11"/>
      <c r="C1074" s="9">
        <f ca="1">COUNTIF($B$11:E1074,E1074)</f>
        <v>1</v>
      </c>
      <c r="D1074" s="4" t="s">
        <v>880</v>
      </c>
      <c r="E1074" s="59">
        <v>15000000</v>
      </c>
      <c r="F1074" s="59">
        <v>15000000</v>
      </c>
      <c r="G1074" s="73"/>
      <c r="H1074" s="6" t="s">
        <v>1226</v>
      </c>
    </row>
    <row r="1075" spans="1:10" ht="108.5" x14ac:dyDescent="0.35">
      <c r="A1075" s="10"/>
      <c r="B1075" s="11"/>
      <c r="C1075" s="9">
        <f ca="1">COUNTIF($B$11:E1075,E1075)</f>
        <v>2</v>
      </c>
      <c r="D1075" s="4" t="s">
        <v>881</v>
      </c>
      <c r="E1075" s="59">
        <v>40000000</v>
      </c>
      <c r="F1075" s="59">
        <v>40000000</v>
      </c>
      <c r="G1075" s="73"/>
      <c r="H1075" s="6" t="s">
        <v>1226</v>
      </c>
    </row>
    <row r="1076" spans="1:10" ht="108.5" x14ac:dyDescent="0.35">
      <c r="A1076" s="10"/>
      <c r="B1076" s="11"/>
      <c r="C1076" s="9">
        <f ca="1">COUNTIF($B$11:E1076,E1076)</f>
        <v>3</v>
      </c>
      <c r="D1076" s="4" t="s">
        <v>882</v>
      </c>
      <c r="E1076" s="59">
        <v>8000000</v>
      </c>
      <c r="F1076" s="59">
        <v>8000000</v>
      </c>
      <c r="G1076" s="73"/>
      <c r="H1076" s="6" t="s">
        <v>1226</v>
      </c>
    </row>
    <row r="1077" spans="1:10" s="14" customFormat="1" ht="93" x14ac:dyDescent="0.35">
      <c r="A1077" s="10"/>
      <c r="B1077" s="11"/>
      <c r="C1077" s="58">
        <v>10</v>
      </c>
      <c r="D1077" s="56" t="s">
        <v>2862</v>
      </c>
      <c r="E1077" s="63">
        <v>0</v>
      </c>
      <c r="F1077" s="63">
        <v>15000000</v>
      </c>
      <c r="G1077" s="76">
        <f t="shared" ref="G1077:G1083" si="40">F1077-E1077</f>
        <v>15000000</v>
      </c>
      <c r="H1077" s="56" t="s">
        <v>1226</v>
      </c>
      <c r="I1077" s="69"/>
      <c r="J1077" s="26"/>
    </row>
    <row r="1078" spans="1:10" s="14" customFormat="1" ht="108.5" x14ac:dyDescent="0.35">
      <c r="A1078" s="10"/>
      <c r="B1078" s="11"/>
      <c r="C1078" s="58">
        <v>11</v>
      </c>
      <c r="D1078" s="56" t="s">
        <v>2863</v>
      </c>
      <c r="E1078" s="63">
        <v>0</v>
      </c>
      <c r="F1078" s="63">
        <v>15000000</v>
      </c>
      <c r="G1078" s="76">
        <f t="shared" si="40"/>
        <v>15000000</v>
      </c>
      <c r="H1078" s="56" t="s">
        <v>1226</v>
      </c>
      <c r="I1078" s="69"/>
      <c r="J1078" s="26"/>
    </row>
    <row r="1079" spans="1:10" s="14" customFormat="1" ht="77.5" x14ac:dyDescent="0.35">
      <c r="A1079" s="10"/>
      <c r="B1079" s="11"/>
      <c r="C1079" s="58">
        <v>12</v>
      </c>
      <c r="D1079" s="56" t="s">
        <v>2865</v>
      </c>
      <c r="E1079" s="63">
        <v>0</v>
      </c>
      <c r="F1079" s="63">
        <v>10000000</v>
      </c>
      <c r="G1079" s="76">
        <f t="shared" si="40"/>
        <v>10000000</v>
      </c>
      <c r="H1079" s="56" t="s">
        <v>1226</v>
      </c>
      <c r="I1079" s="69"/>
      <c r="J1079" s="26"/>
    </row>
    <row r="1080" spans="1:10" s="14" customFormat="1" ht="77.5" x14ac:dyDescent="0.35">
      <c r="A1080" s="10"/>
      <c r="B1080" s="11"/>
      <c r="C1080" s="58">
        <v>13</v>
      </c>
      <c r="D1080" s="56" t="s">
        <v>2871</v>
      </c>
      <c r="E1080" s="63">
        <v>0</v>
      </c>
      <c r="F1080" s="63">
        <v>10000000</v>
      </c>
      <c r="G1080" s="76">
        <f t="shared" si="40"/>
        <v>10000000</v>
      </c>
      <c r="H1080" s="56" t="s">
        <v>1226</v>
      </c>
      <c r="I1080" s="69"/>
      <c r="J1080" s="26"/>
    </row>
    <row r="1081" spans="1:10" s="14" customFormat="1" ht="77.5" x14ac:dyDescent="0.35">
      <c r="A1081" s="10"/>
      <c r="B1081" s="11"/>
      <c r="C1081" s="58">
        <v>14</v>
      </c>
      <c r="D1081" s="56" t="s">
        <v>2872</v>
      </c>
      <c r="E1081" s="63">
        <v>0</v>
      </c>
      <c r="F1081" s="63">
        <v>15000000</v>
      </c>
      <c r="G1081" s="76">
        <f t="shared" si="40"/>
        <v>15000000</v>
      </c>
      <c r="H1081" s="56" t="s">
        <v>1226</v>
      </c>
      <c r="I1081" s="69"/>
      <c r="J1081" s="26"/>
    </row>
    <row r="1082" spans="1:10" s="14" customFormat="1" ht="77.5" x14ac:dyDescent="0.35">
      <c r="A1082" s="10"/>
      <c r="B1082" s="11"/>
      <c r="C1082" s="58">
        <v>15</v>
      </c>
      <c r="D1082" s="56" t="s">
        <v>2873</v>
      </c>
      <c r="E1082" s="63">
        <v>0</v>
      </c>
      <c r="F1082" s="63">
        <v>15000000</v>
      </c>
      <c r="G1082" s="76">
        <f t="shared" si="40"/>
        <v>15000000</v>
      </c>
      <c r="H1082" s="56" t="s">
        <v>1226</v>
      </c>
      <c r="I1082" s="69"/>
      <c r="J1082" s="26"/>
    </row>
    <row r="1083" spans="1:10" s="14" customFormat="1" ht="108.5" x14ac:dyDescent="0.35">
      <c r="A1083" s="10"/>
      <c r="B1083" s="11"/>
      <c r="C1083" s="58">
        <v>16</v>
      </c>
      <c r="D1083" s="56" t="s">
        <v>2874</v>
      </c>
      <c r="E1083" s="63">
        <v>0</v>
      </c>
      <c r="F1083" s="63">
        <v>10000000</v>
      </c>
      <c r="G1083" s="76">
        <f t="shared" si="40"/>
        <v>10000000</v>
      </c>
      <c r="H1083" s="56" t="s">
        <v>1226</v>
      </c>
      <c r="I1083" s="69"/>
      <c r="J1083" s="26"/>
    </row>
    <row r="1084" spans="1:10" x14ac:dyDescent="0.35">
      <c r="A1084" s="10"/>
      <c r="B1084" s="11"/>
      <c r="C1084" s="109" t="s">
        <v>1449</v>
      </c>
      <c r="D1084" s="110"/>
      <c r="E1084" s="59">
        <f>SUM(E1074:E1083)</f>
        <v>63000000</v>
      </c>
      <c r="F1084" s="59">
        <f>SUM(F1074:F1083)</f>
        <v>153000000</v>
      </c>
      <c r="G1084" s="73">
        <f>SUM(G1074:G1083)</f>
        <v>90000000</v>
      </c>
      <c r="H1084" s="31"/>
      <c r="J1084" s="35"/>
    </row>
    <row r="1085" spans="1:10" x14ac:dyDescent="0.35">
      <c r="A1085" s="10"/>
      <c r="B1085" s="11"/>
      <c r="C1085" s="107" t="s">
        <v>1460</v>
      </c>
      <c r="D1085" s="112"/>
      <c r="E1085" s="59"/>
      <c r="F1085" s="59"/>
      <c r="G1085" s="73"/>
      <c r="H1085" s="31"/>
      <c r="J1085" s="35"/>
    </row>
    <row r="1086" spans="1:10" ht="77.5" x14ac:dyDescent="0.35">
      <c r="A1086" s="10"/>
      <c r="B1086" s="11"/>
      <c r="C1086" s="9">
        <f ca="1">COUNTIF($B$11:E1086,E1086)</f>
        <v>4</v>
      </c>
      <c r="D1086" s="4" t="s">
        <v>886</v>
      </c>
      <c r="E1086" s="59">
        <v>10000000</v>
      </c>
      <c r="F1086" s="59">
        <v>10000000</v>
      </c>
      <c r="G1086" s="73"/>
      <c r="H1086" s="6" t="s">
        <v>1226</v>
      </c>
    </row>
    <row r="1087" spans="1:10" ht="93" x14ac:dyDescent="0.35">
      <c r="A1087" s="10"/>
      <c r="B1087" s="11"/>
      <c r="C1087" s="9">
        <f ca="1">COUNTIF($B$11:E1087,E1087)</f>
        <v>5</v>
      </c>
      <c r="D1087" s="4" t="s">
        <v>887</v>
      </c>
      <c r="E1087" s="59">
        <v>25000000</v>
      </c>
      <c r="F1087" s="59">
        <v>25000000</v>
      </c>
      <c r="G1087" s="73"/>
      <c r="H1087" s="6" t="s">
        <v>1226</v>
      </c>
    </row>
    <row r="1088" spans="1:10" ht="77.5" x14ac:dyDescent="0.35">
      <c r="A1088" s="10"/>
      <c r="B1088" s="11"/>
      <c r="C1088" s="9">
        <f ca="1">COUNTIF($B$11:E1088,E1088)</f>
        <v>6</v>
      </c>
      <c r="D1088" s="4" t="s">
        <v>888</v>
      </c>
      <c r="E1088" s="59">
        <v>10000000</v>
      </c>
      <c r="F1088" s="59">
        <v>10000000</v>
      </c>
      <c r="G1088" s="73"/>
      <c r="H1088" s="6" t="s">
        <v>1226</v>
      </c>
    </row>
    <row r="1089" spans="1:10" s="14" customFormat="1" ht="108.5" x14ac:dyDescent="0.35">
      <c r="A1089" s="10"/>
      <c r="B1089" s="11"/>
      <c r="C1089" s="58">
        <v>13</v>
      </c>
      <c r="D1089" s="56" t="s">
        <v>2875</v>
      </c>
      <c r="E1089" s="63">
        <v>0</v>
      </c>
      <c r="F1089" s="63">
        <v>10000000</v>
      </c>
      <c r="G1089" s="76">
        <f t="shared" ref="G1089:G1100" si="41">F1089-E1089</f>
        <v>10000000</v>
      </c>
      <c r="H1089" s="56" t="s">
        <v>1226</v>
      </c>
      <c r="I1089" s="69"/>
      <c r="J1089" s="26"/>
    </row>
    <row r="1090" spans="1:10" s="14" customFormat="1" ht="77.5" x14ac:dyDescent="0.35">
      <c r="A1090" s="10"/>
      <c r="B1090" s="11"/>
      <c r="C1090" s="58">
        <v>14</v>
      </c>
      <c r="D1090" s="56" t="s">
        <v>2880</v>
      </c>
      <c r="E1090" s="63">
        <v>0</v>
      </c>
      <c r="F1090" s="63">
        <v>10000000</v>
      </c>
      <c r="G1090" s="76">
        <f t="shared" si="41"/>
        <v>10000000</v>
      </c>
      <c r="H1090" s="56" t="s">
        <v>1226</v>
      </c>
      <c r="I1090" s="69"/>
      <c r="J1090" s="26"/>
    </row>
    <row r="1091" spans="1:10" s="14" customFormat="1" ht="93" x14ac:dyDescent="0.35">
      <c r="A1091" s="10"/>
      <c r="B1091" s="11"/>
      <c r="C1091" s="58">
        <v>15</v>
      </c>
      <c r="D1091" s="56" t="s">
        <v>3354</v>
      </c>
      <c r="E1091" s="63">
        <v>0</v>
      </c>
      <c r="F1091" s="63">
        <v>5000000</v>
      </c>
      <c r="G1091" s="76">
        <f t="shared" si="41"/>
        <v>5000000</v>
      </c>
      <c r="H1091" s="56" t="s">
        <v>1226</v>
      </c>
      <c r="I1091" s="69"/>
      <c r="J1091" s="26"/>
    </row>
    <row r="1092" spans="1:10" s="14" customFormat="1" ht="93" x14ac:dyDescent="0.35">
      <c r="A1092" s="10"/>
      <c r="B1092" s="11"/>
      <c r="C1092" s="58">
        <v>16</v>
      </c>
      <c r="D1092" s="56" t="s">
        <v>3355</v>
      </c>
      <c r="E1092" s="63">
        <v>0</v>
      </c>
      <c r="F1092" s="63">
        <v>5000000</v>
      </c>
      <c r="G1092" s="76">
        <f t="shared" si="41"/>
        <v>5000000</v>
      </c>
      <c r="H1092" s="56" t="s">
        <v>1226</v>
      </c>
      <c r="I1092" s="69"/>
      <c r="J1092" s="26"/>
    </row>
    <row r="1093" spans="1:10" s="14" customFormat="1" ht="93" x14ac:dyDescent="0.35">
      <c r="A1093" s="10"/>
      <c r="B1093" s="11"/>
      <c r="C1093" s="58">
        <v>17</v>
      </c>
      <c r="D1093" s="56" t="s">
        <v>3356</v>
      </c>
      <c r="E1093" s="63">
        <v>0</v>
      </c>
      <c r="F1093" s="63">
        <v>5000000</v>
      </c>
      <c r="G1093" s="76">
        <f t="shared" si="41"/>
        <v>5000000</v>
      </c>
      <c r="H1093" s="56" t="s">
        <v>1226</v>
      </c>
      <c r="I1093" s="69"/>
      <c r="J1093" s="26"/>
    </row>
    <row r="1094" spans="1:10" s="14" customFormat="1" ht="93" x14ac:dyDescent="0.35">
      <c r="A1094" s="10"/>
      <c r="B1094" s="11"/>
      <c r="C1094" s="58">
        <v>18</v>
      </c>
      <c r="D1094" s="56" t="s">
        <v>3357</v>
      </c>
      <c r="E1094" s="63">
        <v>0</v>
      </c>
      <c r="F1094" s="63">
        <v>5000000</v>
      </c>
      <c r="G1094" s="76">
        <f t="shared" si="41"/>
        <v>5000000</v>
      </c>
      <c r="H1094" s="56" t="s">
        <v>1226</v>
      </c>
      <c r="I1094" s="69"/>
      <c r="J1094" s="26"/>
    </row>
    <row r="1095" spans="1:10" s="14" customFormat="1" ht="77.5" x14ac:dyDescent="0.35">
      <c r="A1095" s="10"/>
      <c r="B1095" s="11"/>
      <c r="C1095" s="58">
        <v>19</v>
      </c>
      <c r="D1095" s="56" t="s">
        <v>2881</v>
      </c>
      <c r="E1095" s="63">
        <v>0</v>
      </c>
      <c r="F1095" s="63">
        <v>10000000</v>
      </c>
      <c r="G1095" s="76">
        <f t="shared" si="41"/>
        <v>10000000</v>
      </c>
      <c r="H1095" s="56" t="s">
        <v>1226</v>
      </c>
      <c r="I1095" s="69"/>
      <c r="J1095" s="26"/>
    </row>
    <row r="1096" spans="1:10" s="14" customFormat="1" ht="77.5" x14ac:dyDescent="0.35">
      <c r="A1096" s="10"/>
      <c r="B1096" s="11"/>
      <c r="C1096" s="58">
        <v>20</v>
      </c>
      <c r="D1096" s="56" t="s">
        <v>2882</v>
      </c>
      <c r="E1096" s="63">
        <v>0</v>
      </c>
      <c r="F1096" s="63">
        <v>13000000</v>
      </c>
      <c r="G1096" s="76">
        <f t="shared" si="41"/>
        <v>13000000</v>
      </c>
      <c r="H1096" s="56" t="s">
        <v>1226</v>
      </c>
      <c r="I1096" s="69"/>
      <c r="J1096" s="26"/>
    </row>
    <row r="1097" spans="1:10" s="14" customFormat="1" ht="93" x14ac:dyDescent="0.35">
      <c r="A1097" s="10"/>
      <c r="B1097" s="11"/>
      <c r="C1097" s="58">
        <v>21</v>
      </c>
      <c r="D1097" s="56" t="s">
        <v>2883</v>
      </c>
      <c r="E1097" s="63">
        <v>0</v>
      </c>
      <c r="F1097" s="63">
        <v>20000000</v>
      </c>
      <c r="G1097" s="76">
        <f t="shared" si="41"/>
        <v>20000000</v>
      </c>
      <c r="H1097" s="56" t="s">
        <v>1226</v>
      </c>
      <c r="I1097" s="69"/>
      <c r="J1097" s="26"/>
    </row>
    <row r="1098" spans="1:10" s="14" customFormat="1" ht="77.5" x14ac:dyDescent="0.35">
      <c r="A1098" s="10"/>
      <c r="B1098" s="11"/>
      <c r="C1098" s="58">
        <v>22</v>
      </c>
      <c r="D1098" s="56" t="s">
        <v>2884</v>
      </c>
      <c r="E1098" s="63">
        <v>0</v>
      </c>
      <c r="F1098" s="63">
        <v>10000000</v>
      </c>
      <c r="G1098" s="76">
        <f t="shared" si="41"/>
        <v>10000000</v>
      </c>
      <c r="H1098" s="56" t="s">
        <v>1226</v>
      </c>
      <c r="I1098" s="69"/>
      <c r="J1098" s="26"/>
    </row>
    <row r="1099" spans="1:10" s="14" customFormat="1" ht="93" x14ac:dyDescent="0.35">
      <c r="A1099" s="10"/>
      <c r="B1099" s="11"/>
      <c r="C1099" s="58">
        <v>23</v>
      </c>
      <c r="D1099" s="56" t="s">
        <v>2887</v>
      </c>
      <c r="E1099" s="63">
        <v>0</v>
      </c>
      <c r="F1099" s="63">
        <v>10000000</v>
      </c>
      <c r="G1099" s="76">
        <f t="shared" si="41"/>
        <v>10000000</v>
      </c>
      <c r="H1099" s="56" t="s">
        <v>1226</v>
      </c>
      <c r="I1099" s="69"/>
      <c r="J1099" s="26"/>
    </row>
    <row r="1100" spans="1:10" s="14" customFormat="1" ht="93" x14ac:dyDescent="0.35">
      <c r="A1100" s="10"/>
      <c r="B1100" s="11"/>
      <c r="C1100" s="58">
        <v>24</v>
      </c>
      <c r="D1100" s="56" t="s">
        <v>2888</v>
      </c>
      <c r="E1100" s="63">
        <v>0</v>
      </c>
      <c r="F1100" s="63">
        <v>8000000</v>
      </c>
      <c r="G1100" s="76">
        <f t="shared" si="41"/>
        <v>8000000</v>
      </c>
      <c r="H1100" s="56" t="s">
        <v>1226</v>
      </c>
      <c r="I1100" s="69"/>
      <c r="J1100" s="26"/>
    </row>
    <row r="1101" spans="1:10" ht="15.75" customHeight="1" x14ac:dyDescent="0.35">
      <c r="A1101" s="10"/>
      <c r="B1101" s="11"/>
      <c r="C1101" s="109" t="s">
        <v>1450</v>
      </c>
      <c r="D1101" s="110"/>
      <c r="E1101" s="59">
        <f>SUM(E1086:E1100)</f>
        <v>45000000</v>
      </c>
      <c r="F1101" s="59">
        <f>SUM(F1086:F1100)</f>
        <v>156000000</v>
      </c>
      <c r="G1101" s="73">
        <f>SUM(G1086:G1100)</f>
        <v>111000000</v>
      </c>
      <c r="H1101" s="31"/>
      <c r="J1101" s="35"/>
    </row>
    <row r="1102" spans="1:10" ht="15.75" customHeight="1" x14ac:dyDescent="0.35">
      <c r="A1102" s="10"/>
      <c r="B1102" s="11"/>
      <c r="C1102" s="107" t="s">
        <v>1469</v>
      </c>
      <c r="D1102" s="112"/>
      <c r="E1102" s="59"/>
      <c r="F1102" s="59"/>
      <c r="G1102" s="73"/>
      <c r="H1102" s="31"/>
      <c r="J1102" s="35"/>
    </row>
    <row r="1103" spans="1:10" ht="77.5" x14ac:dyDescent="0.35">
      <c r="A1103" s="10"/>
      <c r="B1103" s="11"/>
      <c r="C1103" s="9">
        <f ca="1">COUNTIF($B$11:E1103,E1103)</f>
        <v>5</v>
      </c>
      <c r="D1103" s="4" t="s">
        <v>893</v>
      </c>
      <c r="E1103" s="59">
        <v>15000000</v>
      </c>
      <c r="F1103" s="59">
        <v>15000000</v>
      </c>
      <c r="G1103" s="73"/>
      <c r="H1103" s="6" t="s">
        <v>1226</v>
      </c>
    </row>
    <row r="1104" spans="1:10" ht="93" x14ac:dyDescent="0.35">
      <c r="A1104" s="10"/>
      <c r="B1104" s="11"/>
      <c r="C1104" s="9">
        <f ca="1">COUNTIF($B$11:E1104,E1104)</f>
        <v>6</v>
      </c>
      <c r="D1104" s="4" t="s">
        <v>894</v>
      </c>
      <c r="E1104" s="59">
        <v>8000000</v>
      </c>
      <c r="F1104" s="59">
        <v>8000000</v>
      </c>
      <c r="G1104" s="73"/>
      <c r="H1104" s="6" t="s">
        <v>1226</v>
      </c>
    </row>
    <row r="1105" spans="1:10" ht="77.5" x14ac:dyDescent="0.35">
      <c r="A1105" s="10"/>
      <c r="B1105" s="11"/>
      <c r="C1105" s="9">
        <f ca="1">COUNTIF($B$11:E1105,E1105)</f>
        <v>7</v>
      </c>
      <c r="D1105" s="4" t="s">
        <v>895</v>
      </c>
      <c r="E1105" s="59">
        <v>15000000</v>
      </c>
      <c r="F1105" s="59">
        <v>15000000</v>
      </c>
      <c r="G1105" s="73"/>
      <c r="H1105" s="6" t="s">
        <v>1226</v>
      </c>
    </row>
    <row r="1106" spans="1:10" s="14" customFormat="1" ht="108.5" x14ac:dyDescent="0.35">
      <c r="A1106" s="10"/>
      <c r="B1106" s="11"/>
      <c r="C1106" s="58">
        <v>13</v>
      </c>
      <c r="D1106" s="56" t="s">
        <v>2889</v>
      </c>
      <c r="E1106" s="63">
        <v>0</v>
      </c>
      <c r="F1106" s="63">
        <v>15000000</v>
      </c>
      <c r="G1106" s="76">
        <f t="shared" ref="G1106:G1115" si="42">F1106-E1106</f>
        <v>15000000</v>
      </c>
      <c r="H1106" s="56" t="s">
        <v>1226</v>
      </c>
      <c r="I1106" s="69"/>
      <c r="J1106" s="26"/>
    </row>
    <row r="1107" spans="1:10" s="14" customFormat="1" ht="77.5" x14ac:dyDescent="0.35">
      <c r="A1107" s="10"/>
      <c r="B1107" s="11"/>
      <c r="C1107" s="58">
        <v>14</v>
      </c>
      <c r="D1107" s="56" t="s">
        <v>3360</v>
      </c>
      <c r="E1107" s="63">
        <v>0</v>
      </c>
      <c r="F1107" s="63">
        <v>25000000</v>
      </c>
      <c r="G1107" s="76">
        <f t="shared" si="42"/>
        <v>25000000</v>
      </c>
      <c r="H1107" s="56" t="s">
        <v>1226</v>
      </c>
      <c r="I1107" s="69"/>
      <c r="J1107" s="26"/>
    </row>
    <row r="1108" spans="1:10" s="14" customFormat="1" ht="77.5" x14ac:dyDescent="0.35">
      <c r="A1108" s="10"/>
      <c r="B1108" s="11"/>
      <c r="C1108" s="58">
        <v>15</v>
      </c>
      <c r="D1108" s="56" t="s">
        <v>2890</v>
      </c>
      <c r="E1108" s="63">
        <v>0</v>
      </c>
      <c r="F1108" s="63">
        <v>15000000</v>
      </c>
      <c r="G1108" s="76">
        <f t="shared" si="42"/>
        <v>15000000</v>
      </c>
      <c r="H1108" s="56" t="s">
        <v>1226</v>
      </c>
      <c r="I1108" s="69"/>
      <c r="J1108" s="26"/>
    </row>
    <row r="1109" spans="1:10" s="14" customFormat="1" ht="77.5" x14ac:dyDescent="0.35">
      <c r="A1109" s="10"/>
      <c r="B1109" s="11"/>
      <c r="C1109" s="58">
        <v>16</v>
      </c>
      <c r="D1109" s="56" t="s">
        <v>2891</v>
      </c>
      <c r="E1109" s="63">
        <v>0</v>
      </c>
      <c r="F1109" s="63">
        <v>15000000</v>
      </c>
      <c r="G1109" s="76">
        <f t="shared" si="42"/>
        <v>15000000</v>
      </c>
      <c r="H1109" s="56" t="s">
        <v>1226</v>
      </c>
      <c r="I1109" s="69"/>
      <c r="J1109" s="26"/>
    </row>
    <row r="1110" spans="1:10" s="14" customFormat="1" ht="77.5" x14ac:dyDescent="0.35">
      <c r="A1110" s="10"/>
      <c r="B1110" s="11"/>
      <c r="C1110" s="58">
        <v>17</v>
      </c>
      <c r="D1110" s="56" t="s">
        <v>2892</v>
      </c>
      <c r="E1110" s="63">
        <v>0</v>
      </c>
      <c r="F1110" s="63">
        <v>30000000</v>
      </c>
      <c r="G1110" s="76">
        <f t="shared" si="42"/>
        <v>30000000</v>
      </c>
      <c r="H1110" s="56" t="s">
        <v>1226</v>
      </c>
      <c r="I1110" s="69"/>
      <c r="J1110" s="26"/>
    </row>
    <row r="1111" spans="1:10" s="14" customFormat="1" ht="77.5" x14ac:dyDescent="0.35">
      <c r="A1111" s="10"/>
      <c r="B1111" s="11"/>
      <c r="C1111" s="58">
        <v>18</v>
      </c>
      <c r="D1111" s="56" t="s">
        <v>2893</v>
      </c>
      <c r="E1111" s="63">
        <v>0</v>
      </c>
      <c r="F1111" s="63">
        <v>10000000</v>
      </c>
      <c r="G1111" s="76">
        <f t="shared" si="42"/>
        <v>10000000</v>
      </c>
      <c r="H1111" s="56" t="s">
        <v>1226</v>
      </c>
      <c r="I1111" s="69"/>
      <c r="J1111" s="26"/>
    </row>
    <row r="1112" spans="1:10" s="14" customFormat="1" ht="77.5" x14ac:dyDescent="0.35">
      <c r="A1112" s="10"/>
      <c r="B1112" s="11"/>
      <c r="C1112" s="58">
        <v>19</v>
      </c>
      <c r="D1112" s="56" t="s">
        <v>2897</v>
      </c>
      <c r="E1112" s="63">
        <v>0</v>
      </c>
      <c r="F1112" s="63">
        <v>25000000</v>
      </c>
      <c r="G1112" s="76">
        <f t="shared" si="42"/>
        <v>25000000</v>
      </c>
      <c r="H1112" s="56" t="s">
        <v>1226</v>
      </c>
      <c r="I1112" s="69"/>
      <c r="J1112" s="26"/>
    </row>
    <row r="1113" spans="1:10" s="14" customFormat="1" ht="77.5" x14ac:dyDescent="0.35">
      <c r="A1113" s="10"/>
      <c r="B1113" s="11"/>
      <c r="C1113" s="58">
        <v>20</v>
      </c>
      <c r="D1113" s="56" t="s">
        <v>2898</v>
      </c>
      <c r="E1113" s="63">
        <v>0</v>
      </c>
      <c r="F1113" s="63">
        <v>10000000</v>
      </c>
      <c r="G1113" s="76">
        <f t="shared" si="42"/>
        <v>10000000</v>
      </c>
      <c r="H1113" s="56" t="s">
        <v>1226</v>
      </c>
      <c r="I1113" s="69"/>
      <c r="J1113" s="26"/>
    </row>
    <row r="1114" spans="1:10" s="14" customFormat="1" ht="77.5" x14ac:dyDescent="0.35">
      <c r="A1114" s="10"/>
      <c r="B1114" s="11"/>
      <c r="C1114" s="58">
        <v>21</v>
      </c>
      <c r="D1114" s="56" t="s">
        <v>2899</v>
      </c>
      <c r="E1114" s="63">
        <v>0</v>
      </c>
      <c r="F1114" s="63">
        <v>10000000</v>
      </c>
      <c r="G1114" s="76">
        <f t="shared" si="42"/>
        <v>10000000</v>
      </c>
      <c r="H1114" s="56" t="s">
        <v>1226</v>
      </c>
      <c r="I1114" s="69"/>
      <c r="J1114" s="26"/>
    </row>
    <row r="1115" spans="1:10" s="14" customFormat="1" ht="77.5" x14ac:dyDescent="0.35">
      <c r="A1115" s="10"/>
      <c r="B1115" s="11"/>
      <c r="C1115" s="58">
        <v>22</v>
      </c>
      <c r="D1115" s="56" t="s">
        <v>3361</v>
      </c>
      <c r="E1115" s="63">
        <v>0</v>
      </c>
      <c r="F1115" s="63">
        <v>10000000</v>
      </c>
      <c r="G1115" s="76">
        <f t="shared" si="42"/>
        <v>10000000</v>
      </c>
      <c r="H1115" s="56" t="s">
        <v>1226</v>
      </c>
      <c r="I1115" s="69"/>
      <c r="J1115" s="26"/>
    </row>
    <row r="1116" spans="1:10" x14ac:dyDescent="0.35">
      <c r="A1116" s="10"/>
      <c r="B1116" s="11"/>
      <c r="C1116" s="109" t="s">
        <v>1451</v>
      </c>
      <c r="D1116" s="110"/>
      <c r="E1116" s="59">
        <f>SUM(E1103:E1115)</f>
        <v>38000000</v>
      </c>
      <c r="F1116" s="59">
        <f>SUM(F1103:F1115)</f>
        <v>203000000</v>
      </c>
      <c r="G1116" s="73">
        <f>SUM(G1103:G1115)</f>
        <v>165000000</v>
      </c>
      <c r="H1116" s="31"/>
      <c r="J1116" s="35"/>
    </row>
    <row r="1117" spans="1:10" x14ac:dyDescent="0.35">
      <c r="A1117" s="10"/>
      <c r="B1117" s="11"/>
      <c r="C1117" s="107" t="s">
        <v>1470</v>
      </c>
      <c r="D1117" s="112"/>
      <c r="E1117" s="59"/>
      <c r="F1117" s="59"/>
      <c r="G1117" s="73"/>
      <c r="H1117" s="31"/>
      <c r="J1117" s="35"/>
    </row>
    <row r="1118" spans="1:10" ht="77.5" x14ac:dyDescent="0.35">
      <c r="A1118" s="10"/>
      <c r="B1118" s="11"/>
      <c r="C1118" s="9">
        <f ca="1">COUNTIF($B$11:E1118,E1118)</f>
        <v>2</v>
      </c>
      <c r="D1118" s="4" t="s">
        <v>897</v>
      </c>
      <c r="E1118" s="59">
        <v>10000000</v>
      </c>
      <c r="F1118" s="59">
        <v>10000000</v>
      </c>
      <c r="G1118" s="73"/>
      <c r="H1118" s="6" t="s">
        <v>1226</v>
      </c>
    </row>
    <row r="1119" spans="1:10" ht="93" x14ac:dyDescent="0.35">
      <c r="A1119" s="10"/>
      <c r="B1119" s="11"/>
      <c r="C1119" s="9">
        <f ca="1">COUNTIF($B$11:E1119,E1119)</f>
        <v>3</v>
      </c>
      <c r="D1119" s="4" t="s">
        <v>898</v>
      </c>
      <c r="E1119" s="59">
        <v>20000000</v>
      </c>
      <c r="F1119" s="59">
        <v>20000000</v>
      </c>
      <c r="G1119" s="73"/>
      <c r="H1119" s="6" t="s">
        <v>1226</v>
      </c>
    </row>
    <row r="1120" spans="1:10" ht="108.5" x14ac:dyDescent="0.35">
      <c r="A1120" s="10"/>
      <c r="B1120" s="11"/>
      <c r="C1120" s="9">
        <f ca="1">COUNTIF($B$11:E1120,E1120)</f>
        <v>4</v>
      </c>
      <c r="D1120" s="4" t="s">
        <v>899</v>
      </c>
      <c r="E1120" s="59">
        <v>10000000</v>
      </c>
      <c r="F1120" s="59">
        <v>10000000</v>
      </c>
      <c r="G1120" s="73"/>
      <c r="H1120" s="6" t="s">
        <v>1226</v>
      </c>
    </row>
    <row r="1121" spans="1:10" ht="93" x14ac:dyDescent="0.35">
      <c r="A1121" s="10"/>
      <c r="B1121" s="11"/>
      <c r="C1121" s="9">
        <f ca="1">COUNTIF($B$11:E1121,E1121)</f>
        <v>5</v>
      </c>
      <c r="D1121" s="4" t="s">
        <v>900</v>
      </c>
      <c r="E1121" s="59">
        <v>10000000</v>
      </c>
      <c r="F1121" s="59">
        <v>10000000</v>
      </c>
      <c r="G1121" s="73"/>
      <c r="H1121" s="6" t="s">
        <v>1226</v>
      </c>
    </row>
    <row r="1122" spans="1:10" s="14" customFormat="1" ht="93" x14ac:dyDescent="0.35">
      <c r="A1122" s="10"/>
      <c r="B1122" s="11"/>
      <c r="C1122" s="58">
        <v>10</v>
      </c>
      <c r="D1122" s="56" t="s">
        <v>2901</v>
      </c>
      <c r="E1122" s="63">
        <v>0</v>
      </c>
      <c r="F1122" s="63">
        <v>10000000</v>
      </c>
      <c r="G1122" s="76">
        <f t="shared" ref="G1122:G1124" si="43">F1122-E1122</f>
        <v>10000000</v>
      </c>
      <c r="H1122" s="56" t="s">
        <v>1226</v>
      </c>
      <c r="I1122" s="69"/>
      <c r="J1122" s="26"/>
    </row>
    <row r="1123" spans="1:10" s="14" customFormat="1" ht="77.5" x14ac:dyDescent="0.35">
      <c r="A1123" s="10"/>
      <c r="B1123" s="11"/>
      <c r="C1123" s="58">
        <v>11</v>
      </c>
      <c r="D1123" s="56" t="s">
        <v>2902</v>
      </c>
      <c r="E1123" s="63">
        <v>0</v>
      </c>
      <c r="F1123" s="63">
        <v>10000000</v>
      </c>
      <c r="G1123" s="76">
        <f t="shared" si="43"/>
        <v>10000000</v>
      </c>
      <c r="H1123" s="56" t="s">
        <v>1226</v>
      </c>
      <c r="I1123" s="69"/>
      <c r="J1123" s="26"/>
    </row>
    <row r="1124" spans="1:10" s="14" customFormat="1" ht="70.5" customHeight="1" x14ac:dyDescent="0.35">
      <c r="A1124" s="10"/>
      <c r="B1124" s="11"/>
      <c r="C1124" s="58">
        <v>12</v>
      </c>
      <c r="D1124" s="56" t="s">
        <v>2903</v>
      </c>
      <c r="E1124" s="63">
        <v>0</v>
      </c>
      <c r="F1124" s="63">
        <v>10000000</v>
      </c>
      <c r="G1124" s="76">
        <f t="shared" si="43"/>
        <v>10000000</v>
      </c>
      <c r="H1124" s="56" t="s">
        <v>1226</v>
      </c>
      <c r="I1124" s="69"/>
      <c r="J1124" s="26"/>
    </row>
    <row r="1125" spans="1:10" x14ac:dyDescent="0.35">
      <c r="A1125" s="10"/>
      <c r="B1125" s="11"/>
      <c r="C1125" s="109" t="s">
        <v>1452</v>
      </c>
      <c r="D1125" s="110"/>
      <c r="E1125" s="59">
        <f>SUM(E1118:E1124)</f>
        <v>50000000</v>
      </c>
      <c r="F1125" s="59">
        <f>SUM(F1118:F1124)</f>
        <v>80000000</v>
      </c>
      <c r="G1125" s="73">
        <f>SUM(G1118:G1124)</f>
        <v>30000000</v>
      </c>
      <c r="H1125" s="31"/>
      <c r="J1125" s="35"/>
    </row>
    <row r="1126" spans="1:10" x14ac:dyDescent="0.35">
      <c r="A1126" s="10"/>
      <c r="B1126" s="11"/>
      <c r="C1126" s="107" t="s">
        <v>1471</v>
      </c>
      <c r="D1126" s="112"/>
      <c r="E1126" s="59"/>
      <c r="F1126" s="59"/>
      <c r="G1126" s="73"/>
      <c r="H1126" s="31"/>
      <c r="J1126" s="35"/>
    </row>
    <row r="1127" spans="1:10" ht="93" x14ac:dyDescent="0.35">
      <c r="A1127" s="10"/>
      <c r="B1127" s="11"/>
      <c r="C1127" s="9">
        <f ca="1">COUNTIF($B$11:E1127,E1127)</f>
        <v>2</v>
      </c>
      <c r="D1127" s="4" t="s">
        <v>902</v>
      </c>
      <c r="E1127" s="59">
        <v>12000000</v>
      </c>
      <c r="F1127" s="59">
        <v>12000000</v>
      </c>
      <c r="G1127" s="73"/>
      <c r="H1127" s="6" t="s">
        <v>1226</v>
      </c>
    </row>
    <row r="1128" spans="1:10" ht="93" x14ac:dyDescent="0.35">
      <c r="A1128" s="10"/>
      <c r="B1128" s="11"/>
      <c r="C1128" s="9">
        <f ca="1">COUNTIF($B$11:E1128,E1128)</f>
        <v>3</v>
      </c>
      <c r="D1128" s="4" t="s">
        <v>903</v>
      </c>
      <c r="E1128" s="59">
        <v>12000000</v>
      </c>
      <c r="F1128" s="59">
        <v>12000000</v>
      </c>
      <c r="G1128" s="73"/>
      <c r="H1128" s="6" t="s">
        <v>1226</v>
      </c>
    </row>
    <row r="1129" spans="1:10" ht="93" x14ac:dyDescent="0.35">
      <c r="A1129" s="10"/>
      <c r="B1129" s="11"/>
      <c r="C1129" s="9">
        <f ca="1">COUNTIF($B$11:E1129,E1129)</f>
        <v>4</v>
      </c>
      <c r="D1129" s="4" t="s">
        <v>904</v>
      </c>
      <c r="E1129" s="59">
        <v>12000000</v>
      </c>
      <c r="F1129" s="59">
        <v>12000000</v>
      </c>
      <c r="G1129" s="73"/>
      <c r="H1129" s="6" t="s">
        <v>1226</v>
      </c>
    </row>
    <row r="1130" spans="1:10" ht="93" x14ac:dyDescent="0.35">
      <c r="A1130" s="10"/>
      <c r="B1130" s="11"/>
      <c r="C1130" s="9">
        <f ca="1">COUNTIF($B$11:E1130,E1130)</f>
        <v>5</v>
      </c>
      <c r="D1130" s="4" t="s">
        <v>905</v>
      </c>
      <c r="E1130" s="59">
        <v>12000000</v>
      </c>
      <c r="F1130" s="59">
        <v>12000000</v>
      </c>
      <c r="G1130" s="73"/>
      <c r="H1130" s="6" t="s">
        <v>1226</v>
      </c>
    </row>
    <row r="1131" spans="1:10" ht="108.5" x14ac:dyDescent="0.35">
      <c r="A1131" s="10"/>
      <c r="B1131" s="11"/>
      <c r="C1131" s="9">
        <f ca="1">COUNTIF($B$11:E1131,E1131)</f>
        <v>6</v>
      </c>
      <c r="D1131" s="4" t="s">
        <v>906</v>
      </c>
      <c r="E1131" s="59">
        <v>20000000</v>
      </c>
      <c r="F1131" s="59">
        <v>20000000</v>
      </c>
      <c r="G1131" s="73"/>
      <c r="H1131" s="6" t="s">
        <v>1226</v>
      </c>
    </row>
    <row r="1132" spans="1:10" ht="108.5" x14ac:dyDescent="0.35">
      <c r="A1132" s="10"/>
      <c r="B1132" s="11"/>
      <c r="C1132" s="9">
        <f ca="1">COUNTIF($B$11:E1132,E1132)</f>
        <v>7</v>
      </c>
      <c r="D1132" s="4" t="s">
        <v>907</v>
      </c>
      <c r="E1132" s="59">
        <v>20000000</v>
      </c>
      <c r="F1132" s="59">
        <v>20000000</v>
      </c>
      <c r="G1132" s="73"/>
      <c r="H1132" s="6" t="s">
        <v>1226</v>
      </c>
    </row>
    <row r="1133" spans="1:10" ht="93" x14ac:dyDescent="0.35">
      <c r="A1133" s="10"/>
      <c r="B1133" s="11"/>
      <c r="C1133" s="9">
        <f ca="1">COUNTIF($B$11:E1133,E1133)</f>
        <v>8</v>
      </c>
      <c r="D1133" s="4" t="s">
        <v>908</v>
      </c>
      <c r="E1133" s="59">
        <v>8000000</v>
      </c>
      <c r="F1133" s="59">
        <v>8000000</v>
      </c>
      <c r="G1133" s="73"/>
      <c r="H1133" s="6" t="s">
        <v>1226</v>
      </c>
    </row>
    <row r="1134" spans="1:10" s="14" customFormat="1" ht="93" x14ac:dyDescent="0.35">
      <c r="A1134" s="10"/>
      <c r="B1134" s="11"/>
      <c r="C1134" s="58">
        <v>20</v>
      </c>
      <c r="D1134" s="56" t="s">
        <v>2910</v>
      </c>
      <c r="E1134" s="63">
        <v>0</v>
      </c>
      <c r="F1134" s="63">
        <v>12000000</v>
      </c>
      <c r="G1134" s="76">
        <f t="shared" ref="G1134:G1139" si="44">F1134-E1134</f>
        <v>12000000</v>
      </c>
      <c r="H1134" s="56" t="s">
        <v>1226</v>
      </c>
      <c r="I1134" s="69"/>
      <c r="J1134" s="26"/>
    </row>
    <row r="1135" spans="1:10" s="14" customFormat="1" ht="93" x14ac:dyDescent="0.35">
      <c r="A1135" s="10"/>
      <c r="B1135" s="11"/>
      <c r="C1135" s="58">
        <v>21</v>
      </c>
      <c r="D1135" s="56" t="s">
        <v>2911</v>
      </c>
      <c r="E1135" s="63">
        <v>0</v>
      </c>
      <c r="F1135" s="63">
        <v>10000000</v>
      </c>
      <c r="G1135" s="76">
        <f t="shared" si="44"/>
        <v>10000000</v>
      </c>
      <c r="H1135" s="56" t="s">
        <v>1226</v>
      </c>
      <c r="I1135" s="69"/>
      <c r="J1135" s="26"/>
    </row>
    <row r="1136" spans="1:10" s="14" customFormat="1" ht="108.5" x14ac:dyDescent="0.35">
      <c r="A1136" s="10"/>
      <c r="B1136" s="11"/>
      <c r="C1136" s="58">
        <v>22</v>
      </c>
      <c r="D1136" s="56" t="s">
        <v>3362</v>
      </c>
      <c r="E1136" s="63">
        <v>0</v>
      </c>
      <c r="F1136" s="63">
        <v>10000000</v>
      </c>
      <c r="G1136" s="76">
        <f t="shared" si="44"/>
        <v>10000000</v>
      </c>
      <c r="H1136" s="56" t="s">
        <v>1226</v>
      </c>
      <c r="I1136" s="69"/>
      <c r="J1136" s="26"/>
    </row>
    <row r="1137" spans="1:10" s="14" customFormat="1" ht="77.5" x14ac:dyDescent="0.35">
      <c r="A1137" s="10"/>
      <c r="B1137" s="11"/>
      <c r="C1137" s="58">
        <v>23</v>
      </c>
      <c r="D1137" s="56" t="s">
        <v>2919</v>
      </c>
      <c r="E1137" s="63">
        <v>0</v>
      </c>
      <c r="F1137" s="63">
        <v>10000000</v>
      </c>
      <c r="G1137" s="76">
        <f t="shared" si="44"/>
        <v>10000000</v>
      </c>
      <c r="H1137" s="56" t="s">
        <v>1226</v>
      </c>
      <c r="I1137" s="69"/>
      <c r="J1137" s="26"/>
    </row>
    <row r="1138" spans="1:10" s="14" customFormat="1" ht="77.5" x14ac:dyDescent="0.35">
      <c r="A1138" s="10"/>
      <c r="B1138" s="11"/>
      <c r="C1138" s="58">
        <v>24</v>
      </c>
      <c r="D1138" s="56" t="s">
        <v>2921</v>
      </c>
      <c r="E1138" s="63">
        <v>0</v>
      </c>
      <c r="F1138" s="63">
        <v>8000000</v>
      </c>
      <c r="G1138" s="76">
        <f t="shared" si="44"/>
        <v>8000000</v>
      </c>
      <c r="H1138" s="56" t="s">
        <v>1226</v>
      </c>
      <c r="I1138" s="69"/>
      <c r="J1138" s="26"/>
    </row>
    <row r="1139" spans="1:10" s="14" customFormat="1" ht="93" x14ac:dyDescent="0.35">
      <c r="A1139" s="10"/>
      <c r="B1139" s="11"/>
      <c r="C1139" s="58">
        <v>25</v>
      </c>
      <c r="D1139" s="56" t="s">
        <v>2922</v>
      </c>
      <c r="E1139" s="63">
        <v>0</v>
      </c>
      <c r="F1139" s="63">
        <v>8000000</v>
      </c>
      <c r="G1139" s="76">
        <f t="shared" si="44"/>
        <v>8000000</v>
      </c>
      <c r="H1139" s="56" t="s">
        <v>1226</v>
      </c>
      <c r="I1139" s="69"/>
      <c r="J1139" s="26"/>
    </row>
    <row r="1140" spans="1:10" x14ac:dyDescent="0.35">
      <c r="A1140" s="10"/>
      <c r="B1140" s="11"/>
      <c r="C1140" s="109" t="s">
        <v>1453</v>
      </c>
      <c r="D1140" s="110"/>
      <c r="E1140" s="59">
        <f>SUM(E1127:E1139)</f>
        <v>96000000</v>
      </c>
      <c r="F1140" s="59">
        <f>SUM(F1127:F1139)</f>
        <v>154000000</v>
      </c>
      <c r="G1140" s="73">
        <f>SUM(G1127:G1139)</f>
        <v>58000000</v>
      </c>
      <c r="H1140" s="31"/>
      <c r="J1140" s="35"/>
    </row>
    <row r="1141" spans="1:10" x14ac:dyDescent="0.35">
      <c r="A1141" s="10"/>
      <c r="B1141" s="11"/>
      <c r="C1141" s="107" t="s">
        <v>1472</v>
      </c>
      <c r="D1141" s="112"/>
      <c r="E1141" s="59"/>
      <c r="F1141" s="59"/>
      <c r="G1141" s="73"/>
      <c r="H1141" s="31"/>
      <c r="J1141" s="35"/>
    </row>
    <row r="1142" spans="1:10" ht="108.5" x14ac:dyDescent="0.35">
      <c r="A1142" s="10"/>
      <c r="B1142" s="11"/>
      <c r="C1142" s="9">
        <f ca="1">COUNTIF($B$11:E1142,E1142)</f>
        <v>4</v>
      </c>
      <c r="D1142" s="4" t="s">
        <v>912</v>
      </c>
      <c r="E1142" s="59">
        <v>40000000</v>
      </c>
      <c r="F1142" s="59">
        <v>40000000</v>
      </c>
      <c r="G1142" s="73"/>
      <c r="H1142" s="6" t="s">
        <v>1226</v>
      </c>
    </row>
    <row r="1143" spans="1:10" ht="93" x14ac:dyDescent="0.35">
      <c r="A1143" s="10"/>
      <c r="B1143" s="11"/>
      <c r="C1143" s="9">
        <f ca="1">COUNTIF($B$11:E1143,E1143)</f>
        <v>5</v>
      </c>
      <c r="D1143" s="4" t="s">
        <v>913</v>
      </c>
      <c r="E1143" s="59">
        <v>8000000</v>
      </c>
      <c r="F1143" s="59">
        <v>8000000</v>
      </c>
      <c r="G1143" s="73"/>
      <c r="H1143" s="6" t="s">
        <v>1226</v>
      </c>
    </row>
    <row r="1144" spans="1:10" s="14" customFormat="1" ht="93" x14ac:dyDescent="0.35">
      <c r="A1144" s="10"/>
      <c r="B1144" s="11"/>
      <c r="C1144" s="58">
        <v>7</v>
      </c>
      <c r="D1144" s="56" t="s">
        <v>2923</v>
      </c>
      <c r="E1144" s="63">
        <v>0</v>
      </c>
      <c r="F1144" s="63">
        <v>14000000</v>
      </c>
      <c r="G1144" s="76">
        <f t="shared" ref="G1144:G1146" si="45">F1144-E1144</f>
        <v>14000000</v>
      </c>
      <c r="H1144" s="56" t="s">
        <v>1226</v>
      </c>
      <c r="I1144" s="69"/>
      <c r="J1144" s="26"/>
    </row>
    <row r="1145" spans="1:10" s="14" customFormat="1" ht="93" x14ac:dyDescent="0.35">
      <c r="A1145" s="10"/>
      <c r="B1145" s="11"/>
      <c r="C1145" s="58">
        <v>8</v>
      </c>
      <c r="D1145" s="56" t="s">
        <v>2924</v>
      </c>
      <c r="E1145" s="63">
        <v>0</v>
      </c>
      <c r="F1145" s="63">
        <v>25000000</v>
      </c>
      <c r="G1145" s="76">
        <f t="shared" si="45"/>
        <v>25000000</v>
      </c>
      <c r="H1145" s="56" t="s">
        <v>1226</v>
      </c>
      <c r="I1145" s="69"/>
      <c r="J1145" s="26"/>
    </row>
    <row r="1146" spans="1:10" s="14" customFormat="1" ht="93" x14ac:dyDescent="0.35">
      <c r="A1146" s="10"/>
      <c r="B1146" s="11"/>
      <c r="C1146" s="58">
        <v>9</v>
      </c>
      <c r="D1146" s="56" t="s">
        <v>2926</v>
      </c>
      <c r="E1146" s="63">
        <v>0</v>
      </c>
      <c r="F1146" s="63">
        <v>8500000</v>
      </c>
      <c r="G1146" s="76">
        <f t="shared" si="45"/>
        <v>8500000</v>
      </c>
      <c r="H1146" s="56" t="s">
        <v>1226</v>
      </c>
      <c r="I1146" s="69"/>
      <c r="J1146" s="26"/>
    </row>
    <row r="1147" spans="1:10" x14ac:dyDescent="0.35">
      <c r="A1147" s="10"/>
      <c r="B1147" s="27"/>
      <c r="C1147" s="109" t="s">
        <v>1454</v>
      </c>
      <c r="D1147" s="110"/>
      <c r="E1147" s="59">
        <f>SUM(E1142:E1146)</f>
        <v>48000000</v>
      </c>
      <c r="F1147" s="59">
        <f>SUM(F1142:F1146)</f>
        <v>95500000</v>
      </c>
      <c r="G1147" s="73">
        <f>SUM(G1142:G1146)</f>
        <v>47500000</v>
      </c>
      <c r="H1147" s="31"/>
      <c r="J1147" s="35"/>
    </row>
    <row r="1148" spans="1:10" s="32" customFormat="1" x14ac:dyDescent="0.35">
      <c r="A1148" s="28"/>
      <c r="B1148" s="40"/>
      <c r="C1148" s="109" t="s">
        <v>1455</v>
      </c>
      <c r="D1148" s="110"/>
      <c r="E1148" s="59">
        <f>SUM(E915+E931+E957+E966+E971+E987+E994+E1002+E1011+E1048+E1072+E1084+E1101+E1116+E1125+E1140+E1147)</f>
        <v>912000000</v>
      </c>
      <c r="F1148" s="59">
        <f>SUM(F915+F931+F957+F966+F971+F987+F994+F1002+F1011+F1048+F1072+F1084+F1101+F1116+F1125+F1140+F1147)</f>
        <v>2599500000</v>
      </c>
      <c r="G1148" s="73">
        <f>SUM(G915+G931+G957+G966+G971+G987+G994+G1002+G1011+G1048+G1072+G1084+G1101+G1116+G1125+G1140+G1147)</f>
        <v>1687500000</v>
      </c>
      <c r="H1148" s="31"/>
      <c r="I1148" s="69"/>
      <c r="J1148" s="35"/>
    </row>
    <row r="1149" spans="1:10" s="32" customFormat="1" x14ac:dyDescent="0.35">
      <c r="A1149" s="37">
        <v>10</v>
      </c>
      <c r="B1149" s="38" t="s">
        <v>1456</v>
      </c>
      <c r="C1149" s="107" t="s">
        <v>1486</v>
      </c>
      <c r="D1149" s="112"/>
      <c r="E1149" s="62"/>
      <c r="F1149" s="62"/>
      <c r="G1149" s="73"/>
      <c r="H1149" s="31"/>
      <c r="I1149" s="69"/>
      <c r="J1149" s="35"/>
    </row>
    <row r="1150" spans="1:10" ht="77.5" x14ac:dyDescent="0.35">
      <c r="A1150" s="10"/>
      <c r="B1150" s="11"/>
      <c r="C1150" s="9">
        <f ca="1">COUNTIF($B$11:E1150,E1150)</f>
        <v>5</v>
      </c>
      <c r="D1150" s="4" t="s">
        <v>918</v>
      </c>
      <c r="E1150" s="59">
        <v>10000000</v>
      </c>
      <c r="F1150" s="59">
        <v>10000000</v>
      </c>
      <c r="G1150" s="73"/>
      <c r="H1150" s="6" t="s">
        <v>1226</v>
      </c>
    </row>
    <row r="1151" spans="1:10" ht="68.25" customHeight="1" x14ac:dyDescent="0.35">
      <c r="A1151" s="10"/>
      <c r="B1151" s="11"/>
      <c r="C1151" s="9">
        <f ca="1">COUNTIF($B$11:E1151,E1151)</f>
        <v>6</v>
      </c>
      <c r="D1151" s="4" t="s">
        <v>919</v>
      </c>
      <c r="E1151" s="59">
        <v>10000000</v>
      </c>
      <c r="F1151" s="59">
        <v>10000000</v>
      </c>
      <c r="G1151" s="73"/>
      <c r="H1151" s="6" t="s">
        <v>1226</v>
      </c>
    </row>
    <row r="1152" spans="1:10" ht="77.5" x14ac:dyDescent="0.35">
      <c r="A1152" s="10"/>
      <c r="B1152" s="11"/>
      <c r="C1152" s="9">
        <f ca="1">COUNTIF($B$11:E1152,E1152)</f>
        <v>7</v>
      </c>
      <c r="D1152" s="4" t="s">
        <v>920</v>
      </c>
      <c r="E1152" s="59">
        <v>10000000</v>
      </c>
      <c r="F1152" s="59">
        <v>10000000</v>
      </c>
      <c r="G1152" s="73"/>
      <c r="H1152" s="6" t="s">
        <v>1226</v>
      </c>
    </row>
    <row r="1153" spans="1:10" ht="77.5" x14ac:dyDescent="0.35">
      <c r="A1153" s="10"/>
      <c r="B1153" s="11"/>
      <c r="C1153" s="9">
        <f ca="1">COUNTIF($B$11:E1153,E1153)</f>
        <v>8</v>
      </c>
      <c r="D1153" s="4" t="s">
        <v>921</v>
      </c>
      <c r="E1153" s="59">
        <v>8000000</v>
      </c>
      <c r="F1153" s="59">
        <v>8000000</v>
      </c>
      <c r="G1153" s="73"/>
      <c r="H1153" s="6" t="s">
        <v>1226</v>
      </c>
    </row>
    <row r="1154" spans="1:10" ht="76.5" customHeight="1" x14ac:dyDescent="0.35">
      <c r="A1154" s="10"/>
      <c r="B1154" s="11"/>
      <c r="C1154" s="9">
        <f ca="1">COUNTIF($B$11:E1154,E1154)</f>
        <v>9</v>
      </c>
      <c r="D1154" s="4" t="s">
        <v>922</v>
      </c>
      <c r="E1154" s="59">
        <v>10000000</v>
      </c>
      <c r="F1154" s="59">
        <v>10000000</v>
      </c>
      <c r="G1154" s="73"/>
      <c r="H1154" s="6" t="s">
        <v>1226</v>
      </c>
    </row>
    <row r="1155" spans="1:10" ht="77.5" x14ac:dyDescent="0.35">
      <c r="A1155" s="10"/>
      <c r="B1155" s="11"/>
      <c r="C1155" s="9">
        <f ca="1">COUNTIF($B$11:E1155,E1155)</f>
        <v>10</v>
      </c>
      <c r="D1155" s="4" t="s">
        <v>923</v>
      </c>
      <c r="E1155" s="59">
        <v>10000000</v>
      </c>
      <c r="F1155" s="59">
        <v>10000000</v>
      </c>
      <c r="G1155" s="73"/>
      <c r="H1155" s="6" t="s">
        <v>1226</v>
      </c>
    </row>
    <row r="1156" spans="1:10" ht="77.5" x14ac:dyDescent="0.35">
      <c r="A1156" s="10"/>
      <c r="B1156" s="11"/>
      <c r="C1156" s="9">
        <f ca="1">COUNTIF($B$11:E1156,E1156)</f>
        <v>11</v>
      </c>
      <c r="D1156" s="4" t="s">
        <v>924</v>
      </c>
      <c r="E1156" s="59">
        <v>10000000</v>
      </c>
      <c r="F1156" s="59">
        <v>10000000</v>
      </c>
      <c r="G1156" s="73"/>
      <c r="H1156" s="6" t="s">
        <v>1226</v>
      </c>
    </row>
    <row r="1157" spans="1:10" ht="77.5" x14ac:dyDescent="0.35">
      <c r="A1157" s="10"/>
      <c r="B1157" s="11"/>
      <c r="C1157" s="9">
        <f ca="1">COUNTIF($B$11:E1157,E1157)</f>
        <v>12</v>
      </c>
      <c r="D1157" s="4" t="s">
        <v>925</v>
      </c>
      <c r="E1157" s="59">
        <v>10000000</v>
      </c>
      <c r="F1157" s="59">
        <v>10000000</v>
      </c>
      <c r="G1157" s="73"/>
      <c r="H1157" s="6" t="s">
        <v>1226</v>
      </c>
    </row>
    <row r="1158" spans="1:10" ht="77.5" x14ac:dyDescent="0.35">
      <c r="A1158" s="10"/>
      <c r="B1158" s="11"/>
      <c r="C1158" s="9">
        <f ca="1">COUNTIF($B$11:E1158,E1158)</f>
        <v>13</v>
      </c>
      <c r="D1158" s="4" t="s">
        <v>926</v>
      </c>
      <c r="E1158" s="59">
        <v>10000000</v>
      </c>
      <c r="F1158" s="59">
        <v>10000000</v>
      </c>
      <c r="G1158" s="73"/>
      <c r="H1158" s="6" t="s">
        <v>1226</v>
      </c>
    </row>
    <row r="1159" spans="1:10" ht="93" x14ac:dyDescent="0.35">
      <c r="A1159" s="10"/>
      <c r="B1159" s="11"/>
      <c r="C1159" s="9">
        <f ca="1">COUNTIF($B$11:E1159,E1159)</f>
        <v>14</v>
      </c>
      <c r="D1159" s="4" t="s">
        <v>927</v>
      </c>
      <c r="E1159" s="59">
        <v>8000000</v>
      </c>
      <c r="F1159" s="59">
        <v>8000000</v>
      </c>
      <c r="G1159" s="73"/>
      <c r="H1159" s="6" t="s">
        <v>1226</v>
      </c>
    </row>
    <row r="1160" spans="1:10" s="14" customFormat="1" ht="104.25" customHeight="1" x14ac:dyDescent="0.35">
      <c r="A1160" s="10"/>
      <c r="B1160" s="11"/>
      <c r="C1160" s="58">
        <v>21</v>
      </c>
      <c r="D1160" s="56" t="s">
        <v>2929</v>
      </c>
      <c r="E1160" s="63">
        <v>0</v>
      </c>
      <c r="F1160" s="63">
        <v>10000000</v>
      </c>
      <c r="G1160" s="76">
        <f t="shared" ref="G1160:G1164" si="46">F1160-E1160</f>
        <v>10000000</v>
      </c>
      <c r="H1160" s="56" t="s">
        <v>1226</v>
      </c>
      <c r="I1160" s="69"/>
      <c r="J1160" s="26"/>
    </row>
    <row r="1161" spans="1:10" s="14" customFormat="1" ht="77.5" x14ac:dyDescent="0.35">
      <c r="A1161" s="10"/>
      <c r="B1161" s="11"/>
      <c r="C1161" s="58">
        <v>22</v>
      </c>
      <c r="D1161" s="56" t="s">
        <v>2930</v>
      </c>
      <c r="E1161" s="63">
        <v>0</v>
      </c>
      <c r="F1161" s="63">
        <v>20000000</v>
      </c>
      <c r="G1161" s="76">
        <f t="shared" si="46"/>
        <v>20000000</v>
      </c>
      <c r="H1161" s="56" t="s">
        <v>1226</v>
      </c>
      <c r="I1161" s="69"/>
      <c r="J1161" s="26"/>
    </row>
    <row r="1162" spans="1:10" s="14" customFormat="1" ht="93" x14ac:dyDescent="0.35">
      <c r="A1162" s="10"/>
      <c r="B1162" s="11"/>
      <c r="C1162" s="58">
        <v>23</v>
      </c>
      <c r="D1162" s="56" t="s">
        <v>2931</v>
      </c>
      <c r="E1162" s="63">
        <v>0</v>
      </c>
      <c r="F1162" s="63">
        <v>7500000</v>
      </c>
      <c r="G1162" s="76">
        <f t="shared" si="46"/>
        <v>7500000</v>
      </c>
      <c r="H1162" s="56" t="s">
        <v>1226</v>
      </c>
      <c r="I1162" s="69"/>
      <c r="J1162" s="26"/>
    </row>
    <row r="1163" spans="1:10" s="14" customFormat="1" ht="77.5" x14ac:dyDescent="0.35">
      <c r="A1163" s="10"/>
      <c r="B1163" s="11"/>
      <c r="C1163" s="58">
        <v>24</v>
      </c>
      <c r="D1163" s="56" t="s">
        <v>2932</v>
      </c>
      <c r="E1163" s="63">
        <v>0</v>
      </c>
      <c r="F1163" s="63">
        <v>10000000</v>
      </c>
      <c r="G1163" s="76">
        <f t="shared" si="46"/>
        <v>10000000</v>
      </c>
      <c r="H1163" s="56" t="s">
        <v>1226</v>
      </c>
      <c r="I1163" s="69"/>
      <c r="J1163" s="26"/>
    </row>
    <row r="1164" spans="1:10" s="14" customFormat="1" ht="93" x14ac:dyDescent="0.35">
      <c r="A1164" s="10"/>
      <c r="B1164" s="11"/>
      <c r="C1164" s="58">
        <v>25</v>
      </c>
      <c r="D1164" s="56" t="s">
        <v>2933</v>
      </c>
      <c r="E1164" s="63">
        <v>0</v>
      </c>
      <c r="F1164" s="63">
        <v>10000000</v>
      </c>
      <c r="G1164" s="76">
        <f t="shared" si="46"/>
        <v>10000000</v>
      </c>
      <c r="H1164" s="56" t="s">
        <v>1226</v>
      </c>
      <c r="I1164" s="69"/>
      <c r="J1164" s="26"/>
    </row>
    <row r="1165" spans="1:10" x14ac:dyDescent="0.35">
      <c r="A1165" s="10"/>
      <c r="B1165" s="11"/>
      <c r="C1165" s="109" t="s">
        <v>1473</v>
      </c>
      <c r="D1165" s="110"/>
      <c r="E1165" s="59">
        <f>SUM(E1150:E1164)</f>
        <v>96000000</v>
      </c>
      <c r="F1165" s="59">
        <f>SUM(F1150:F1164)</f>
        <v>153500000</v>
      </c>
      <c r="G1165" s="73">
        <f>SUM(G1150:G1164)</f>
        <v>57500000</v>
      </c>
      <c r="H1165" s="31"/>
      <c r="J1165" s="35"/>
    </row>
    <row r="1166" spans="1:10" x14ac:dyDescent="0.35">
      <c r="A1166" s="10"/>
      <c r="B1166" s="11"/>
      <c r="C1166" s="107" t="s">
        <v>1487</v>
      </c>
      <c r="D1166" s="112"/>
      <c r="E1166" s="59"/>
      <c r="F1166" s="59"/>
      <c r="G1166" s="73"/>
      <c r="H1166" s="31"/>
      <c r="J1166" s="35"/>
    </row>
    <row r="1167" spans="1:10" ht="77.5" x14ac:dyDescent="0.35">
      <c r="A1167" s="10"/>
      <c r="B1167" s="11"/>
      <c r="C1167" s="9">
        <f ca="1">COUNTIF($B$11:E1167,E1167)</f>
        <v>2</v>
      </c>
      <c r="D1167" s="4" t="s">
        <v>929</v>
      </c>
      <c r="E1167" s="59">
        <v>10000000</v>
      </c>
      <c r="F1167" s="59">
        <v>10000000</v>
      </c>
      <c r="G1167" s="73"/>
      <c r="H1167" s="6" t="s">
        <v>1226</v>
      </c>
    </row>
    <row r="1168" spans="1:10" ht="77.5" x14ac:dyDescent="0.35">
      <c r="A1168" s="10"/>
      <c r="B1168" s="11"/>
      <c r="C1168" s="9">
        <f ca="1">COUNTIF($B$11:E1168,E1168)</f>
        <v>3</v>
      </c>
      <c r="D1168" s="4" t="s">
        <v>930</v>
      </c>
      <c r="E1168" s="59">
        <v>10000000</v>
      </c>
      <c r="F1168" s="59">
        <v>10000000</v>
      </c>
      <c r="G1168" s="73"/>
      <c r="H1168" s="6" t="s">
        <v>1226</v>
      </c>
    </row>
    <row r="1169" spans="1:10" ht="85.5" customHeight="1" x14ac:dyDescent="0.35">
      <c r="A1169" s="10"/>
      <c r="B1169" s="11"/>
      <c r="C1169" s="9">
        <f ca="1">COUNTIF($B$11:E1169,E1169)</f>
        <v>4</v>
      </c>
      <c r="D1169" s="4" t="s">
        <v>931</v>
      </c>
      <c r="E1169" s="59">
        <v>10000000</v>
      </c>
      <c r="F1169" s="59">
        <v>10000000</v>
      </c>
      <c r="G1169" s="73"/>
      <c r="H1169" s="6" t="s">
        <v>1226</v>
      </c>
    </row>
    <row r="1170" spans="1:10" s="14" customFormat="1" ht="84" customHeight="1" x14ac:dyDescent="0.35">
      <c r="A1170" s="10"/>
      <c r="B1170" s="11"/>
      <c r="C1170" s="58">
        <v>6</v>
      </c>
      <c r="D1170" s="56" t="s">
        <v>3363</v>
      </c>
      <c r="E1170" s="63">
        <v>0</v>
      </c>
      <c r="F1170" s="63">
        <v>10000000</v>
      </c>
      <c r="G1170" s="76">
        <f t="shared" ref="G1170:G1174" si="47">F1170-E1170</f>
        <v>10000000</v>
      </c>
      <c r="H1170" s="56" t="s">
        <v>1226</v>
      </c>
      <c r="I1170" s="69"/>
      <c r="J1170" s="26"/>
    </row>
    <row r="1171" spans="1:10" s="14" customFormat="1" ht="78" customHeight="1" x14ac:dyDescent="0.35">
      <c r="A1171" s="10"/>
      <c r="B1171" s="11"/>
      <c r="C1171" s="58">
        <v>7</v>
      </c>
      <c r="D1171" s="56" t="s">
        <v>3364</v>
      </c>
      <c r="E1171" s="63">
        <v>0</v>
      </c>
      <c r="F1171" s="63">
        <v>10000000</v>
      </c>
      <c r="G1171" s="76">
        <f t="shared" si="47"/>
        <v>10000000</v>
      </c>
      <c r="H1171" s="56" t="s">
        <v>1226</v>
      </c>
      <c r="I1171" s="69"/>
      <c r="J1171" s="26"/>
    </row>
    <row r="1172" spans="1:10" s="14" customFormat="1" ht="88.5" customHeight="1" x14ac:dyDescent="0.35">
      <c r="A1172" s="10"/>
      <c r="B1172" s="11"/>
      <c r="C1172" s="58">
        <v>8</v>
      </c>
      <c r="D1172" s="56" t="s">
        <v>3365</v>
      </c>
      <c r="E1172" s="63">
        <v>0</v>
      </c>
      <c r="F1172" s="63">
        <v>10000000</v>
      </c>
      <c r="G1172" s="76">
        <f t="shared" si="47"/>
        <v>10000000</v>
      </c>
      <c r="H1172" s="56" t="s">
        <v>1226</v>
      </c>
      <c r="I1172" s="69"/>
      <c r="J1172" s="26"/>
    </row>
    <row r="1173" spans="1:10" s="14" customFormat="1" ht="82.5" customHeight="1" x14ac:dyDescent="0.35">
      <c r="A1173" s="10"/>
      <c r="B1173" s="11"/>
      <c r="C1173" s="58">
        <v>9</v>
      </c>
      <c r="D1173" s="56" t="s">
        <v>2939</v>
      </c>
      <c r="E1173" s="63">
        <v>0</v>
      </c>
      <c r="F1173" s="63">
        <v>10000000</v>
      </c>
      <c r="G1173" s="76">
        <f t="shared" si="47"/>
        <v>10000000</v>
      </c>
      <c r="H1173" s="56" t="s">
        <v>1226</v>
      </c>
      <c r="I1173" s="69"/>
      <c r="J1173" s="26"/>
    </row>
    <row r="1174" spans="1:10" s="14" customFormat="1" ht="108.5" x14ac:dyDescent="0.35">
      <c r="A1174" s="10"/>
      <c r="B1174" s="11"/>
      <c r="C1174" s="58">
        <v>10</v>
      </c>
      <c r="D1174" s="56" t="s">
        <v>2940</v>
      </c>
      <c r="E1174" s="63">
        <v>0</v>
      </c>
      <c r="F1174" s="63">
        <v>10000000</v>
      </c>
      <c r="G1174" s="76">
        <f t="shared" si="47"/>
        <v>10000000</v>
      </c>
      <c r="H1174" s="56" t="s">
        <v>1226</v>
      </c>
      <c r="I1174" s="69"/>
      <c r="J1174" s="26"/>
    </row>
    <row r="1175" spans="1:10" x14ac:dyDescent="0.35">
      <c r="A1175" s="10"/>
      <c r="B1175" s="11"/>
      <c r="C1175" s="109" t="s">
        <v>1474</v>
      </c>
      <c r="D1175" s="110"/>
      <c r="E1175" s="59">
        <f>SUM(E1167:E1174)</f>
        <v>30000000</v>
      </c>
      <c r="F1175" s="59">
        <f>SUM(F1167:F1174)</f>
        <v>80000000</v>
      </c>
      <c r="G1175" s="73">
        <f>SUM(G1167:G1174)</f>
        <v>50000000</v>
      </c>
      <c r="H1175" s="31"/>
      <c r="J1175" s="35"/>
    </row>
    <row r="1176" spans="1:10" x14ac:dyDescent="0.35">
      <c r="A1176" s="10"/>
      <c r="B1176" s="11"/>
      <c r="C1176" s="107" t="s">
        <v>1488</v>
      </c>
      <c r="D1176" s="112"/>
      <c r="E1176" s="59"/>
      <c r="F1176" s="59"/>
      <c r="G1176" s="73"/>
      <c r="H1176" s="31"/>
      <c r="J1176" s="35"/>
    </row>
    <row r="1177" spans="1:10" ht="93" x14ac:dyDescent="0.35">
      <c r="A1177" s="10"/>
      <c r="B1177" s="11"/>
      <c r="C1177" s="9">
        <f ca="1">COUNTIF($B$11:E1177,E1177)</f>
        <v>3</v>
      </c>
      <c r="D1177" s="4" t="s">
        <v>934</v>
      </c>
      <c r="E1177" s="59">
        <v>9000000</v>
      </c>
      <c r="F1177" s="59">
        <v>9000000</v>
      </c>
      <c r="G1177" s="73"/>
      <c r="H1177" s="6" t="s">
        <v>1226</v>
      </c>
    </row>
    <row r="1178" spans="1:10" ht="63.75" customHeight="1" x14ac:dyDescent="0.35">
      <c r="A1178" s="10"/>
      <c r="B1178" s="11"/>
      <c r="C1178" s="9">
        <f ca="1">COUNTIF($B$11:E1178,E1178)</f>
        <v>4</v>
      </c>
      <c r="D1178" s="4" t="s">
        <v>935</v>
      </c>
      <c r="E1178" s="59">
        <v>6000000</v>
      </c>
      <c r="F1178" s="59">
        <v>6000000</v>
      </c>
      <c r="G1178" s="73"/>
      <c r="H1178" s="6" t="s">
        <v>1226</v>
      </c>
    </row>
    <row r="1179" spans="1:10" ht="63.75" customHeight="1" x14ac:dyDescent="0.35">
      <c r="A1179" s="10"/>
      <c r="B1179" s="11"/>
      <c r="C1179" s="9">
        <f ca="1">COUNTIF($B$11:E1179,E1179)</f>
        <v>5</v>
      </c>
      <c r="D1179" s="4" t="s">
        <v>936</v>
      </c>
      <c r="E1179" s="59">
        <v>6000000</v>
      </c>
      <c r="F1179" s="59">
        <v>6000000</v>
      </c>
      <c r="G1179" s="73"/>
      <c r="H1179" s="6" t="s">
        <v>1226</v>
      </c>
    </row>
    <row r="1180" spans="1:10" ht="77.5" x14ac:dyDescent="0.35">
      <c r="A1180" s="10"/>
      <c r="B1180" s="11"/>
      <c r="C1180" s="9">
        <f ca="1">COUNTIF($B$11:E1180,E1180)</f>
        <v>6</v>
      </c>
      <c r="D1180" s="4" t="s">
        <v>937</v>
      </c>
      <c r="E1180" s="59">
        <v>5000000</v>
      </c>
      <c r="F1180" s="59">
        <v>5000000</v>
      </c>
      <c r="G1180" s="73"/>
      <c r="H1180" s="6" t="s">
        <v>1226</v>
      </c>
    </row>
    <row r="1181" spans="1:10" ht="108.5" x14ac:dyDescent="0.35">
      <c r="A1181" s="10"/>
      <c r="B1181" s="11"/>
      <c r="C1181" s="9">
        <f ca="1">COUNTIF($B$11:E1181,E1181)</f>
        <v>7</v>
      </c>
      <c r="D1181" s="4" t="s">
        <v>938</v>
      </c>
      <c r="E1181" s="59">
        <v>10000000</v>
      </c>
      <c r="F1181" s="59">
        <v>10000000</v>
      </c>
      <c r="G1181" s="73"/>
      <c r="H1181" s="6" t="s">
        <v>1226</v>
      </c>
    </row>
    <row r="1182" spans="1:10" s="14" customFormat="1" ht="77.5" x14ac:dyDescent="0.35">
      <c r="A1182" s="10"/>
      <c r="B1182" s="11"/>
      <c r="C1182" s="58">
        <v>8</v>
      </c>
      <c r="D1182" s="56" t="s">
        <v>2610</v>
      </c>
      <c r="E1182" s="63">
        <v>0</v>
      </c>
      <c r="F1182" s="63">
        <v>5000000</v>
      </c>
      <c r="G1182" s="76">
        <f t="shared" ref="G1182:G1185" si="48">F1182-E1182</f>
        <v>5000000</v>
      </c>
      <c r="H1182" s="57" t="s">
        <v>1226</v>
      </c>
      <c r="I1182" s="69"/>
      <c r="J1182" s="26"/>
    </row>
    <row r="1183" spans="1:10" s="14" customFormat="1" ht="77.5" x14ac:dyDescent="0.35">
      <c r="A1183" s="10"/>
      <c r="B1183" s="11"/>
      <c r="C1183" s="58">
        <v>9</v>
      </c>
      <c r="D1183" s="56" t="s">
        <v>2611</v>
      </c>
      <c r="E1183" s="63">
        <v>0</v>
      </c>
      <c r="F1183" s="63">
        <v>20000000</v>
      </c>
      <c r="G1183" s="76">
        <f t="shared" si="48"/>
        <v>20000000</v>
      </c>
      <c r="H1183" s="57" t="s">
        <v>1226</v>
      </c>
      <c r="I1183" s="69"/>
      <c r="J1183" s="26"/>
    </row>
    <row r="1184" spans="1:10" s="14" customFormat="1" ht="69" customHeight="1" x14ac:dyDescent="0.35">
      <c r="A1184" s="10"/>
      <c r="B1184" s="11"/>
      <c r="C1184" s="58">
        <v>10</v>
      </c>
      <c r="D1184" s="56" t="s">
        <v>2612</v>
      </c>
      <c r="E1184" s="63">
        <v>0</v>
      </c>
      <c r="F1184" s="63">
        <v>5000000</v>
      </c>
      <c r="G1184" s="76">
        <f t="shared" si="48"/>
        <v>5000000</v>
      </c>
      <c r="H1184" s="57" t="s">
        <v>1226</v>
      </c>
      <c r="I1184" s="69"/>
      <c r="J1184" s="26"/>
    </row>
    <row r="1185" spans="1:10" s="14" customFormat="1" ht="69" customHeight="1" x14ac:dyDescent="0.35">
      <c r="A1185" s="10"/>
      <c r="B1185" s="11"/>
      <c r="C1185" s="58">
        <v>11</v>
      </c>
      <c r="D1185" s="56" t="s">
        <v>3366</v>
      </c>
      <c r="E1185" s="63">
        <v>0</v>
      </c>
      <c r="F1185" s="63">
        <v>5000000</v>
      </c>
      <c r="G1185" s="76">
        <f t="shared" si="48"/>
        <v>5000000</v>
      </c>
      <c r="H1185" s="57" t="s">
        <v>1226</v>
      </c>
      <c r="I1185" s="69"/>
      <c r="J1185" s="26"/>
    </row>
    <row r="1186" spans="1:10" x14ac:dyDescent="0.35">
      <c r="A1186" s="10"/>
      <c r="B1186" s="11"/>
      <c r="C1186" s="109" t="s">
        <v>1475</v>
      </c>
      <c r="D1186" s="110"/>
      <c r="E1186" s="59">
        <f>SUM(E1177:E1185)</f>
        <v>36000000</v>
      </c>
      <c r="F1186" s="59">
        <f>SUM(F1177:F1185)</f>
        <v>71000000</v>
      </c>
      <c r="G1186" s="73">
        <f>SUM(G1177:G1185)</f>
        <v>35000000</v>
      </c>
      <c r="H1186" s="31"/>
      <c r="J1186" s="35"/>
    </row>
    <row r="1187" spans="1:10" x14ac:dyDescent="0.35">
      <c r="A1187" s="10"/>
      <c r="B1187" s="11"/>
      <c r="C1187" s="107" t="s">
        <v>1489</v>
      </c>
      <c r="D1187" s="112"/>
      <c r="E1187" s="59"/>
      <c r="F1187" s="59"/>
      <c r="G1187" s="73"/>
      <c r="H1187" s="31"/>
      <c r="J1187" s="35"/>
    </row>
    <row r="1188" spans="1:10" ht="75" customHeight="1" x14ac:dyDescent="0.35">
      <c r="A1188" s="10"/>
      <c r="B1188" s="11"/>
      <c r="C1188" s="9">
        <f ca="1">COUNTIF($B$11:E1188,E1188)</f>
        <v>8</v>
      </c>
      <c r="D1188" s="4" t="s">
        <v>946</v>
      </c>
      <c r="E1188" s="59">
        <v>20000000</v>
      </c>
      <c r="F1188" s="59">
        <v>20000000</v>
      </c>
      <c r="G1188" s="73"/>
      <c r="H1188" s="6" t="s">
        <v>1226</v>
      </c>
    </row>
    <row r="1189" spans="1:10" ht="77.5" x14ac:dyDescent="0.35">
      <c r="A1189" s="10"/>
      <c r="B1189" s="11"/>
      <c r="C1189" s="9">
        <f ca="1">COUNTIF($B$11:E1189,E1189)</f>
        <v>9</v>
      </c>
      <c r="D1189" s="4" t="s">
        <v>947</v>
      </c>
      <c r="E1189" s="59">
        <v>20000000</v>
      </c>
      <c r="F1189" s="59">
        <v>20000000</v>
      </c>
      <c r="G1189" s="73"/>
      <c r="H1189" s="6" t="s">
        <v>1226</v>
      </c>
    </row>
    <row r="1190" spans="1:10" ht="93" x14ac:dyDescent="0.35">
      <c r="A1190" s="10"/>
      <c r="B1190" s="11"/>
      <c r="C1190" s="9">
        <f ca="1">COUNTIF($B$11:E1190,E1190)</f>
        <v>10</v>
      </c>
      <c r="D1190" s="4" t="s">
        <v>948</v>
      </c>
      <c r="E1190" s="59">
        <v>20000000</v>
      </c>
      <c r="F1190" s="59">
        <v>20000000</v>
      </c>
      <c r="G1190" s="73"/>
      <c r="H1190" s="6" t="s">
        <v>1226</v>
      </c>
    </row>
    <row r="1191" spans="1:10" ht="93" x14ac:dyDescent="0.35">
      <c r="A1191" s="10"/>
      <c r="B1191" s="11"/>
      <c r="C1191" s="9">
        <f ca="1">COUNTIF($B$11:E1191,E1191)</f>
        <v>11</v>
      </c>
      <c r="D1191" s="4" t="s">
        <v>949</v>
      </c>
      <c r="E1191" s="59">
        <v>20000000</v>
      </c>
      <c r="F1191" s="59">
        <v>20000000</v>
      </c>
      <c r="G1191" s="73"/>
      <c r="H1191" s="6" t="s">
        <v>1226</v>
      </c>
    </row>
    <row r="1192" spans="1:10" ht="93" x14ac:dyDescent="0.35">
      <c r="A1192" s="10"/>
      <c r="B1192" s="11"/>
      <c r="C1192" s="9">
        <f ca="1">COUNTIF($B$11:E1192,E1192)</f>
        <v>12</v>
      </c>
      <c r="D1192" s="4" t="s">
        <v>950</v>
      </c>
      <c r="E1192" s="59">
        <v>20000000</v>
      </c>
      <c r="F1192" s="59">
        <v>20000000</v>
      </c>
      <c r="G1192" s="73"/>
      <c r="H1192" s="6" t="s">
        <v>1226</v>
      </c>
    </row>
    <row r="1193" spans="1:10" ht="93" x14ac:dyDescent="0.35">
      <c r="A1193" s="10"/>
      <c r="B1193" s="11"/>
      <c r="C1193" s="9">
        <f ca="1">COUNTIF($B$11:E1193,E1193)</f>
        <v>13</v>
      </c>
      <c r="D1193" s="4" t="s">
        <v>951</v>
      </c>
      <c r="E1193" s="59">
        <v>8000000</v>
      </c>
      <c r="F1193" s="59">
        <v>8000000</v>
      </c>
      <c r="G1193" s="73"/>
      <c r="H1193" s="6" t="s">
        <v>1226</v>
      </c>
    </row>
    <row r="1194" spans="1:10" ht="77.5" x14ac:dyDescent="0.35">
      <c r="A1194" s="10"/>
      <c r="B1194" s="11"/>
      <c r="C1194" s="9">
        <f ca="1">COUNTIF($B$11:E1194,E1194)</f>
        <v>14</v>
      </c>
      <c r="D1194" s="4" t="s">
        <v>952</v>
      </c>
      <c r="E1194" s="59">
        <v>20000000</v>
      </c>
      <c r="F1194" s="59">
        <v>20000000</v>
      </c>
      <c r="G1194" s="73"/>
      <c r="H1194" s="6" t="s">
        <v>1226</v>
      </c>
    </row>
    <row r="1195" spans="1:10" ht="77.5" x14ac:dyDescent="0.35">
      <c r="A1195" s="10"/>
      <c r="B1195" s="11"/>
      <c r="C1195" s="9">
        <f ca="1">COUNTIF($B$11:E1195,E1195)</f>
        <v>15</v>
      </c>
      <c r="D1195" s="4" t="s">
        <v>953</v>
      </c>
      <c r="E1195" s="59">
        <v>20000000</v>
      </c>
      <c r="F1195" s="59">
        <v>20000000</v>
      </c>
      <c r="G1195" s="73"/>
      <c r="H1195" s="6" t="s">
        <v>1226</v>
      </c>
    </row>
    <row r="1196" spans="1:10" ht="75.75" customHeight="1" x14ac:dyDescent="0.35">
      <c r="A1196" s="10"/>
      <c r="B1196" s="11"/>
      <c r="C1196" s="9">
        <f ca="1">COUNTIF($B$11:E1196,E1196)</f>
        <v>16</v>
      </c>
      <c r="D1196" s="4" t="s">
        <v>954</v>
      </c>
      <c r="E1196" s="59">
        <v>20000000</v>
      </c>
      <c r="F1196" s="59">
        <v>20000000</v>
      </c>
      <c r="G1196" s="73"/>
      <c r="H1196" s="6" t="s">
        <v>1226</v>
      </c>
    </row>
    <row r="1197" spans="1:10" ht="82.5" customHeight="1" x14ac:dyDescent="0.35">
      <c r="A1197" s="10"/>
      <c r="B1197" s="11"/>
      <c r="C1197" s="9">
        <f ca="1">COUNTIF($B$11:E1197,E1197)</f>
        <v>17</v>
      </c>
      <c r="D1197" s="4" t="s">
        <v>955</v>
      </c>
      <c r="E1197" s="59">
        <v>20000000</v>
      </c>
      <c r="F1197" s="59">
        <v>20000000</v>
      </c>
      <c r="G1197" s="73"/>
      <c r="H1197" s="6" t="s">
        <v>1226</v>
      </c>
    </row>
    <row r="1198" spans="1:10" ht="77.25" customHeight="1" x14ac:dyDescent="0.35">
      <c r="A1198" s="10"/>
      <c r="B1198" s="11"/>
      <c r="C1198" s="9">
        <f ca="1">COUNTIF($B$11:E1198,E1198)</f>
        <v>18</v>
      </c>
      <c r="D1198" s="4" t="s">
        <v>956</v>
      </c>
      <c r="E1198" s="59">
        <v>20000000</v>
      </c>
      <c r="F1198" s="59">
        <v>20000000</v>
      </c>
      <c r="G1198" s="73"/>
      <c r="H1198" s="6" t="s">
        <v>1226</v>
      </c>
    </row>
    <row r="1199" spans="1:10" ht="77.5" x14ac:dyDescent="0.35">
      <c r="A1199" s="10"/>
      <c r="B1199" s="11"/>
      <c r="C1199" s="9">
        <f ca="1">COUNTIF($B$11:E1199,E1199)</f>
        <v>19</v>
      </c>
      <c r="D1199" s="4" t="s">
        <v>957</v>
      </c>
      <c r="E1199" s="59">
        <v>9000000</v>
      </c>
      <c r="F1199" s="59">
        <v>9000000</v>
      </c>
      <c r="G1199" s="73"/>
      <c r="H1199" s="6" t="s">
        <v>1226</v>
      </c>
    </row>
    <row r="1200" spans="1:10" ht="77.5" x14ac:dyDescent="0.35">
      <c r="A1200" s="10"/>
      <c r="B1200" s="11"/>
      <c r="C1200" s="9">
        <f ca="1">COUNTIF($B$11:E1200,E1200)</f>
        <v>20</v>
      </c>
      <c r="D1200" s="4" t="s">
        <v>958</v>
      </c>
      <c r="E1200" s="59">
        <v>9000000</v>
      </c>
      <c r="F1200" s="59">
        <v>9000000</v>
      </c>
      <c r="G1200" s="73"/>
      <c r="H1200" s="6" t="s">
        <v>1226</v>
      </c>
    </row>
    <row r="1201" spans="1:10" ht="147" customHeight="1" x14ac:dyDescent="0.35">
      <c r="A1201" s="10"/>
      <c r="B1201" s="11"/>
      <c r="C1201" s="9">
        <f ca="1">COUNTIF($B$11:E1201,E1201)</f>
        <v>21</v>
      </c>
      <c r="D1201" s="4" t="s">
        <v>959</v>
      </c>
      <c r="E1201" s="59">
        <v>20000000</v>
      </c>
      <c r="F1201" s="59">
        <v>20000000</v>
      </c>
      <c r="G1201" s="73"/>
      <c r="H1201" s="6" t="s">
        <v>1226</v>
      </c>
    </row>
    <row r="1202" spans="1:10" ht="124" x14ac:dyDescent="0.35">
      <c r="A1202" s="10"/>
      <c r="B1202" s="11"/>
      <c r="C1202" s="9">
        <f ca="1">COUNTIF($B$11:E1202,E1202)</f>
        <v>22</v>
      </c>
      <c r="D1202" s="4" t="s">
        <v>960</v>
      </c>
      <c r="E1202" s="59">
        <v>10000000</v>
      </c>
      <c r="F1202" s="59">
        <v>10000000</v>
      </c>
      <c r="G1202" s="73"/>
      <c r="H1202" s="6" t="s">
        <v>1226</v>
      </c>
    </row>
    <row r="1203" spans="1:10" s="14" customFormat="1" ht="60.75" customHeight="1" x14ac:dyDescent="0.35">
      <c r="A1203" s="10"/>
      <c r="B1203" s="11"/>
      <c r="C1203" s="58">
        <v>29</v>
      </c>
      <c r="D1203" s="56" t="s">
        <v>2941</v>
      </c>
      <c r="E1203" s="63">
        <v>0</v>
      </c>
      <c r="F1203" s="63">
        <v>17000000</v>
      </c>
      <c r="G1203" s="76">
        <f t="shared" ref="G1203:G1210" si="49">F1203-E1203</f>
        <v>17000000</v>
      </c>
      <c r="H1203" s="56" t="s">
        <v>1226</v>
      </c>
      <c r="I1203" s="69"/>
      <c r="J1203" s="26"/>
    </row>
    <row r="1204" spans="1:10" s="14" customFormat="1" ht="108.5" x14ac:dyDescent="0.35">
      <c r="A1204" s="10"/>
      <c r="B1204" s="11"/>
      <c r="C1204" s="58">
        <v>30</v>
      </c>
      <c r="D1204" s="56" t="s">
        <v>2942</v>
      </c>
      <c r="E1204" s="63">
        <v>0</v>
      </c>
      <c r="F1204" s="63">
        <v>10000000</v>
      </c>
      <c r="G1204" s="76">
        <f t="shared" si="49"/>
        <v>10000000</v>
      </c>
      <c r="H1204" s="56" t="s">
        <v>1226</v>
      </c>
      <c r="I1204" s="69"/>
      <c r="J1204" s="26"/>
    </row>
    <row r="1205" spans="1:10" s="14" customFormat="1" ht="119.25" customHeight="1" x14ac:dyDescent="0.35">
      <c r="A1205" s="10"/>
      <c r="B1205" s="11"/>
      <c r="C1205" s="58">
        <v>31</v>
      </c>
      <c r="D1205" s="56" t="s">
        <v>2943</v>
      </c>
      <c r="E1205" s="63">
        <v>0</v>
      </c>
      <c r="F1205" s="63">
        <v>10000000</v>
      </c>
      <c r="G1205" s="76">
        <f t="shared" si="49"/>
        <v>10000000</v>
      </c>
      <c r="H1205" s="56" t="s">
        <v>1226</v>
      </c>
      <c r="I1205" s="69"/>
      <c r="J1205" s="26"/>
    </row>
    <row r="1206" spans="1:10" s="14" customFormat="1" ht="133.5" customHeight="1" x14ac:dyDescent="0.35">
      <c r="A1206" s="10"/>
      <c r="B1206" s="11"/>
      <c r="C1206" s="58">
        <v>32</v>
      </c>
      <c r="D1206" s="56" t="s">
        <v>2944</v>
      </c>
      <c r="E1206" s="63">
        <v>0</v>
      </c>
      <c r="F1206" s="63">
        <v>10000000</v>
      </c>
      <c r="G1206" s="76">
        <f t="shared" si="49"/>
        <v>10000000</v>
      </c>
      <c r="H1206" s="56" t="s">
        <v>1226</v>
      </c>
      <c r="I1206" s="69"/>
      <c r="J1206" s="26"/>
    </row>
    <row r="1207" spans="1:10" s="14" customFormat="1" ht="77.5" x14ac:dyDescent="0.35">
      <c r="A1207" s="10"/>
      <c r="B1207" s="11"/>
      <c r="C1207" s="58">
        <v>33</v>
      </c>
      <c r="D1207" s="56" t="s">
        <v>2945</v>
      </c>
      <c r="E1207" s="63">
        <v>0</v>
      </c>
      <c r="F1207" s="63">
        <v>10000000</v>
      </c>
      <c r="G1207" s="76">
        <f t="shared" si="49"/>
        <v>10000000</v>
      </c>
      <c r="H1207" s="56" t="s">
        <v>1226</v>
      </c>
      <c r="I1207" s="69"/>
      <c r="J1207" s="26"/>
    </row>
    <row r="1208" spans="1:10" s="14" customFormat="1" ht="129" customHeight="1" x14ac:dyDescent="0.35">
      <c r="A1208" s="10"/>
      <c r="B1208" s="11"/>
      <c r="C1208" s="58">
        <v>34</v>
      </c>
      <c r="D1208" s="56" t="s">
        <v>2946</v>
      </c>
      <c r="E1208" s="63">
        <v>0</v>
      </c>
      <c r="F1208" s="63">
        <v>17000000</v>
      </c>
      <c r="G1208" s="76">
        <f t="shared" si="49"/>
        <v>17000000</v>
      </c>
      <c r="H1208" s="56" t="s">
        <v>1226</v>
      </c>
      <c r="I1208" s="69"/>
      <c r="J1208" s="26"/>
    </row>
    <row r="1209" spans="1:10" s="14" customFormat="1" ht="111" customHeight="1" x14ac:dyDescent="0.35">
      <c r="A1209" s="10"/>
      <c r="B1209" s="11"/>
      <c r="C1209" s="58">
        <v>35</v>
      </c>
      <c r="D1209" s="56" t="s">
        <v>2947</v>
      </c>
      <c r="E1209" s="63">
        <v>0</v>
      </c>
      <c r="F1209" s="63">
        <v>17000000</v>
      </c>
      <c r="G1209" s="76">
        <f t="shared" si="49"/>
        <v>17000000</v>
      </c>
      <c r="H1209" s="56" t="s">
        <v>1226</v>
      </c>
      <c r="I1209" s="69"/>
      <c r="J1209" s="26"/>
    </row>
    <row r="1210" spans="1:10" s="14" customFormat="1" ht="153" customHeight="1" x14ac:dyDescent="0.35">
      <c r="A1210" s="10"/>
      <c r="B1210" s="11"/>
      <c r="C1210" s="58">
        <v>36</v>
      </c>
      <c r="D1210" s="56" t="s">
        <v>2948</v>
      </c>
      <c r="E1210" s="63">
        <v>0</v>
      </c>
      <c r="F1210" s="63">
        <v>10000000</v>
      </c>
      <c r="G1210" s="76">
        <f t="shared" si="49"/>
        <v>10000000</v>
      </c>
      <c r="H1210" s="56" t="s">
        <v>1226</v>
      </c>
      <c r="I1210" s="69"/>
      <c r="J1210" s="26"/>
    </row>
    <row r="1211" spans="1:10" ht="39" customHeight="1" x14ac:dyDescent="0.35">
      <c r="A1211" s="10"/>
      <c r="B1211" s="11"/>
      <c r="C1211" s="109" t="s">
        <v>1476</v>
      </c>
      <c r="D1211" s="110"/>
      <c r="E1211" s="61">
        <f>SUM(E1188:E1210)</f>
        <v>256000000</v>
      </c>
      <c r="F1211" s="61">
        <f>SUM(F1188:F1210)</f>
        <v>357000000</v>
      </c>
      <c r="G1211" s="75">
        <f>SUM(G1188:G1210)</f>
        <v>101000000</v>
      </c>
      <c r="H1211" s="31"/>
      <c r="J1211" s="35"/>
    </row>
    <row r="1212" spans="1:10" x14ac:dyDescent="0.35">
      <c r="A1212" s="10"/>
      <c r="B1212" s="11"/>
      <c r="C1212" s="107" t="s">
        <v>1490</v>
      </c>
      <c r="D1212" s="112"/>
      <c r="E1212" s="59"/>
      <c r="F1212" s="59"/>
      <c r="G1212" s="73"/>
      <c r="H1212" s="31"/>
      <c r="J1212" s="35"/>
    </row>
    <row r="1213" spans="1:10" ht="84" customHeight="1" x14ac:dyDescent="0.35">
      <c r="A1213" s="10"/>
      <c r="B1213" s="11"/>
      <c r="C1213" s="9">
        <f ca="1">COUNTIF($B$11:E1213,E1213)</f>
        <v>3</v>
      </c>
      <c r="D1213" s="4" t="s">
        <v>963</v>
      </c>
      <c r="E1213" s="59">
        <v>15000000</v>
      </c>
      <c r="F1213" s="59">
        <v>15000000</v>
      </c>
      <c r="G1213" s="73"/>
      <c r="H1213" s="6" t="s">
        <v>1226</v>
      </c>
    </row>
    <row r="1214" spans="1:10" ht="93" x14ac:dyDescent="0.35">
      <c r="A1214" s="10"/>
      <c r="B1214" s="11"/>
      <c r="C1214" s="9">
        <f ca="1">COUNTIF($B$11:E1214,E1214)</f>
        <v>4</v>
      </c>
      <c r="D1214" s="4" t="s">
        <v>964</v>
      </c>
      <c r="E1214" s="59">
        <v>15000000</v>
      </c>
      <c r="F1214" s="59">
        <v>15000000</v>
      </c>
      <c r="G1214" s="73"/>
      <c r="H1214" s="6" t="s">
        <v>1226</v>
      </c>
    </row>
    <row r="1215" spans="1:10" ht="93" x14ac:dyDescent="0.35">
      <c r="A1215" s="10"/>
      <c r="B1215" s="11"/>
      <c r="C1215" s="9">
        <f ca="1">COUNTIF($B$11:E1215,E1215)</f>
        <v>5</v>
      </c>
      <c r="D1215" s="4" t="s">
        <v>965</v>
      </c>
      <c r="E1215" s="59">
        <v>8000000</v>
      </c>
      <c r="F1215" s="59">
        <v>8000000</v>
      </c>
      <c r="G1215" s="73"/>
      <c r="H1215" s="6" t="s">
        <v>1226</v>
      </c>
    </row>
    <row r="1216" spans="1:10" ht="102" customHeight="1" x14ac:dyDescent="0.35">
      <c r="A1216" s="10"/>
      <c r="B1216" s="11"/>
      <c r="C1216" s="9">
        <f ca="1">COUNTIF($B$11:E1216,E1216)</f>
        <v>6</v>
      </c>
      <c r="D1216" s="4" t="s">
        <v>966</v>
      </c>
      <c r="E1216" s="59">
        <v>20000000</v>
      </c>
      <c r="F1216" s="59">
        <v>20000000</v>
      </c>
      <c r="G1216" s="73"/>
      <c r="H1216" s="6" t="s">
        <v>1226</v>
      </c>
    </row>
    <row r="1217" spans="1:10" ht="77.5" x14ac:dyDescent="0.35">
      <c r="A1217" s="10"/>
      <c r="B1217" s="11"/>
      <c r="C1217" s="9">
        <f ca="1">COUNTIF($B$11:E1217,E1217)</f>
        <v>7</v>
      </c>
      <c r="D1217" s="4" t="s">
        <v>967</v>
      </c>
      <c r="E1217" s="59">
        <v>15000000</v>
      </c>
      <c r="F1217" s="59">
        <v>15000000</v>
      </c>
      <c r="G1217" s="73"/>
      <c r="H1217" s="6" t="s">
        <v>1226</v>
      </c>
    </row>
    <row r="1218" spans="1:10" ht="77.5" x14ac:dyDescent="0.35">
      <c r="A1218" s="10"/>
      <c r="B1218" s="11"/>
      <c r="C1218" s="9">
        <f ca="1">COUNTIF($B$11:E1218,E1218)</f>
        <v>8</v>
      </c>
      <c r="D1218" s="4" t="s">
        <v>968</v>
      </c>
      <c r="E1218" s="59">
        <v>10000000</v>
      </c>
      <c r="F1218" s="59">
        <v>10000000</v>
      </c>
      <c r="G1218" s="73"/>
      <c r="H1218" s="6" t="s">
        <v>1226</v>
      </c>
    </row>
    <row r="1219" spans="1:10" ht="77.5" x14ac:dyDescent="0.35">
      <c r="A1219" s="10"/>
      <c r="B1219" s="11"/>
      <c r="C1219" s="9">
        <f ca="1">COUNTIF($B$11:E1219,E1219)</f>
        <v>9</v>
      </c>
      <c r="D1219" s="4" t="s">
        <v>969</v>
      </c>
      <c r="E1219" s="59">
        <v>10000000</v>
      </c>
      <c r="F1219" s="59">
        <v>10000000</v>
      </c>
      <c r="G1219" s="73"/>
      <c r="H1219" s="6" t="s">
        <v>1226</v>
      </c>
    </row>
    <row r="1220" spans="1:10" ht="77.5" x14ac:dyDescent="0.35">
      <c r="A1220" s="10"/>
      <c r="B1220" s="11"/>
      <c r="C1220" s="9">
        <f ca="1">COUNTIF($B$11:E1220,E1220)</f>
        <v>10</v>
      </c>
      <c r="D1220" s="4" t="s">
        <v>970</v>
      </c>
      <c r="E1220" s="59">
        <v>7000000</v>
      </c>
      <c r="F1220" s="59">
        <v>7000000</v>
      </c>
      <c r="G1220" s="73"/>
      <c r="H1220" s="6" t="s">
        <v>1226</v>
      </c>
    </row>
    <row r="1221" spans="1:10" ht="77.5" x14ac:dyDescent="0.35">
      <c r="A1221" s="10"/>
      <c r="B1221" s="11"/>
      <c r="C1221" s="9">
        <f ca="1">COUNTIF($B$11:E1221,E1221)</f>
        <v>11</v>
      </c>
      <c r="D1221" s="4" t="s">
        <v>971</v>
      </c>
      <c r="E1221" s="59">
        <v>10000000</v>
      </c>
      <c r="F1221" s="59">
        <v>10000000</v>
      </c>
      <c r="G1221" s="73"/>
      <c r="H1221" s="6" t="s">
        <v>1226</v>
      </c>
    </row>
    <row r="1222" spans="1:10" ht="77.5" x14ac:dyDescent="0.35">
      <c r="A1222" s="10"/>
      <c r="B1222" s="11"/>
      <c r="C1222" s="9">
        <f ca="1">COUNTIF($B$11:E1222,E1222)</f>
        <v>12</v>
      </c>
      <c r="D1222" s="4" t="s">
        <v>972</v>
      </c>
      <c r="E1222" s="59">
        <v>10000000</v>
      </c>
      <c r="F1222" s="59">
        <v>10000000</v>
      </c>
      <c r="G1222" s="73"/>
      <c r="H1222" s="6" t="s">
        <v>1226</v>
      </c>
    </row>
    <row r="1223" spans="1:10" ht="108.5" x14ac:dyDescent="0.35">
      <c r="A1223" s="10"/>
      <c r="B1223" s="11"/>
      <c r="C1223" s="9">
        <f ca="1">COUNTIF($B$11:E1223,E1223)</f>
        <v>13</v>
      </c>
      <c r="D1223" s="4" t="s">
        <v>973</v>
      </c>
      <c r="E1223" s="59">
        <v>65000000</v>
      </c>
      <c r="F1223" s="59">
        <v>65000000</v>
      </c>
      <c r="G1223" s="73"/>
      <c r="H1223" s="6" t="s">
        <v>1226</v>
      </c>
    </row>
    <row r="1224" spans="1:10" s="14" customFormat="1" ht="89.25" customHeight="1" x14ac:dyDescent="0.35">
      <c r="A1224" s="10"/>
      <c r="B1224" s="11"/>
      <c r="C1224" s="58">
        <v>16</v>
      </c>
      <c r="D1224" s="56" t="s">
        <v>2955</v>
      </c>
      <c r="E1224" s="63">
        <v>0</v>
      </c>
      <c r="F1224" s="63">
        <v>20000000</v>
      </c>
      <c r="G1224" s="76">
        <f t="shared" ref="G1224:G1227" si="50">F1224-E1224</f>
        <v>20000000</v>
      </c>
      <c r="H1224" s="56" t="s">
        <v>1226</v>
      </c>
      <c r="I1224" s="69"/>
      <c r="J1224" s="26"/>
    </row>
    <row r="1225" spans="1:10" s="14" customFormat="1" ht="93" x14ac:dyDescent="0.35">
      <c r="A1225" s="10"/>
      <c r="B1225" s="11"/>
      <c r="C1225" s="58">
        <v>17</v>
      </c>
      <c r="D1225" s="56" t="s">
        <v>2956</v>
      </c>
      <c r="E1225" s="63">
        <v>0</v>
      </c>
      <c r="F1225" s="63">
        <v>10000000</v>
      </c>
      <c r="G1225" s="76">
        <f t="shared" si="50"/>
        <v>10000000</v>
      </c>
      <c r="H1225" s="56" t="s">
        <v>1226</v>
      </c>
      <c r="I1225" s="69"/>
      <c r="J1225" s="26"/>
    </row>
    <row r="1226" spans="1:10" s="14" customFormat="1" ht="77.5" x14ac:dyDescent="0.35">
      <c r="A1226" s="10"/>
      <c r="B1226" s="11"/>
      <c r="C1226" s="58">
        <v>18</v>
      </c>
      <c r="D1226" s="56" t="s">
        <v>2957</v>
      </c>
      <c r="E1226" s="63">
        <v>0</v>
      </c>
      <c r="F1226" s="63">
        <v>15000000</v>
      </c>
      <c r="G1226" s="76">
        <f t="shared" si="50"/>
        <v>15000000</v>
      </c>
      <c r="H1226" s="56" t="s">
        <v>1226</v>
      </c>
      <c r="I1226" s="69"/>
      <c r="J1226" s="26"/>
    </row>
    <row r="1227" spans="1:10" s="14" customFormat="1" ht="77.5" x14ac:dyDescent="0.35">
      <c r="A1227" s="10"/>
      <c r="B1227" s="11"/>
      <c r="C1227" s="58">
        <v>19</v>
      </c>
      <c r="D1227" s="56" t="s">
        <v>2958</v>
      </c>
      <c r="E1227" s="63">
        <v>0</v>
      </c>
      <c r="F1227" s="63">
        <v>15000000</v>
      </c>
      <c r="G1227" s="76">
        <f t="shared" si="50"/>
        <v>15000000</v>
      </c>
      <c r="H1227" s="56" t="s">
        <v>1226</v>
      </c>
      <c r="I1227" s="69"/>
      <c r="J1227" s="26"/>
    </row>
    <row r="1228" spans="1:10" x14ac:dyDescent="0.35">
      <c r="A1228" s="10"/>
      <c r="B1228" s="11"/>
      <c r="C1228" s="109" t="s">
        <v>1477</v>
      </c>
      <c r="D1228" s="110"/>
      <c r="E1228" s="59">
        <f>SUM(E1213:E1227)</f>
        <v>185000000</v>
      </c>
      <c r="F1228" s="59">
        <f>SUM(F1213:F1227)</f>
        <v>245000000</v>
      </c>
      <c r="G1228" s="73">
        <f>SUM(G1213:G1227)</f>
        <v>60000000</v>
      </c>
      <c r="H1228" s="31"/>
      <c r="J1228" s="35"/>
    </row>
    <row r="1229" spans="1:10" x14ac:dyDescent="0.35">
      <c r="A1229" s="10"/>
      <c r="B1229" s="11"/>
      <c r="C1229" s="107" t="s">
        <v>1491</v>
      </c>
      <c r="D1229" s="112"/>
      <c r="E1229" s="59"/>
      <c r="F1229" s="59"/>
      <c r="G1229" s="73"/>
      <c r="H1229" s="31"/>
      <c r="J1229" s="35"/>
    </row>
    <row r="1230" spans="1:10" ht="77.5" x14ac:dyDescent="0.35">
      <c r="A1230" s="10"/>
      <c r="B1230" s="11"/>
      <c r="C1230" s="9">
        <f ca="1">COUNTIF($B$11:E1230,E1230)</f>
        <v>7</v>
      </c>
      <c r="D1230" s="4" t="s">
        <v>980</v>
      </c>
      <c r="E1230" s="59">
        <v>8000000</v>
      </c>
      <c r="F1230" s="59">
        <v>8000000</v>
      </c>
      <c r="G1230" s="73"/>
      <c r="H1230" s="6" t="s">
        <v>1226</v>
      </c>
    </row>
    <row r="1231" spans="1:10" ht="77.5" x14ac:dyDescent="0.35">
      <c r="A1231" s="10"/>
      <c r="B1231" s="11"/>
      <c r="C1231" s="9">
        <f ca="1">COUNTIF($B$11:E1231,E1231)</f>
        <v>8</v>
      </c>
      <c r="D1231" s="4" t="s">
        <v>981</v>
      </c>
      <c r="E1231" s="59">
        <v>7000000</v>
      </c>
      <c r="F1231" s="59">
        <v>7000000</v>
      </c>
      <c r="G1231" s="73"/>
      <c r="H1231" s="6" t="s">
        <v>1226</v>
      </c>
    </row>
    <row r="1232" spans="1:10" ht="77.5" x14ac:dyDescent="0.35">
      <c r="A1232" s="10"/>
      <c r="B1232" s="11"/>
      <c r="C1232" s="9">
        <f ca="1">COUNTIF($B$11:E1232,E1232)</f>
        <v>9</v>
      </c>
      <c r="D1232" s="4" t="s">
        <v>982</v>
      </c>
      <c r="E1232" s="59">
        <v>10000000</v>
      </c>
      <c r="F1232" s="59">
        <v>10000000</v>
      </c>
      <c r="G1232" s="73"/>
      <c r="H1232" s="6" t="s">
        <v>1226</v>
      </c>
    </row>
    <row r="1233" spans="1:10" ht="98.25" customHeight="1" x14ac:dyDescent="0.35">
      <c r="A1233" s="10"/>
      <c r="B1233" s="11"/>
      <c r="C1233" s="9">
        <f ca="1">COUNTIF($B$11:E1233,E1233)</f>
        <v>10</v>
      </c>
      <c r="D1233" s="4" t="s">
        <v>983</v>
      </c>
      <c r="E1233" s="59">
        <v>8000000</v>
      </c>
      <c r="F1233" s="59">
        <v>8000000</v>
      </c>
      <c r="G1233" s="73"/>
      <c r="H1233" s="6" t="s">
        <v>1226</v>
      </c>
    </row>
    <row r="1234" spans="1:10" s="14" customFormat="1" ht="73.5" customHeight="1" x14ac:dyDescent="0.35">
      <c r="A1234" s="10"/>
      <c r="B1234" s="11"/>
      <c r="C1234" s="58">
        <v>13</v>
      </c>
      <c r="D1234" s="56" t="s">
        <v>3367</v>
      </c>
      <c r="E1234" s="63">
        <v>0</v>
      </c>
      <c r="F1234" s="63">
        <v>10000000</v>
      </c>
      <c r="G1234" s="76">
        <f t="shared" ref="G1234:G1239" si="51">F1234-E1234</f>
        <v>10000000</v>
      </c>
      <c r="H1234" s="56" t="s">
        <v>1226</v>
      </c>
      <c r="I1234" s="69"/>
      <c r="J1234" s="26"/>
    </row>
    <row r="1235" spans="1:10" s="14" customFormat="1" ht="73.5" customHeight="1" x14ac:dyDescent="0.35">
      <c r="A1235" s="10"/>
      <c r="B1235" s="11"/>
      <c r="C1235" s="58">
        <v>14</v>
      </c>
      <c r="D1235" s="56" t="s">
        <v>3368</v>
      </c>
      <c r="E1235" s="63">
        <v>0</v>
      </c>
      <c r="F1235" s="63">
        <v>7000000</v>
      </c>
      <c r="G1235" s="76">
        <f t="shared" si="51"/>
        <v>7000000</v>
      </c>
      <c r="H1235" s="56" t="s">
        <v>1226</v>
      </c>
      <c r="I1235" s="69"/>
      <c r="J1235" s="26"/>
    </row>
    <row r="1236" spans="1:10" s="14" customFormat="1" ht="73.5" customHeight="1" x14ac:dyDescent="0.35">
      <c r="A1236" s="10"/>
      <c r="B1236" s="11"/>
      <c r="C1236" s="58">
        <v>15</v>
      </c>
      <c r="D1236" s="56" t="s">
        <v>2963</v>
      </c>
      <c r="E1236" s="63">
        <v>0</v>
      </c>
      <c r="F1236" s="63">
        <v>10000000</v>
      </c>
      <c r="G1236" s="76">
        <f t="shared" si="51"/>
        <v>10000000</v>
      </c>
      <c r="H1236" s="56" t="s">
        <v>1226</v>
      </c>
      <c r="I1236" s="69"/>
      <c r="J1236" s="26"/>
    </row>
    <row r="1237" spans="1:10" s="14" customFormat="1" ht="93" x14ac:dyDescent="0.35">
      <c r="A1237" s="10"/>
      <c r="B1237" s="11"/>
      <c r="C1237" s="58">
        <v>16</v>
      </c>
      <c r="D1237" s="56" t="s">
        <v>2964</v>
      </c>
      <c r="E1237" s="63">
        <v>0</v>
      </c>
      <c r="F1237" s="63">
        <v>18000000</v>
      </c>
      <c r="G1237" s="76">
        <f t="shared" si="51"/>
        <v>18000000</v>
      </c>
      <c r="H1237" s="56" t="s">
        <v>1226</v>
      </c>
      <c r="I1237" s="69"/>
      <c r="J1237" s="26"/>
    </row>
    <row r="1238" spans="1:10" s="14" customFormat="1" ht="77.5" x14ac:dyDescent="0.35">
      <c r="A1238" s="10"/>
      <c r="B1238" s="11"/>
      <c r="C1238" s="58">
        <v>17</v>
      </c>
      <c r="D1238" s="56" t="s">
        <v>2965</v>
      </c>
      <c r="E1238" s="63">
        <v>0</v>
      </c>
      <c r="F1238" s="63">
        <v>10000000</v>
      </c>
      <c r="G1238" s="76">
        <f t="shared" si="51"/>
        <v>10000000</v>
      </c>
      <c r="H1238" s="56" t="s">
        <v>1226</v>
      </c>
      <c r="I1238" s="69"/>
      <c r="J1238" s="26"/>
    </row>
    <row r="1239" spans="1:10" s="14" customFormat="1" ht="93" x14ac:dyDescent="0.35">
      <c r="A1239" s="10"/>
      <c r="B1239" s="11"/>
      <c r="C1239" s="58">
        <v>18</v>
      </c>
      <c r="D1239" s="56" t="s">
        <v>3369</v>
      </c>
      <c r="E1239" s="63">
        <v>0</v>
      </c>
      <c r="F1239" s="63">
        <v>10000000</v>
      </c>
      <c r="G1239" s="76">
        <f t="shared" si="51"/>
        <v>10000000</v>
      </c>
      <c r="H1239" s="56" t="s">
        <v>1226</v>
      </c>
      <c r="I1239" s="69"/>
      <c r="J1239" s="26"/>
    </row>
    <row r="1240" spans="1:10" x14ac:dyDescent="0.35">
      <c r="A1240" s="10"/>
      <c r="B1240" s="11"/>
      <c r="C1240" s="109" t="s">
        <v>1478</v>
      </c>
      <c r="D1240" s="110"/>
      <c r="E1240" s="59">
        <f>SUM(E1230:E1239)</f>
        <v>33000000</v>
      </c>
      <c r="F1240" s="59">
        <f>SUM(F1230:F1239)</f>
        <v>98000000</v>
      </c>
      <c r="G1240" s="73">
        <f>SUM(G1230:G1239)</f>
        <v>65000000</v>
      </c>
      <c r="H1240" s="31"/>
      <c r="J1240" s="35"/>
    </row>
    <row r="1241" spans="1:10" x14ac:dyDescent="0.35">
      <c r="A1241" s="10"/>
      <c r="B1241" s="11"/>
      <c r="C1241" s="107" t="s">
        <v>1492</v>
      </c>
      <c r="D1241" s="112"/>
      <c r="E1241" s="59"/>
      <c r="F1241" s="59"/>
      <c r="G1241" s="73"/>
      <c r="H1241" s="31"/>
      <c r="J1241" s="35"/>
    </row>
    <row r="1242" spans="1:10" ht="78.75" customHeight="1" x14ac:dyDescent="0.35">
      <c r="A1242" s="10"/>
      <c r="B1242" s="11"/>
      <c r="C1242" s="9">
        <f ca="1">COUNTIF($B$11:E1242,E1242)</f>
        <v>5</v>
      </c>
      <c r="D1242" s="4" t="s">
        <v>988</v>
      </c>
      <c r="E1242" s="59">
        <v>6000000</v>
      </c>
      <c r="F1242" s="59">
        <v>6000000</v>
      </c>
      <c r="G1242" s="74">
        <f t="shared" ref="G1242:G1253" si="52">F1242-E1242</f>
        <v>0</v>
      </c>
      <c r="H1242" s="6" t="s">
        <v>1226</v>
      </c>
    </row>
    <row r="1243" spans="1:10" ht="78.75" customHeight="1" x14ac:dyDescent="0.35">
      <c r="A1243" s="10"/>
      <c r="B1243" s="11"/>
      <c r="C1243" s="9">
        <f ca="1">COUNTIF($B$11:E1243,E1243)</f>
        <v>6</v>
      </c>
      <c r="D1243" s="4" t="s">
        <v>989</v>
      </c>
      <c r="E1243" s="59">
        <v>10000000</v>
      </c>
      <c r="F1243" s="59">
        <v>10000000</v>
      </c>
      <c r="G1243" s="74">
        <f t="shared" si="52"/>
        <v>0</v>
      </c>
      <c r="H1243" s="6" t="s">
        <v>1226</v>
      </c>
    </row>
    <row r="1244" spans="1:10" ht="83.25" customHeight="1" x14ac:dyDescent="0.35">
      <c r="A1244" s="10"/>
      <c r="B1244" s="11"/>
      <c r="C1244" s="9">
        <f ca="1">COUNTIF($B$11:E1244,E1244)</f>
        <v>7</v>
      </c>
      <c r="D1244" s="4" t="s">
        <v>990</v>
      </c>
      <c r="E1244" s="59">
        <v>10000000</v>
      </c>
      <c r="F1244" s="59">
        <v>10000000</v>
      </c>
      <c r="G1244" s="74">
        <f t="shared" si="52"/>
        <v>0</v>
      </c>
      <c r="H1244" s="6" t="s">
        <v>1226</v>
      </c>
    </row>
    <row r="1245" spans="1:10" ht="77.5" x14ac:dyDescent="0.35">
      <c r="A1245" s="10"/>
      <c r="B1245" s="11"/>
      <c r="C1245" s="9">
        <f ca="1">COUNTIF($B$11:E1245,E1245)</f>
        <v>8</v>
      </c>
      <c r="D1245" s="4" t="s">
        <v>991</v>
      </c>
      <c r="E1245" s="59">
        <v>8000000</v>
      </c>
      <c r="F1245" s="59">
        <v>8000000</v>
      </c>
      <c r="G1245" s="74">
        <f t="shared" si="52"/>
        <v>0</v>
      </c>
      <c r="H1245" s="6" t="s">
        <v>1226</v>
      </c>
    </row>
    <row r="1246" spans="1:10" ht="93" x14ac:dyDescent="0.35">
      <c r="A1246" s="10"/>
      <c r="B1246" s="11"/>
      <c r="C1246" s="9">
        <f ca="1">COUNTIF($B$11:E1246,E1246)</f>
        <v>9</v>
      </c>
      <c r="D1246" s="4" t="s">
        <v>992</v>
      </c>
      <c r="E1246" s="59">
        <v>10000000</v>
      </c>
      <c r="F1246" s="59">
        <v>10000000</v>
      </c>
      <c r="G1246" s="74">
        <f t="shared" si="52"/>
        <v>0</v>
      </c>
      <c r="H1246" s="6" t="s">
        <v>1226</v>
      </c>
    </row>
    <row r="1247" spans="1:10" s="14" customFormat="1" ht="77.5" x14ac:dyDescent="0.35">
      <c r="A1247" s="10"/>
      <c r="B1247" s="11"/>
      <c r="C1247" s="58">
        <v>15</v>
      </c>
      <c r="D1247" s="56" t="s">
        <v>2968</v>
      </c>
      <c r="E1247" s="63">
        <v>0</v>
      </c>
      <c r="F1247" s="63">
        <v>10000000</v>
      </c>
      <c r="G1247" s="76">
        <f t="shared" si="52"/>
        <v>10000000</v>
      </c>
      <c r="H1247" s="56" t="s">
        <v>1226</v>
      </c>
      <c r="I1247" s="69"/>
      <c r="J1247" s="26"/>
    </row>
    <row r="1248" spans="1:10" s="14" customFormat="1" ht="77.25" customHeight="1" x14ac:dyDescent="0.35">
      <c r="A1248" s="10"/>
      <c r="B1248" s="11"/>
      <c r="C1248" s="58">
        <v>16</v>
      </c>
      <c r="D1248" s="56" t="s">
        <v>2969</v>
      </c>
      <c r="E1248" s="63">
        <v>0</v>
      </c>
      <c r="F1248" s="63">
        <v>10000000</v>
      </c>
      <c r="G1248" s="76">
        <f t="shared" si="52"/>
        <v>10000000</v>
      </c>
      <c r="H1248" s="56" t="s">
        <v>1226</v>
      </c>
      <c r="I1248" s="69"/>
      <c r="J1248" s="26"/>
    </row>
    <row r="1249" spans="1:10" s="14" customFormat="1" ht="81" customHeight="1" x14ac:dyDescent="0.35">
      <c r="A1249" s="10"/>
      <c r="B1249" s="11"/>
      <c r="C1249" s="58">
        <v>17</v>
      </c>
      <c r="D1249" s="56" t="s">
        <v>2970</v>
      </c>
      <c r="E1249" s="63">
        <v>0</v>
      </c>
      <c r="F1249" s="63">
        <v>17000000</v>
      </c>
      <c r="G1249" s="76">
        <f t="shared" si="52"/>
        <v>17000000</v>
      </c>
      <c r="H1249" s="56" t="s">
        <v>1226</v>
      </c>
      <c r="I1249" s="69"/>
      <c r="J1249" s="26"/>
    </row>
    <row r="1250" spans="1:10" s="14" customFormat="1" ht="77.5" x14ac:dyDescent="0.35">
      <c r="A1250" s="10"/>
      <c r="B1250" s="11"/>
      <c r="C1250" s="58">
        <v>18</v>
      </c>
      <c r="D1250" s="56" t="s">
        <v>2971</v>
      </c>
      <c r="E1250" s="63">
        <v>0</v>
      </c>
      <c r="F1250" s="63">
        <v>3500000</v>
      </c>
      <c r="G1250" s="76">
        <f t="shared" si="52"/>
        <v>3500000</v>
      </c>
      <c r="H1250" s="56" t="s">
        <v>1226</v>
      </c>
      <c r="I1250" s="69"/>
      <c r="J1250" s="26"/>
    </row>
    <row r="1251" spans="1:10" s="14" customFormat="1" ht="77.5" x14ac:dyDescent="0.35">
      <c r="A1251" s="10"/>
      <c r="B1251" s="11"/>
      <c r="C1251" s="58">
        <v>19</v>
      </c>
      <c r="D1251" s="56" t="s">
        <v>2972</v>
      </c>
      <c r="E1251" s="63">
        <v>0</v>
      </c>
      <c r="F1251" s="63">
        <v>3500000</v>
      </c>
      <c r="G1251" s="76">
        <f t="shared" si="52"/>
        <v>3500000</v>
      </c>
      <c r="H1251" s="56" t="s">
        <v>1226</v>
      </c>
      <c r="I1251" s="69"/>
      <c r="J1251" s="26"/>
    </row>
    <row r="1252" spans="1:10" s="14" customFormat="1" ht="77.5" x14ac:dyDescent="0.35">
      <c r="A1252" s="10"/>
      <c r="B1252" s="11"/>
      <c r="C1252" s="58">
        <v>20</v>
      </c>
      <c r="D1252" s="56" t="s">
        <v>2973</v>
      </c>
      <c r="E1252" s="63">
        <v>0</v>
      </c>
      <c r="F1252" s="63">
        <v>3500000</v>
      </c>
      <c r="G1252" s="76">
        <f t="shared" si="52"/>
        <v>3500000</v>
      </c>
      <c r="H1252" s="56" t="s">
        <v>1226</v>
      </c>
      <c r="I1252" s="69"/>
      <c r="J1252" s="26"/>
    </row>
    <row r="1253" spans="1:10" s="14" customFormat="1" ht="77.5" x14ac:dyDescent="0.35">
      <c r="A1253" s="10"/>
      <c r="B1253" s="11"/>
      <c r="C1253" s="58">
        <v>21</v>
      </c>
      <c r="D1253" s="56" t="s">
        <v>2974</v>
      </c>
      <c r="E1253" s="63">
        <v>0</v>
      </c>
      <c r="F1253" s="63">
        <v>3500000</v>
      </c>
      <c r="G1253" s="76">
        <f t="shared" si="52"/>
        <v>3500000</v>
      </c>
      <c r="H1253" s="56" t="s">
        <v>1226</v>
      </c>
      <c r="I1253" s="69"/>
      <c r="J1253" s="26"/>
    </row>
    <row r="1254" spans="1:10" x14ac:dyDescent="0.35">
      <c r="A1254" s="10"/>
      <c r="B1254" s="11"/>
      <c r="C1254" s="109" t="s">
        <v>1479</v>
      </c>
      <c r="D1254" s="110"/>
      <c r="E1254" s="59">
        <f>SUM(E1242:E1253)</f>
        <v>44000000</v>
      </c>
      <c r="F1254" s="59">
        <f>SUM(F1242:F1253)</f>
        <v>95000000</v>
      </c>
      <c r="G1254" s="73">
        <f>SUM(G1242:G1253)</f>
        <v>51000000</v>
      </c>
      <c r="H1254" s="31"/>
      <c r="J1254" s="35"/>
    </row>
    <row r="1255" spans="1:10" x14ac:dyDescent="0.35">
      <c r="A1255" s="10"/>
      <c r="B1255" s="11"/>
      <c r="C1255" s="107" t="s">
        <v>1493</v>
      </c>
      <c r="D1255" s="112"/>
      <c r="E1255" s="59"/>
      <c r="F1255" s="59"/>
      <c r="G1255" s="73"/>
      <c r="H1255" s="31"/>
      <c r="J1255" s="35"/>
    </row>
    <row r="1256" spans="1:10" ht="93" x14ac:dyDescent="0.35">
      <c r="A1256" s="10"/>
      <c r="B1256" s="11"/>
      <c r="C1256" s="9">
        <f ca="1">COUNTIF($B$11:E1256,E1256)</f>
        <v>10</v>
      </c>
      <c r="D1256" s="4" t="s">
        <v>1002</v>
      </c>
      <c r="E1256" s="59">
        <v>10000000</v>
      </c>
      <c r="F1256" s="59">
        <v>10000000</v>
      </c>
      <c r="G1256" s="73"/>
      <c r="H1256" s="6" t="s">
        <v>1226</v>
      </c>
    </row>
    <row r="1257" spans="1:10" ht="77.5" x14ac:dyDescent="0.35">
      <c r="A1257" s="10"/>
      <c r="B1257" s="11"/>
      <c r="C1257" s="9">
        <f ca="1">COUNTIF($B$11:E1257,E1257)</f>
        <v>11</v>
      </c>
      <c r="D1257" s="4" t="s">
        <v>1003</v>
      </c>
      <c r="E1257" s="59">
        <v>10000000</v>
      </c>
      <c r="F1257" s="59">
        <v>10000000</v>
      </c>
      <c r="G1257" s="73"/>
      <c r="H1257" s="6" t="s">
        <v>1226</v>
      </c>
    </row>
    <row r="1258" spans="1:10" ht="93" x14ac:dyDescent="0.35">
      <c r="A1258" s="10"/>
      <c r="B1258" s="11"/>
      <c r="C1258" s="9">
        <f ca="1">COUNTIF($B$11:E1258,E1258)</f>
        <v>12</v>
      </c>
      <c r="D1258" s="4" t="s">
        <v>1004</v>
      </c>
      <c r="E1258" s="59">
        <v>10000000</v>
      </c>
      <c r="F1258" s="59">
        <v>10000000</v>
      </c>
      <c r="G1258" s="73"/>
      <c r="H1258" s="6" t="s">
        <v>1226</v>
      </c>
    </row>
    <row r="1259" spans="1:10" ht="77.5" x14ac:dyDescent="0.35">
      <c r="A1259" s="10"/>
      <c r="B1259" s="11"/>
      <c r="C1259" s="9">
        <f ca="1">COUNTIF($B$11:E1259,E1259)</f>
        <v>13</v>
      </c>
      <c r="D1259" s="4" t="s">
        <v>1005</v>
      </c>
      <c r="E1259" s="59">
        <v>10000000</v>
      </c>
      <c r="F1259" s="59">
        <v>10000000</v>
      </c>
      <c r="G1259" s="73"/>
      <c r="H1259" s="6" t="s">
        <v>1226</v>
      </c>
    </row>
    <row r="1260" spans="1:10" ht="69" customHeight="1" x14ac:dyDescent="0.35">
      <c r="A1260" s="10"/>
      <c r="B1260" s="11"/>
      <c r="C1260" s="9">
        <f ca="1">COUNTIF($B$11:E1260,E1260)</f>
        <v>14</v>
      </c>
      <c r="D1260" s="4" t="s">
        <v>1006</v>
      </c>
      <c r="E1260" s="59">
        <v>10000000</v>
      </c>
      <c r="F1260" s="59">
        <v>10000000</v>
      </c>
      <c r="G1260" s="73"/>
      <c r="H1260" s="6" t="s">
        <v>1226</v>
      </c>
    </row>
    <row r="1261" spans="1:10" ht="133.5" customHeight="1" x14ac:dyDescent="0.35">
      <c r="A1261" s="10"/>
      <c r="B1261" s="11"/>
      <c r="C1261" s="9">
        <f ca="1">COUNTIF($B$11:E1261,E1261)</f>
        <v>15</v>
      </c>
      <c r="D1261" s="4" t="s">
        <v>1007</v>
      </c>
      <c r="E1261" s="59">
        <v>10000000</v>
      </c>
      <c r="F1261" s="59">
        <v>10000000</v>
      </c>
      <c r="G1261" s="73"/>
      <c r="H1261" s="6" t="s">
        <v>1226</v>
      </c>
    </row>
    <row r="1262" spans="1:10" ht="143.25" customHeight="1" x14ac:dyDescent="0.35">
      <c r="A1262" s="10"/>
      <c r="B1262" s="11"/>
      <c r="C1262" s="9">
        <f ca="1">COUNTIF($B$11:E1262,E1262)</f>
        <v>16</v>
      </c>
      <c r="D1262" s="4" t="s">
        <v>1008</v>
      </c>
      <c r="E1262" s="59">
        <v>10000000</v>
      </c>
      <c r="F1262" s="59">
        <v>10000000</v>
      </c>
      <c r="G1262" s="73"/>
      <c r="H1262" s="6" t="s">
        <v>1226</v>
      </c>
    </row>
    <row r="1263" spans="1:10" ht="133.5" customHeight="1" x14ac:dyDescent="0.35">
      <c r="A1263" s="10"/>
      <c r="B1263" s="11"/>
      <c r="C1263" s="9">
        <f ca="1">COUNTIF($B$11:E1263,E1263)</f>
        <v>17</v>
      </c>
      <c r="D1263" s="4" t="s">
        <v>1009</v>
      </c>
      <c r="E1263" s="59">
        <v>10000000</v>
      </c>
      <c r="F1263" s="59">
        <v>10000000</v>
      </c>
      <c r="G1263" s="73"/>
      <c r="H1263" s="6" t="s">
        <v>1226</v>
      </c>
    </row>
    <row r="1264" spans="1:10" ht="77.5" x14ac:dyDescent="0.35">
      <c r="A1264" s="10"/>
      <c r="B1264" s="11"/>
      <c r="C1264" s="9">
        <f ca="1">COUNTIF($B$11:E1264,E1264)</f>
        <v>18</v>
      </c>
      <c r="D1264" s="4" t="s">
        <v>1010</v>
      </c>
      <c r="E1264" s="59">
        <v>10000000</v>
      </c>
      <c r="F1264" s="59">
        <v>10000000</v>
      </c>
      <c r="G1264" s="73"/>
      <c r="H1264" s="6" t="s">
        <v>1226</v>
      </c>
    </row>
    <row r="1265" spans="1:13" s="14" customFormat="1" ht="77.5" x14ac:dyDescent="0.35">
      <c r="A1265" s="10"/>
      <c r="B1265" s="11"/>
      <c r="C1265" s="58">
        <v>24</v>
      </c>
      <c r="D1265" s="56" t="s">
        <v>2980</v>
      </c>
      <c r="E1265" s="63">
        <v>0</v>
      </c>
      <c r="F1265" s="63">
        <v>20000000</v>
      </c>
      <c r="G1265" s="76">
        <f t="shared" ref="G1265:G1269" si="53">F1265-E1265</f>
        <v>20000000</v>
      </c>
      <c r="H1265" s="56" t="s">
        <v>1226</v>
      </c>
      <c r="I1265" s="69"/>
      <c r="J1265" s="26"/>
    </row>
    <row r="1266" spans="1:13" s="14" customFormat="1" ht="93" x14ac:dyDescent="0.35">
      <c r="A1266" s="10"/>
      <c r="B1266" s="11"/>
      <c r="C1266" s="58">
        <v>25</v>
      </c>
      <c r="D1266" s="56" t="s">
        <v>2981</v>
      </c>
      <c r="E1266" s="63">
        <v>0</v>
      </c>
      <c r="F1266" s="63">
        <v>10000000</v>
      </c>
      <c r="G1266" s="76">
        <f t="shared" si="53"/>
        <v>10000000</v>
      </c>
      <c r="H1266" s="56" t="s">
        <v>1226</v>
      </c>
      <c r="I1266" s="69"/>
      <c r="J1266" s="26"/>
    </row>
    <row r="1267" spans="1:13" s="14" customFormat="1" ht="77.5" x14ac:dyDescent="0.35">
      <c r="A1267" s="10"/>
      <c r="B1267" s="11"/>
      <c r="C1267" s="58">
        <v>26</v>
      </c>
      <c r="D1267" s="56" t="s">
        <v>2982</v>
      </c>
      <c r="E1267" s="63">
        <v>0</v>
      </c>
      <c r="F1267" s="63">
        <v>15000000</v>
      </c>
      <c r="G1267" s="76">
        <f t="shared" si="53"/>
        <v>15000000</v>
      </c>
      <c r="H1267" s="56" t="s">
        <v>1226</v>
      </c>
      <c r="I1267" s="69"/>
      <c r="J1267" s="26"/>
    </row>
    <row r="1268" spans="1:13" s="14" customFormat="1" ht="108.5" x14ac:dyDescent="0.35">
      <c r="A1268" s="10"/>
      <c r="B1268" s="11"/>
      <c r="C1268" s="58">
        <v>27</v>
      </c>
      <c r="D1268" s="56" t="s">
        <v>2983</v>
      </c>
      <c r="E1268" s="63">
        <v>0</v>
      </c>
      <c r="F1268" s="63">
        <v>5000000</v>
      </c>
      <c r="G1268" s="76">
        <f t="shared" si="53"/>
        <v>5000000</v>
      </c>
      <c r="H1268" s="56" t="s">
        <v>1226</v>
      </c>
      <c r="I1268" s="69"/>
      <c r="J1268" s="26"/>
    </row>
    <row r="1269" spans="1:13" s="14" customFormat="1" ht="77.5" x14ac:dyDescent="0.35">
      <c r="A1269" s="10"/>
      <c r="B1269" s="11"/>
      <c r="C1269" s="58">
        <v>28</v>
      </c>
      <c r="D1269" s="56" t="s">
        <v>2984</v>
      </c>
      <c r="E1269" s="63">
        <v>0</v>
      </c>
      <c r="F1269" s="63">
        <v>8000000</v>
      </c>
      <c r="G1269" s="76">
        <f t="shared" si="53"/>
        <v>8000000</v>
      </c>
      <c r="H1269" s="56" t="s">
        <v>1226</v>
      </c>
      <c r="I1269" s="69"/>
      <c r="J1269" s="26"/>
    </row>
    <row r="1270" spans="1:13" x14ac:dyDescent="0.35">
      <c r="A1270" s="10"/>
      <c r="B1270" s="11"/>
      <c r="C1270" s="109" t="s">
        <v>1480</v>
      </c>
      <c r="D1270" s="110"/>
      <c r="E1270" s="59">
        <f>SUM(E1256:E1269)</f>
        <v>90000000</v>
      </c>
      <c r="F1270" s="59">
        <f>SUM(F1256:F1269)</f>
        <v>148000000</v>
      </c>
      <c r="G1270" s="73">
        <f>SUM(G1256:G1269)</f>
        <v>58000000</v>
      </c>
      <c r="H1270" s="31"/>
      <c r="J1270" s="35"/>
    </row>
    <row r="1271" spans="1:13" x14ac:dyDescent="0.35">
      <c r="A1271" s="10"/>
      <c r="B1271" s="11"/>
      <c r="C1271" s="107" t="s">
        <v>1494</v>
      </c>
      <c r="D1271" s="112"/>
      <c r="E1271" s="59"/>
      <c r="F1271" s="59"/>
      <c r="G1271" s="73"/>
      <c r="H1271" s="31"/>
      <c r="J1271" s="35"/>
    </row>
    <row r="1272" spans="1:13" ht="77.5" x14ac:dyDescent="0.35">
      <c r="A1272" s="10"/>
      <c r="B1272" s="11"/>
      <c r="C1272" s="9">
        <f ca="1">COUNTIF($B$11:E1272,E1272)</f>
        <v>2</v>
      </c>
      <c r="D1272" s="4" t="s">
        <v>1012</v>
      </c>
      <c r="E1272" s="59">
        <v>10000000</v>
      </c>
      <c r="F1272" s="59">
        <v>10000000</v>
      </c>
      <c r="G1272" s="73"/>
      <c r="H1272" s="6" t="s">
        <v>1226</v>
      </c>
    </row>
    <row r="1273" spans="1:13" s="14" customFormat="1" ht="77.5" x14ac:dyDescent="0.35">
      <c r="A1273" s="10"/>
      <c r="B1273" s="11"/>
      <c r="C1273" s="58">
        <v>13</v>
      </c>
      <c r="D1273" s="56" t="s">
        <v>2989</v>
      </c>
      <c r="E1273" s="63">
        <v>0</v>
      </c>
      <c r="F1273" s="63">
        <v>15000000</v>
      </c>
      <c r="G1273" s="76">
        <f t="shared" ref="G1273:G1277" si="54">F1273-E1273</f>
        <v>15000000</v>
      </c>
      <c r="H1273" s="56" t="s">
        <v>1226</v>
      </c>
      <c r="I1273" s="69"/>
      <c r="J1273" s="26"/>
    </row>
    <row r="1274" spans="1:13" s="14" customFormat="1" ht="77.5" x14ac:dyDescent="0.35">
      <c r="A1274" s="10"/>
      <c r="B1274" s="11"/>
      <c r="C1274" s="58">
        <v>14</v>
      </c>
      <c r="D1274" s="56" t="s">
        <v>2990</v>
      </c>
      <c r="E1274" s="63">
        <v>0</v>
      </c>
      <c r="F1274" s="63">
        <v>10000000</v>
      </c>
      <c r="G1274" s="76">
        <f t="shared" si="54"/>
        <v>10000000</v>
      </c>
      <c r="H1274" s="56" t="s">
        <v>1226</v>
      </c>
      <c r="I1274" s="69"/>
      <c r="J1274" s="26"/>
    </row>
    <row r="1275" spans="1:13" s="14" customFormat="1" ht="136.5" customHeight="1" x14ac:dyDescent="0.35">
      <c r="A1275" s="10"/>
      <c r="B1275" s="11"/>
      <c r="C1275" s="58">
        <v>15</v>
      </c>
      <c r="D1275" s="56" t="s">
        <v>2991</v>
      </c>
      <c r="E1275" s="63">
        <v>0</v>
      </c>
      <c r="F1275" s="63">
        <v>10000000</v>
      </c>
      <c r="G1275" s="76">
        <f t="shared" si="54"/>
        <v>10000000</v>
      </c>
      <c r="H1275" s="56" t="s">
        <v>1226</v>
      </c>
      <c r="I1275" s="69"/>
      <c r="J1275" s="26"/>
    </row>
    <row r="1276" spans="1:13" s="14" customFormat="1" ht="136.5" customHeight="1" x14ac:dyDescent="0.35">
      <c r="A1276" s="10"/>
      <c r="B1276" s="11"/>
      <c r="C1276" s="58">
        <v>16</v>
      </c>
      <c r="D1276" s="56" t="s">
        <v>2993</v>
      </c>
      <c r="E1276" s="63">
        <v>0</v>
      </c>
      <c r="F1276" s="63">
        <v>10000000</v>
      </c>
      <c r="G1276" s="76">
        <f t="shared" si="54"/>
        <v>10000000</v>
      </c>
      <c r="H1276" s="56" t="s">
        <v>1226</v>
      </c>
      <c r="I1276" s="69"/>
      <c r="J1276" s="26"/>
    </row>
    <row r="1277" spans="1:13" s="14" customFormat="1" ht="110.25" customHeight="1" x14ac:dyDescent="0.35">
      <c r="A1277" s="10"/>
      <c r="B1277" s="11"/>
      <c r="C1277" s="58">
        <v>17</v>
      </c>
      <c r="D1277" s="56" t="s">
        <v>3002</v>
      </c>
      <c r="E1277" s="63">
        <v>0</v>
      </c>
      <c r="F1277" s="63">
        <v>10000000</v>
      </c>
      <c r="G1277" s="76">
        <f t="shared" si="54"/>
        <v>10000000</v>
      </c>
      <c r="H1277" s="56" t="s">
        <v>1226</v>
      </c>
      <c r="I1277" s="69"/>
      <c r="J1277" s="26"/>
    </row>
    <row r="1278" spans="1:13" ht="24.75" customHeight="1" x14ac:dyDescent="0.35">
      <c r="A1278" s="10"/>
      <c r="B1278" s="11"/>
      <c r="C1278" s="109" t="s">
        <v>1481</v>
      </c>
      <c r="D1278" s="110"/>
      <c r="E1278" s="59">
        <f>SUM(E1272:E1277)</f>
        <v>10000000</v>
      </c>
      <c r="F1278" s="59">
        <f>SUM(F1272:F1277)</f>
        <v>65000000</v>
      </c>
      <c r="G1278" s="73">
        <f>SUM(G1272:G1277)</f>
        <v>55000000</v>
      </c>
      <c r="H1278" s="31"/>
      <c r="J1278" s="35"/>
    </row>
    <row r="1279" spans="1:13" x14ac:dyDescent="0.35">
      <c r="A1279" s="10"/>
      <c r="B1279" s="11"/>
      <c r="C1279" s="107" t="s">
        <v>1495</v>
      </c>
      <c r="D1279" s="112"/>
      <c r="E1279" s="59"/>
      <c r="F1279" s="59"/>
      <c r="G1279" s="73"/>
      <c r="H1279" s="31"/>
      <c r="J1279" s="35"/>
    </row>
    <row r="1280" spans="1:13" s="69" customFormat="1" ht="77.5" x14ac:dyDescent="0.35">
      <c r="A1280" s="10"/>
      <c r="B1280" s="11"/>
      <c r="C1280" s="9">
        <f ca="1">COUNTIF($B$11:E1280,E1280)</f>
        <v>10</v>
      </c>
      <c r="D1280" s="4" t="s">
        <v>1022</v>
      </c>
      <c r="E1280" s="59">
        <v>10000000</v>
      </c>
      <c r="F1280" s="59">
        <v>10000000</v>
      </c>
      <c r="G1280" s="73"/>
      <c r="H1280" s="6" t="s">
        <v>1226</v>
      </c>
      <c r="J1280" s="51"/>
      <c r="K1280" s="7"/>
      <c r="L1280" s="7"/>
      <c r="M1280" s="7"/>
    </row>
    <row r="1281" spans="1:13" s="69" customFormat="1" ht="93" x14ac:dyDescent="0.35">
      <c r="A1281" s="10"/>
      <c r="B1281" s="11"/>
      <c r="C1281" s="9">
        <f ca="1">COUNTIF($B$11:E1281,E1281)</f>
        <v>11</v>
      </c>
      <c r="D1281" s="4" t="s">
        <v>1023</v>
      </c>
      <c r="E1281" s="59">
        <v>15000000</v>
      </c>
      <c r="F1281" s="59">
        <v>15000000</v>
      </c>
      <c r="G1281" s="73"/>
      <c r="H1281" s="6" t="s">
        <v>1226</v>
      </c>
      <c r="J1281" s="51"/>
      <c r="K1281" s="7"/>
      <c r="L1281" s="7"/>
      <c r="M1281" s="7"/>
    </row>
    <row r="1282" spans="1:13" s="69" customFormat="1" ht="93" x14ac:dyDescent="0.35">
      <c r="A1282" s="10"/>
      <c r="B1282" s="11"/>
      <c r="C1282" s="9">
        <f ca="1">COUNTIF($B$11:E1282,E1282)</f>
        <v>12</v>
      </c>
      <c r="D1282" s="4" t="s">
        <v>1024</v>
      </c>
      <c r="E1282" s="59">
        <v>15000000</v>
      </c>
      <c r="F1282" s="59">
        <v>15000000</v>
      </c>
      <c r="G1282" s="73"/>
      <c r="H1282" s="6" t="s">
        <v>1226</v>
      </c>
      <c r="J1282" s="51"/>
      <c r="K1282" s="7"/>
      <c r="L1282" s="7"/>
      <c r="M1282" s="7"/>
    </row>
    <row r="1283" spans="1:13" s="69" customFormat="1" ht="77.5" x14ac:dyDescent="0.35">
      <c r="A1283" s="10"/>
      <c r="B1283" s="11"/>
      <c r="C1283" s="9">
        <f ca="1">COUNTIF($B$11:E1283,E1283)</f>
        <v>13</v>
      </c>
      <c r="D1283" s="4" t="s">
        <v>1025</v>
      </c>
      <c r="E1283" s="59">
        <v>15000000</v>
      </c>
      <c r="F1283" s="59">
        <v>15000000</v>
      </c>
      <c r="G1283" s="73"/>
      <c r="H1283" s="6" t="s">
        <v>1226</v>
      </c>
      <c r="J1283" s="51"/>
      <c r="K1283" s="7"/>
      <c r="L1283" s="7"/>
      <c r="M1283" s="7"/>
    </row>
    <row r="1284" spans="1:13" s="69" customFormat="1" ht="86.25" customHeight="1" x14ac:dyDescent="0.35">
      <c r="A1284" s="10"/>
      <c r="B1284" s="11"/>
      <c r="C1284" s="9">
        <f ca="1">COUNTIF($B$11:E1284,E1284)</f>
        <v>14</v>
      </c>
      <c r="D1284" s="4" t="s">
        <v>1026</v>
      </c>
      <c r="E1284" s="59">
        <v>15000000</v>
      </c>
      <c r="F1284" s="59">
        <v>15000000</v>
      </c>
      <c r="G1284" s="73"/>
      <c r="H1284" s="6" t="s">
        <v>1226</v>
      </c>
      <c r="J1284" s="51"/>
      <c r="K1284" s="7"/>
      <c r="L1284" s="7"/>
      <c r="M1284" s="7"/>
    </row>
    <row r="1285" spans="1:13" s="69" customFormat="1" ht="102" customHeight="1" x14ac:dyDescent="0.35">
      <c r="A1285" s="10"/>
      <c r="B1285" s="11"/>
      <c r="C1285" s="9">
        <f ca="1">COUNTIF($B$11:E1285,E1285)</f>
        <v>15</v>
      </c>
      <c r="D1285" s="4" t="s">
        <v>1027</v>
      </c>
      <c r="E1285" s="59">
        <v>15000000</v>
      </c>
      <c r="F1285" s="59">
        <v>15000000</v>
      </c>
      <c r="G1285" s="73"/>
      <c r="H1285" s="6" t="s">
        <v>1226</v>
      </c>
      <c r="J1285" s="51"/>
      <c r="K1285" s="7"/>
      <c r="L1285" s="7"/>
      <c r="M1285" s="7"/>
    </row>
    <row r="1286" spans="1:13" s="69" customFormat="1" ht="83.25" customHeight="1" x14ac:dyDescent="0.35">
      <c r="A1286" s="10"/>
      <c r="B1286" s="11"/>
      <c r="C1286" s="9">
        <f ca="1">COUNTIF($B$11:E1286,E1286)</f>
        <v>16</v>
      </c>
      <c r="D1286" s="4" t="s">
        <v>1028</v>
      </c>
      <c r="E1286" s="59">
        <v>15000000</v>
      </c>
      <c r="F1286" s="59">
        <v>15000000</v>
      </c>
      <c r="G1286" s="73"/>
      <c r="H1286" s="6" t="s">
        <v>1226</v>
      </c>
      <c r="J1286" s="51"/>
      <c r="K1286" s="7"/>
      <c r="L1286" s="7"/>
      <c r="M1286" s="7"/>
    </row>
    <row r="1287" spans="1:13" s="69" customFormat="1" ht="82.5" customHeight="1" x14ac:dyDescent="0.35">
      <c r="A1287" s="10"/>
      <c r="B1287" s="11"/>
      <c r="C1287" s="9">
        <f ca="1">COUNTIF($B$11:E1287,E1287)</f>
        <v>17</v>
      </c>
      <c r="D1287" s="4" t="s">
        <v>1029</v>
      </c>
      <c r="E1287" s="59">
        <v>15000000</v>
      </c>
      <c r="F1287" s="59">
        <v>15000000</v>
      </c>
      <c r="G1287" s="73"/>
      <c r="H1287" s="6" t="s">
        <v>1226</v>
      </c>
      <c r="J1287" s="51"/>
      <c r="K1287" s="7"/>
      <c r="L1287" s="7"/>
      <c r="M1287" s="7"/>
    </row>
    <row r="1288" spans="1:13" s="69" customFormat="1" ht="98.25" customHeight="1" x14ac:dyDescent="0.35">
      <c r="A1288" s="10"/>
      <c r="B1288" s="11"/>
      <c r="C1288" s="9">
        <f ca="1">COUNTIF($B$11:E1288,E1288)</f>
        <v>18</v>
      </c>
      <c r="D1288" s="4" t="s">
        <v>1030</v>
      </c>
      <c r="E1288" s="59">
        <v>15000000</v>
      </c>
      <c r="F1288" s="59">
        <v>15000000</v>
      </c>
      <c r="G1288" s="73"/>
      <c r="H1288" s="6" t="s">
        <v>1226</v>
      </c>
      <c r="J1288" s="51"/>
      <c r="K1288" s="7"/>
      <c r="L1288" s="7"/>
      <c r="M1288" s="7"/>
    </row>
    <row r="1289" spans="1:13" s="69" customFormat="1" ht="98.25" customHeight="1" x14ac:dyDescent="0.35">
      <c r="A1289" s="10"/>
      <c r="B1289" s="11"/>
      <c r="C1289" s="9">
        <f ca="1">COUNTIF($B$11:E1289,E1289)</f>
        <v>19</v>
      </c>
      <c r="D1289" s="4" t="s">
        <v>1031</v>
      </c>
      <c r="E1289" s="59">
        <v>15000000</v>
      </c>
      <c r="F1289" s="59">
        <v>15000000</v>
      </c>
      <c r="G1289" s="73"/>
      <c r="H1289" s="6" t="s">
        <v>1226</v>
      </c>
      <c r="J1289" s="51"/>
      <c r="K1289" s="7"/>
      <c r="L1289" s="7"/>
      <c r="M1289" s="7"/>
    </row>
    <row r="1290" spans="1:13" s="69" customFormat="1" ht="98.25" customHeight="1" x14ac:dyDescent="0.35">
      <c r="A1290" s="10"/>
      <c r="B1290" s="11"/>
      <c r="C1290" s="9">
        <f ca="1">COUNTIF($B$11:E1290,E1290)</f>
        <v>20</v>
      </c>
      <c r="D1290" s="4" t="s">
        <v>1032</v>
      </c>
      <c r="E1290" s="59">
        <v>15000000</v>
      </c>
      <c r="F1290" s="59">
        <v>15000000</v>
      </c>
      <c r="G1290" s="73"/>
      <c r="H1290" s="6" t="s">
        <v>1226</v>
      </c>
      <c r="J1290" s="51"/>
      <c r="K1290" s="7"/>
      <c r="L1290" s="7"/>
      <c r="M1290" s="7"/>
    </row>
    <row r="1291" spans="1:13" s="69" customFormat="1" ht="93" x14ac:dyDescent="0.35">
      <c r="A1291" s="10"/>
      <c r="B1291" s="11"/>
      <c r="C1291" s="9">
        <f ca="1">COUNTIF($B$11:E1291,E1291)</f>
        <v>21</v>
      </c>
      <c r="D1291" s="4" t="s">
        <v>1033</v>
      </c>
      <c r="E1291" s="59">
        <v>15000000</v>
      </c>
      <c r="F1291" s="59">
        <v>15000000</v>
      </c>
      <c r="G1291" s="73"/>
      <c r="H1291" s="6" t="s">
        <v>1226</v>
      </c>
      <c r="J1291" s="51"/>
      <c r="K1291" s="7"/>
      <c r="L1291" s="7"/>
      <c r="M1291" s="7"/>
    </row>
    <row r="1292" spans="1:13" s="69" customFormat="1" ht="93" x14ac:dyDescent="0.35">
      <c r="A1292" s="10"/>
      <c r="B1292" s="11"/>
      <c r="C1292" s="9">
        <f ca="1">COUNTIF($B$11:E1292,E1292)</f>
        <v>22</v>
      </c>
      <c r="D1292" s="4" t="s">
        <v>1034</v>
      </c>
      <c r="E1292" s="59">
        <v>15000000</v>
      </c>
      <c r="F1292" s="59">
        <v>15000000</v>
      </c>
      <c r="G1292" s="73"/>
      <c r="H1292" s="6" t="s">
        <v>1226</v>
      </c>
      <c r="J1292" s="51"/>
      <c r="K1292" s="7"/>
      <c r="L1292" s="7"/>
      <c r="M1292" s="7"/>
    </row>
    <row r="1293" spans="1:13" s="69" customFormat="1" ht="115.5" customHeight="1" x14ac:dyDescent="0.35">
      <c r="A1293" s="10"/>
      <c r="B1293" s="11"/>
      <c r="C1293" s="9">
        <f ca="1">COUNTIF($B$11:E1293,E1293)</f>
        <v>23</v>
      </c>
      <c r="D1293" s="4" t="s">
        <v>1035</v>
      </c>
      <c r="E1293" s="59">
        <v>15000000</v>
      </c>
      <c r="F1293" s="59">
        <v>15000000</v>
      </c>
      <c r="G1293" s="73"/>
      <c r="H1293" s="6" t="s">
        <v>1226</v>
      </c>
      <c r="J1293" s="51"/>
      <c r="K1293" s="7"/>
      <c r="L1293" s="7"/>
      <c r="M1293" s="7"/>
    </row>
    <row r="1294" spans="1:13" s="69" customFormat="1" ht="113.25" customHeight="1" x14ac:dyDescent="0.35">
      <c r="A1294" s="10"/>
      <c r="B1294" s="11"/>
      <c r="C1294" s="9">
        <f ca="1">COUNTIF($B$11:E1294,E1294)</f>
        <v>24</v>
      </c>
      <c r="D1294" s="4" t="s">
        <v>1036</v>
      </c>
      <c r="E1294" s="59">
        <v>15000000</v>
      </c>
      <c r="F1294" s="59">
        <v>15000000</v>
      </c>
      <c r="G1294" s="73"/>
      <c r="H1294" s="6" t="s">
        <v>1226</v>
      </c>
      <c r="J1294" s="51"/>
      <c r="K1294" s="7"/>
      <c r="L1294" s="7"/>
      <c r="M1294" s="7"/>
    </row>
    <row r="1295" spans="1:13" s="69" customFormat="1" ht="95.25" customHeight="1" x14ac:dyDescent="0.35">
      <c r="A1295" s="10"/>
      <c r="B1295" s="11"/>
      <c r="C1295" s="9">
        <f ca="1">COUNTIF($B$11:E1295,E1295)</f>
        <v>25</v>
      </c>
      <c r="D1295" s="4" t="s">
        <v>1037</v>
      </c>
      <c r="E1295" s="59">
        <v>15000000</v>
      </c>
      <c r="F1295" s="59">
        <v>15000000</v>
      </c>
      <c r="G1295" s="73"/>
      <c r="H1295" s="6" t="s">
        <v>1226</v>
      </c>
      <c r="J1295" s="51"/>
      <c r="K1295" s="7"/>
      <c r="L1295" s="7"/>
      <c r="M1295" s="7"/>
    </row>
    <row r="1296" spans="1:13" s="69" customFormat="1" ht="99" customHeight="1" x14ac:dyDescent="0.35">
      <c r="A1296" s="10"/>
      <c r="B1296" s="11"/>
      <c r="C1296" s="9">
        <f ca="1">COUNTIF($B$11:E1296,E1296)</f>
        <v>26</v>
      </c>
      <c r="D1296" s="4" t="s">
        <v>1038</v>
      </c>
      <c r="E1296" s="59">
        <v>15000000</v>
      </c>
      <c r="F1296" s="59">
        <v>15000000</v>
      </c>
      <c r="G1296" s="73"/>
      <c r="H1296" s="6" t="s">
        <v>1226</v>
      </c>
      <c r="J1296" s="51"/>
      <c r="K1296" s="7"/>
      <c r="L1296" s="7"/>
      <c r="M1296" s="7"/>
    </row>
    <row r="1297" spans="1:13" s="69" customFormat="1" ht="99" customHeight="1" x14ac:dyDescent="0.35">
      <c r="A1297" s="10"/>
      <c r="B1297" s="11"/>
      <c r="C1297" s="9">
        <f ca="1">COUNTIF($B$11:E1297,E1297)</f>
        <v>27</v>
      </c>
      <c r="D1297" s="4" t="s">
        <v>1039</v>
      </c>
      <c r="E1297" s="59">
        <v>15000000</v>
      </c>
      <c r="F1297" s="59">
        <v>15000000</v>
      </c>
      <c r="G1297" s="73"/>
      <c r="H1297" s="6" t="s">
        <v>1226</v>
      </c>
      <c r="J1297" s="51"/>
      <c r="K1297" s="7"/>
      <c r="L1297" s="7"/>
      <c r="M1297" s="7"/>
    </row>
    <row r="1298" spans="1:13" s="69" customFormat="1" ht="99" customHeight="1" x14ac:dyDescent="0.35">
      <c r="A1298" s="10"/>
      <c r="B1298" s="11"/>
      <c r="C1298" s="9">
        <f ca="1">COUNTIF($B$11:E1298,E1298)</f>
        <v>28</v>
      </c>
      <c r="D1298" s="4" t="s">
        <v>1040</v>
      </c>
      <c r="E1298" s="59">
        <v>15000000</v>
      </c>
      <c r="F1298" s="59">
        <v>15000000</v>
      </c>
      <c r="G1298" s="73"/>
      <c r="H1298" s="6" t="s">
        <v>1226</v>
      </c>
      <c r="J1298" s="51"/>
      <c r="K1298" s="7"/>
      <c r="L1298" s="7"/>
      <c r="M1298" s="7"/>
    </row>
    <row r="1299" spans="1:13" s="69" customFormat="1" ht="102" customHeight="1" x14ac:dyDescent="0.35">
      <c r="A1299" s="10"/>
      <c r="B1299" s="11"/>
      <c r="C1299" s="9">
        <f ca="1">COUNTIF($B$11:E1299,E1299)</f>
        <v>29</v>
      </c>
      <c r="D1299" s="4" t="s">
        <v>1041</v>
      </c>
      <c r="E1299" s="59">
        <v>15000000</v>
      </c>
      <c r="F1299" s="59">
        <v>15000000</v>
      </c>
      <c r="G1299" s="73"/>
      <c r="H1299" s="6" t="s">
        <v>1226</v>
      </c>
      <c r="J1299" s="51"/>
      <c r="K1299" s="7"/>
      <c r="L1299" s="7"/>
      <c r="M1299" s="7"/>
    </row>
    <row r="1300" spans="1:13" s="69" customFormat="1" ht="102" customHeight="1" x14ac:dyDescent="0.35">
      <c r="A1300" s="10"/>
      <c r="B1300" s="11"/>
      <c r="C1300" s="9">
        <f ca="1">COUNTIF($B$11:E1300,E1300)</f>
        <v>30</v>
      </c>
      <c r="D1300" s="4" t="s">
        <v>1042</v>
      </c>
      <c r="E1300" s="59">
        <v>15000000</v>
      </c>
      <c r="F1300" s="59">
        <v>15000000</v>
      </c>
      <c r="G1300" s="73"/>
      <c r="H1300" s="6" t="s">
        <v>1226</v>
      </c>
      <c r="J1300" s="51"/>
      <c r="K1300" s="7"/>
      <c r="L1300" s="7"/>
      <c r="M1300" s="7"/>
    </row>
    <row r="1301" spans="1:13" s="69" customFormat="1" ht="102" customHeight="1" x14ac:dyDescent="0.35">
      <c r="A1301" s="10"/>
      <c r="B1301" s="11"/>
      <c r="C1301" s="9">
        <f ca="1">COUNTIF($B$11:E1301,E1301)</f>
        <v>31</v>
      </c>
      <c r="D1301" s="4" t="s">
        <v>1043</v>
      </c>
      <c r="E1301" s="59">
        <v>15000000</v>
      </c>
      <c r="F1301" s="59">
        <v>15000000</v>
      </c>
      <c r="G1301" s="73"/>
      <c r="H1301" s="6" t="s">
        <v>1226</v>
      </c>
      <c r="J1301" s="51"/>
      <c r="K1301" s="7"/>
      <c r="L1301" s="7"/>
      <c r="M1301" s="7"/>
    </row>
    <row r="1302" spans="1:13" s="69" customFormat="1" ht="102" customHeight="1" x14ac:dyDescent="0.35">
      <c r="A1302" s="10"/>
      <c r="B1302" s="11"/>
      <c r="C1302" s="9">
        <f ca="1">COUNTIF($B$11:E1302,E1302)</f>
        <v>32</v>
      </c>
      <c r="D1302" s="4" t="s">
        <v>1044</v>
      </c>
      <c r="E1302" s="59">
        <v>15000000</v>
      </c>
      <c r="F1302" s="59">
        <v>15000000</v>
      </c>
      <c r="G1302" s="73"/>
      <c r="H1302" s="6" t="s">
        <v>1226</v>
      </c>
      <c r="J1302" s="51"/>
      <c r="K1302" s="7"/>
      <c r="L1302" s="7"/>
      <c r="M1302" s="7"/>
    </row>
    <row r="1303" spans="1:13" s="69" customFormat="1" ht="93" x14ac:dyDescent="0.35">
      <c r="A1303" s="10"/>
      <c r="B1303" s="11"/>
      <c r="C1303" s="9">
        <f ca="1">COUNTIF($B$11:E1303,E1303)</f>
        <v>33</v>
      </c>
      <c r="D1303" s="4" t="s">
        <v>1045</v>
      </c>
      <c r="E1303" s="59">
        <v>15000000</v>
      </c>
      <c r="F1303" s="59">
        <v>15000000</v>
      </c>
      <c r="G1303" s="73"/>
      <c r="H1303" s="6" t="s">
        <v>1226</v>
      </c>
      <c r="J1303" s="51"/>
      <c r="K1303" s="7"/>
      <c r="L1303" s="7"/>
      <c r="M1303" s="7"/>
    </row>
    <row r="1304" spans="1:13" s="69" customFormat="1" ht="93" x14ac:dyDescent="0.35">
      <c r="A1304" s="10"/>
      <c r="B1304" s="11"/>
      <c r="C1304" s="9">
        <f ca="1">COUNTIF($B$11:E1304,E1304)</f>
        <v>34</v>
      </c>
      <c r="D1304" s="4" t="s">
        <v>1046</v>
      </c>
      <c r="E1304" s="59">
        <v>15000000</v>
      </c>
      <c r="F1304" s="59">
        <v>15000000</v>
      </c>
      <c r="G1304" s="73"/>
      <c r="H1304" s="6" t="s">
        <v>1226</v>
      </c>
      <c r="J1304" s="51"/>
      <c r="K1304" s="7"/>
      <c r="L1304" s="7"/>
      <c r="M1304" s="7"/>
    </row>
    <row r="1305" spans="1:13" s="69" customFormat="1" ht="96.75" customHeight="1" x14ac:dyDescent="0.35">
      <c r="A1305" s="10"/>
      <c r="B1305" s="11"/>
      <c r="C1305" s="9">
        <f ca="1">COUNTIF($B$11:E1305,E1305)</f>
        <v>35</v>
      </c>
      <c r="D1305" s="4" t="s">
        <v>1047</v>
      </c>
      <c r="E1305" s="59">
        <v>15000000</v>
      </c>
      <c r="F1305" s="59">
        <v>15000000</v>
      </c>
      <c r="G1305" s="73"/>
      <c r="H1305" s="6" t="s">
        <v>1226</v>
      </c>
      <c r="J1305" s="51"/>
      <c r="K1305" s="7"/>
      <c r="L1305" s="7"/>
      <c r="M1305" s="7"/>
    </row>
    <row r="1306" spans="1:13" s="69" customFormat="1" ht="102" customHeight="1" x14ac:dyDescent="0.35">
      <c r="A1306" s="10"/>
      <c r="B1306" s="11"/>
      <c r="C1306" s="9">
        <f ca="1">COUNTIF($B$11:E1306,E1306)</f>
        <v>36</v>
      </c>
      <c r="D1306" s="4" t="s">
        <v>1048</v>
      </c>
      <c r="E1306" s="59">
        <v>15000000</v>
      </c>
      <c r="F1306" s="59">
        <v>15000000</v>
      </c>
      <c r="G1306" s="73"/>
      <c r="H1306" s="6" t="s">
        <v>1226</v>
      </c>
      <c r="J1306" s="51"/>
      <c r="K1306" s="7"/>
      <c r="L1306" s="7"/>
      <c r="M1306" s="7"/>
    </row>
    <row r="1307" spans="1:13" s="69" customFormat="1" ht="112.5" customHeight="1" x14ac:dyDescent="0.35">
      <c r="A1307" s="10"/>
      <c r="B1307" s="11"/>
      <c r="C1307" s="9">
        <f ca="1">COUNTIF($B$11:E1307,E1307)</f>
        <v>37</v>
      </c>
      <c r="D1307" s="4" t="s">
        <v>1049</v>
      </c>
      <c r="E1307" s="59">
        <v>15000000</v>
      </c>
      <c r="F1307" s="59">
        <v>15000000</v>
      </c>
      <c r="G1307" s="73"/>
      <c r="H1307" s="6" t="s">
        <v>1226</v>
      </c>
      <c r="J1307" s="51"/>
      <c r="K1307" s="7"/>
      <c r="L1307" s="7"/>
      <c r="M1307" s="7"/>
    </row>
    <row r="1308" spans="1:13" s="14" customFormat="1" ht="93" x14ac:dyDescent="0.35">
      <c r="A1308" s="10"/>
      <c r="B1308" s="11"/>
      <c r="C1308" s="58">
        <v>41</v>
      </c>
      <c r="D1308" s="56" t="s">
        <v>3004</v>
      </c>
      <c r="E1308" s="63">
        <v>0</v>
      </c>
      <c r="F1308" s="63">
        <v>15000000</v>
      </c>
      <c r="G1308" s="76">
        <f t="shared" ref="G1308:G1314" si="55">F1308-E1308</f>
        <v>15000000</v>
      </c>
      <c r="H1308" s="56" t="s">
        <v>1226</v>
      </c>
      <c r="I1308" s="69"/>
      <c r="J1308" s="26"/>
    </row>
    <row r="1309" spans="1:13" s="14" customFormat="1" ht="77.5" x14ac:dyDescent="0.35">
      <c r="A1309" s="10"/>
      <c r="B1309" s="11"/>
      <c r="C1309" s="58">
        <v>42</v>
      </c>
      <c r="D1309" s="56" t="s">
        <v>3005</v>
      </c>
      <c r="E1309" s="63">
        <v>0</v>
      </c>
      <c r="F1309" s="63">
        <v>8000000</v>
      </c>
      <c r="G1309" s="76">
        <f t="shared" si="55"/>
        <v>8000000</v>
      </c>
      <c r="H1309" s="56" t="s">
        <v>1226</v>
      </c>
      <c r="I1309" s="69"/>
      <c r="J1309" s="26"/>
    </row>
    <row r="1310" spans="1:13" s="14" customFormat="1" ht="108.5" x14ac:dyDescent="0.35">
      <c r="A1310" s="10"/>
      <c r="B1310" s="11"/>
      <c r="C1310" s="58">
        <v>43</v>
      </c>
      <c r="D1310" s="56" t="s">
        <v>3006</v>
      </c>
      <c r="E1310" s="63">
        <v>0</v>
      </c>
      <c r="F1310" s="63">
        <v>15000000</v>
      </c>
      <c r="G1310" s="76">
        <f t="shared" si="55"/>
        <v>15000000</v>
      </c>
      <c r="H1310" s="56" t="s">
        <v>1226</v>
      </c>
      <c r="I1310" s="69"/>
      <c r="J1310" s="26"/>
    </row>
    <row r="1311" spans="1:13" s="14" customFormat="1" ht="77.5" x14ac:dyDescent="0.35">
      <c r="A1311" s="10"/>
      <c r="B1311" s="11"/>
      <c r="C1311" s="58">
        <v>44</v>
      </c>
      <c r="D1311" s="56" t="s">
        <v>3371</v>
      </c>
      <c r="E1311" s="63">
        <v>0</v>
      </c>
      <c r="F1311" s="63">
        <v>15000000</v>
      </c>
      <c r="G1311" s="76">
        <f t="shared" si="55"/>
        <v>15000000</v>
      </c>
      <c r="H1311" s="56" t="s">
        <v>1226</v>
      </c>
      <c r="I1311" s="69"/>
      <c r="J1311" s="26"/>
    </row>
    <row r="1312" spans="1:13" s="14" customFormat="1" ht="108.5" x14ac:dyDescent="0.35">
      <c r="A1312" s="10"/>
      <c r="B1312" s="11"/>
      <c r="C1312" s="58">
        <v>45</v>
      </c>
      <c r="D1312" s="56" t="s">
        <v>3372</v>
      </c>
      <c r="E1312" s="63">
        <v>0</v>
      </c>
      <c r="F1312" s="63">
        <v>50000000</v>
      </c>
      <c r="G1312" s="76">
        <f t="shared" si="55"/>
        <v>50000000</v>
      </c>
      <c r="H1312" s="56" t="s">
        <v>1226</v>
      </c>
      <c r="I1312" s="69"/>
      <c r="J1312" s="26"/>
    </row>
    <row r="1313" spans="1:10" s="14" customFormat="1" ht="93" x14ac:dyDescent="0.35">
      <c r="A1313" s="10"/>
      <c r="B1313" s="11"/>
      <c r="C1313" s="58">
        <v>46</v>
      </c>
      <c r="D1313" s="56" t="s">
        <v>3007</v>
      </c>
      <c r="E1313" s="63">
        <v>0</v>
      </c>
      <c r="F1313" s="63">
        <v>10000000</v>
      </c>
      <c r="G1313" s="76">
        <f t="shared" si="55"/>
        <v>10000000</v>
      </c>
      <c r="H1313" s="56" t="s">
        <v>1226</v>
      </c>
      <c r="I1313" s="69"/>
      <c r="J1313" s="26"/>
    </row>
    <row r="1314" spans="1:10" s="14" customFormat="1" ht="77.5" x14ac:dyDescent="0.35">
      <c r="A1314" s="10"/>
      <c r="B1314" s="11"/>
      <c r="C1314" s="58">
        <v>47</v>
      </c>
      <c r="D1314" s="56" t="s">
        <v>3008</v>
      </c>
      <c r="E1314" s="63">
        <v>0</v>
      </c>
      <c r="F1314" s="63">
        <v>30000000</v>
      </c>
      <c r="G1314" s="76">
        <f t="shared" si="55"/>
        <v>30000000</v>
      </c>
      <c r="H1314" s="56" t="s">
        <v>1226</v>
      </c>
      <c r="I1314" s="69"/>
      <c r="J1314" s="26"/>
    </row>
    <row r="1315" spans="1:10" x14ac:dyDescent="0.35">
      <c r="A1315" s="10"/>
      <c r="B1315" s="11"/>
      <c r="C1315" s="109" t="s">
        <v>1482</v>
      </c>
      <c r="D1315" s="110"/>
      <c r="E1315" s="59">
        <f>SUM(E1280:E1314)</f>
        <v>415000000</v>
      </c>
      <c r="F1315" s="59">
        <f>SUM(F1280:F1314)</f>
        <v>558000000</v>
      </c>
      <c r="G1315" s="73">
        <f>SUM(G1280:G1314)</f>
        <v>143000000</v>
      </c>
      <c r="H1315" s="31"/>
      <c r="J1315" s="35"/>
    </row>
    <row r="1316" spans="1:10" x14ac:dyDescent="0.35">
      <c r="A1316" s="10"/>
      <c r="B1316" s="11"/>
      <c r="C1316" s="107" t="s">
        <v>1496</v>
      </c>
      <c r="D1316" s="112"/>
      <c r="E1316" s="59"/>
      <c r="F1316" s="59"/>
      <c r="G1316" s="73"/>
      <c r="H1316" s="31"/>
      <c r="J1316" s="35"/>
    </row>
    <row r="1317" spans="1:10" ht="85.5" customHeight="1" x14ac:dyDescent="0.35">
      <c r="A1317" s="10"/>
      <c r="B1317" s="11"/>
      <c r="C1317" s="9">
        <f ca="1">COUNTIF($B$11:E1317,E1317)</f>
        <v>1</v>
      </c>
      <c r="D1317" s="4" t="s">
        <v>1050</v>
      </c>
      <c r="E1317" s="59">
        <v>6000000</v>
      </c>
      <c r="F1317" s="59">
        <v>6000000</v>
      </c>
      <c r="G1317" s="73"/>
      <c r="H1317" s="6" t="s">
        <v>1226</v>
      </c>
    </row>
    <row r="1318" spans="1:10" ht="93" x14ac:dyDescent="0.35">
      <c r="A1318" s="10"/>
      <c r="B1318" s="11"/>
      <c r="C1318" s="9">
        <f ca="1">COUNTIF($B$11:E1318,E1318)</f>
        <v>2</v>
      </c>
      <c r="D1318" s="4" t="s">
        <v>1051</v>
      </c>
      <c r="E1318" s="59">
        <v>10000000</v>
      </c>
      <c r="F1318" s="59">
        <v>10000000</v>
      </c>
      <c r="G1318" s="73"/>
      <c r="H1318" s="6" t="s">
        <v>1226</v>
      </c>
    </row>
    <row r="1319" spans="1:10" s="14" customFormat="1" ht="93" x14ac:dyDescent="0.35">
      <c r="A1319" s="10"/>
      <c r="B1319" s="11"/>
      <c r="C1319" s="58">
        <v>9</v>
      </c>
      <c r="D1319" s="56" t="s">
        <v>3017</v>
      </c>
      <c r="E1319" s="63">
        <v>0</v>
      </c>
      <c r="F1319" s="63">
        <v>10000000</v>
      </c>
      <c r="G1319" s="76">
        <f t="shared" ref="G1319:G1340" si="56">F1319-E1319</f>
        <v>10000000</v>
      </c>
      <c r="H1319" s="56" t="s">
        <v>1226</v>
      </c>
      <c r="I1319" s="69"/>
      <c r="J1319" s="26"/>
    </row>
    <row r="1320" spans="1:10" s="14" customFormat="1" ht="62.25" customHeight="1" x14ac:dyDescent="0.35">
      <c r="A1320" s="10"/>
      <c r="B1320" s="11"/>
      <c r="C1320" s="58">
        <v>10</v>
      </c>
      <c r="D1320" s="56" t="s">
        <v>3018</v>
      </c>
      <c r="E1320" s="63">
        <v>0</v>
      </c>
      <c r="F1320" s="63">
        <v>16000000</v>
      </c>
      <c r="G1320" s="76">
        <f t="shared" si="56"/>
        <v>16000000</v>
      </c>
      <c r="H1320" s="56" t="s">
        <v>1226</v>
      </c>
      <c r="I1320" s="69"/>
      <c r="J1320" s="26"/>
    </row>
    <row r="1321" spans="1:10" s="14" customFormat="1" ht="108.5" x14ac:dyDescent="0.35">
      <c r="A1321" s="10"/>
      <c r="B1321" s="11"/>
      <c r="C1321" s="58">
        <v>11</v>
      </c>
      <c r="D1321" s="56" t="s">
        <v>3019</v>
      </c>
      <c r="E1321" s="63">
        <v>0</v>
      </c>
      <c r="F1321" s="63">
        <v>10000000</v>
      </c>
      <c r="G1321" s="76">
        <f t="shared" si="56"/>
        <v>10000000</v>
      </c>
      <c r="H1321" s="56" t="s">
        <v>1226</v>
      </c>
      <c r="I1321" s="69"/>
      <c r="J1321" s="26"/>
    </row>
    <row r="1322" spans="1:10" s="14" customFormat="1" ht="77.5" x14ac:dyDescent="0.35">
      <c r="A1322" s="10"/>
      <c r="B1322" s="11"/>
      <c r="C1322" s="58">
        <v>12</v>
      </c>
      <c r="D1322" s="56" t="s">
        <v>3020</v>
      </c>
      <c r="E1322" s="63">
        <v>0</v>
      </c>
      <c r="F1322" s="63">
        <v>16000000</v>
      </c>
      <c r="G1322" s="76">
        <f t="shared" si="56"/>
        <v>16000000</v>
      </c>
      <c r="H1322" s="56" t="s">
        <v>1226</v>
      </c>
      <c r="I1322" s="69"/>
      <c r="J1322" s="26"/>
    </row>
    <row r="1323" spans="1:10" s="14" customFormat="1" ht="93" x14ac:dyDescent="0.35">
      <c r="A1323" s="10"/>
      <c r="B1323" s="11"/>
      <c r="C1323" s="58">
        <v>13</v>
      </c>
      <c r="D1323" s="56" t="s">
        <v>3021</v>
      </c>
      <c r="E1323" s="63">
        <v>0</v>
      </c>
      <c r="F1323" s="63">
        <v>10000000</v>
      </c>
      <c r="G1323" s="76">
        <f t="shared" si="56"/>
        <v>10000000</v>
      </c>
      <c r="H1323" s="56" t="s">
        <v>1226</v>
      </c>
      <c r="I1323" s="69"/>
      <c r="J1323" s="26"/>
    </row>
    <row r="1324" spans="1:10" s="14" customFormat="1" ht="108.5" x14ac:dyDescent="0.35">
      <c r="A1324" s="10"/>
      <c r="B1324" s="11"/>
      <c r="C1324" s="58">
        <v>14</v>
      </c>
      <c r="D1324" s="56" t="s">
        <v>3022</v>
      </c>
      <c r="E1324" s="63">
        <v>0</v>
      </c>
      <c r="F1324" s="63">
        <v>15000000</v>
      </c>
      <c r="G1324" s="76">
        <f t="shared" si="56"/>
        <v>15000000</v>
      </c>
      <c r="H1324" s="56" t="s">
        <v>1226</v>
      </c>
      <c r="I1324" s="69"/>
      <c r="J1324" s="26"/>
    </row>
    <row r="1325" spans="1:10" s="14" customFormat="1" ht="81" customHeight="1" x14ac:dyDescent="0.35">
      <c r="A1325" s="10"/>
      <c r="B1325" s="11"/>
      <c r="C1325" s="58">
        <v>15</v>
      </c>
      <c r="D1325" s="56" t="s">
        <v>3023</v>
      </c>
      <c r="E1325" s="63">
        <v>0</v>
      </c>
      <c r="F1325" s="63">
        <v>17000000</v>
      </c>
      <c r="G1325" s="76">
        <f t="shared" si="56"/>
        <v>17000000</v>
      </c>
      <c r="H1325" s="56" t="s">
        <v>1226</v>
      </c>
      <c r="I1325" s="69"/>
      <c r="J1325" s="26"/>
    </row>
    <row r="1326" spans="1:10" s="14" customFormat="1" ht="78" customHeight="1" x14ac:dyDescent="0.35">
      <c r="A1326" s="10"/>
      <c r="B1326" s="11"/>
      <c r="C1326" s="58">
        <v>16</v>
      </c>
      <c r="D1326" s="56" t="s">
        <v>3024</v>
      </c>
      <c r="E1326" s="63">
        <v>0</v>
      </c>
      <c r="F1326" s="63">
        <v>10000000</v>
      </c>
      <c r="G1326" s="76">
        <f t="shared" si="56"/>
        <v>10000000</v>
      </c>
      <c r="H1326" s="56" t="s">
        <v>1226</v>
      </c>
      <c r="I1326" s="69"/>
      <c r="J1326" s="26"/>
    </row>
    <row r="1327" spans="1:10" s="14" customFormat="1" ht="93" x14ac:dyDescent="0.35">
      <c r="A1327" s="10"/>
      <c r="B1327" s="11"/>
      <c r="C1327" s="58">
        <v>17</v>
      </c>
      <c r="D1327" s="56" t="s">
        <v>3025</v>
      </c>
      <c r="E1327" s="63">
        <v>0</v>
      </c>
      <c r="F1327" s="63">
        <v>10000000</v>
      </c>
      <c r="G1327" s="76">
        <f t="shared" si="56"/>
        <v>10000000</v>
      </c>
      <c r="H1327" s="56" t="s">
        <v>1226</v>
      </c>
      <c r="I1327" s="69"/>
      <c r="J1327" s="26"/>
    </row>
    <row r="1328" spans="1:10" s="14" customFormat="1" ht="93" x14ac:dyDescent="0.35">
      <c r="A1328" s="10"/>
      <c r="B1328" s="11"/>
      <c r="C1328" s="58">
        <v>18</v>
      </c>
      <c r="D1328" s="56" t="s">
        <v>3026</v>
      </c>
      <c r="E1328" s="63">
        <v>0</v>
      </c>
      <c r="F1328" s="63">
        <v>10000000</v>
      </c>
      <c r="G1328" s="76">
        <f t="shared" si="56"/>
        <v>10000000</v>
      </c>
      <c r="H1328" s="56" t="s">
        <v>1226</v>
      </c>
      <c r="I1328" s="69"/>
      <c r="J1328" s="26"/>
    </row>
    <row r="1329" spans="1:10" s="14" customFormat="1" ht="93" x14ac:dyDescent="0.35">
      <c r="A1329" s="10"/>
      <c r="B1329" s="11"/>
      <c r="C1329" s="58">
        <v>19</v>
      </c>
      <c r="D1329" s="56" t="s">
        <v>3027</v>
      </c>
      <c r="E1329" s="63">
        <v>0</v>
      </c>
      <c r="F1329" s="63">
        <v>10000000</v>
      </c>
      <c r="G1329" s="76">
        <f t="shared" si="56"/>
        <v>10000000</v>
      </c>
      <c r="H1329" s="56" t="s">
        <v>1226</v>
      </c>
      <c r="I1329" s="69"/>
      <c r="J1329" s="26"/>
    </row>
    <row r="1330" spans="1:10" s="14" customFormat="1" ht="105" customHeight="1" x14ac:dyDescent="0.35">
      <c r="A1330" s="10"/>
      <c r="B1330" s="11"/>
      <c r="C1330" s="58">
        <v>20</v>
      </c>
      <c r="D1330" s="56" t="s">
        <v>3028</v>
      </c>
      <c r="E1330" s="63">
        <v>0</v>
      </c>
      <c r="F1330" s="63">
        <v>7000000</v>
      </c>
      <c r="G1330" s="76">
        <f t="shared" si="56"/>
        <v>7000000</v>
      </c>
      <c r="H1330" s="56" t="s">
        <v>1226</v>
      </c>
      <c r="I1330" s="69"/>
      <c r="J1330" s="26"/>
    </row>
    <row r="1331" spans="1:10" s="14" customFormat="1" ht="117" customHeight="1" x14ac:dyDescent="0.35">
      <c r="A1331" s="10"/>
      <c r="B1331" s="11"/>
      <c r="C1331" s="58">
        <v>21</v>
      </c>
      <c r="D1331" s="56" t="s">
        <v>3029</v>
      </c>
      <c r="E1331" s="63">
        <v>0</v>
      </c>
      <c r="F1331" s="63">
        <v>7500000</v>
      </c>
      <c r="G1331" s="76">
        <f t="shared" si="56"/>
        <v>7500000</v>
      </c>
      <c r="H1331" s="56" t="s">
        <v>1226</v>
      </c>
      <c r="I1331" s="69"/>
      <c r="J1331" s="26"/>
    </row>
    <row r="1332" spans="1:10" s="14" customFormat="1" ht="93" x14ac:dyDescent="0.35">
      <c r="A1332" s="10"/>
      <c r="B1332" s="11"/>
      <c r="C1332" s="58">
        <v>22</v>
      </c>
      <c r="D1332" s="56" t="s">
        <v>3030</v>
      </c>
      <c r="E1332" s="63">
        <v>0</v>
      </c>
      <c r="F1332" s="63">
        <v>7500000</v>
      </c>
      <c r="G1332" s="76">
        <f t="shared" si="56"/>
        <v>7500000</v>
      </c>
      <c r="H1332" s="56" t="s">
        <v>1226</v>
      </c>
      <c r="I1332" s="69"/>
      <c r="J1332" s="26"/>
    </row>
    <row r="1333" spans="1:10" s="14" customFormat="1" ht="77.5" x14ac:dyDescent="0.35">
      <c r="A1333" s="10"/>
      <c r="B1333" s="11"/>
      <c r="C1333" s="58">
        <v>23</v>
      </c>
      <c r="D1333" s="56" t="s">
        <v>3031</v>
      </c>
      <c r="E1333" s="63">
        <v>0</v>
      </c>
      <c r="F1333" s="63">
        <v>10000000</v>
      </c>
      <c r="G1333" s="76">
        <f t="shared" si="56"/>
        <v>10000000</v>
      </c>
      <c r="H1333" s="56" t="s">
        <v>1226</v>
      </c>
      <c r="I1333" s="69"/>
      <c r="J1333" s="26"/>
    </row>
    <row r="1334" spans="1:10" s="14" customFormat="1" ht="93" x14ac:dyDescent="0.35">
      <c r="A1334" s="10"/>
      <c r="B1334" s="11"/>
      <c r="C1334" s="58">
        <v>24</v>
      </c>
      <c r="D1334" s="56" t="s">
        <v>3032</v>
      </c>
      <c r="E1334" s="63">
        <v>0</v>
      </c>
      <c r="F1334" s="63">
        <v>7500000</v>
      </c>
      <c r="G1334" s="76">
        <f t="shared" si="56"/>
        <v>7500000</v>
      </c>
      <c r="H1334" s="56" t="s">
        <v>1226</v>
      </c>
      <c r="I1334" s="69"/>
      <c r="J1334" s="26"/>
    </row>
    <row r="1335" spans="1:10" s="14" customFormat="1" ht="93" x14ac:dyDescent="0.35">
      <c r="A1335" s="10"/>
      <c r="B1335" s="11"/>
      <c r="C1335" s="58">
        <v>25</v>
      </c>
      <c r="D1335" s="56" t="s">
        <v>3033</v>
      </c>
      <c r="E1335" s="63">
        <v>0</v>
      </c>
      <c r="F1335" s="63">
        <v>10000000</v>
      </c>
      <c r="G1335" s="76">
        <f t="shared" si="56"/>
        <v>10000000</v>
      </c>
      <c r="H1335" s="56" t="s">
        <v>1226</v>
      </c>
      <c r="I1335" s="69"/>
      <c r="J1335" s="26"/>
    </row>
    <row r="1336" spans="1:10" s="14" customFormat="1" ht="77.5" x14ac:dyDescent="0.35">
      <c r="A1336" s="10"/>
      <c r="B1336" s="11"/>
      <c r="C1336" s="58">
        <v>26</v>
      </c>
      <c r="D1336" s="56" t="s">
        <v>3034</v>
      </c>
      <c r="E1336" s="63">
        <v>0</v>
      </c>
      <c r="F1336" s="63">
        <v>10000000</v>
      </c>
      <c r="G1336" s="76">
        <f t="shared" si="56"/>
        <v>10000000</v>
      </c>
      <c r="H1336" s="56" t="s">
        <v>1226</v>
      </c>
      <c r="I1336" s="69"/>
      <c r="J1336" s="26"/>
    </row>
    <row r="1337" spans="1:10" s="14" customFormat="1" ht="79.5" customHeight="1" x14ac:dyDescent="0.35">
      <c r="A1337" s="10"/>
      <c r="B1337" s="11"/>
      <c r="C1337" s="58">
        <v>27</v>
      </c>
      <c r="D1337" s="56" t="s">
        <v>3035</v>
      </c>
      <c r="E1337" s="63">
        <v>0</v>
      </c>
      <c r="F1337" s="63">
        <v>17000000</v>
      </c>
      <c r="G1337" s="76">
        <f t="shared" si="56"/>
        <v>17000000</v>
      </c>
      <c r="H1337" s="56" t="s">
        <v>1226</v>
      </c>
      <c r="I1337" s="69"/>
      <c r="J1337" s="26"/>
    </row>
    <row r="1338" spans="1:10" s="14" customFormat="1" ht="101.25" customHeight="1" x14ac:dyDescent="0.35">
      <c r="A1338" s="10"/>
      <c r="B1338" s="11"/>
      <c r="C1338" s="58">
        <v>28</v>
      </c>
      <c r="D1338" s="56" t="s">
        <v>3036</v>
      </c>
      <c r="E1338" s="63">
        <v>0</v>
      </c>
      <c r="F1338" s="63">
        <v>12000000</v>
      </c>
      <c r="G1338" s="76">
        <f t="shared" si="56"/>
        <v>12000000</v>
      </c>
      <c r="H1338" s="56" t="s">
        <v>1226</v>
      </c>
      <c r="I1338" s="69"/>
      <c r="J1338" s="26"/>
    </row>
    <row r="1339" spans="1:10" s="14" customFormat="1" ht="108.5" x14ac:dyDescent="0.35">
      <c r="A1339" s="10"/>
      <c r="B1339" s="11"/>
      <c r="C1339" s="58">
        <v>29</v>
      </c>
      <c r="D1339" s="56" t="s">
        <v>3037</v>
      </c>
      <c r="E1339" s="63">
        <v>0</v>
      </c>
      <c r="F1339" s="63">
        <v>10000000</v>
      </c>
      <c r="G1339" s="76">
        <f t="shared" si="56"/>
        <v>10000000</v>
      </c>
      <c r="H1339" s="56" t="s">
        <v>1226</v>
      </c>
      <c r="I1339" s="69"/>
      <c r="J1339" s="26"/>
    </row>
    <row r="1340" spans="1:10" s="14" customFormat="1" ht="93" x14ac:dyDescent="0.35">
      <c r="A1340" s="10"/>
      <c r="B1340" s="11"/>
      <c r="C1340" s="58">
        <v>30</v>
      </c>
      <c r="D1340" s="56" t="s">
        <v>3038</v>
      </c>
      <c r="E1340" s="63">
        <v>0</v>
      </c>
      <c r="F1340" s="63">
        <v>10000000</v>
      </c>
      <c r="G1340" s="76">
        <f t="shared" si="56"/>
        <v>10000000</v>
      </c>
      <c r="H1340" s="56" t="s">
        <v>1226</v>
      </c>
      <c r="I1340" s="69"/>
      <c r="J1340" s="26"/>
    </row>
    <row r="1341" spans="1:10" x14ac:dyDescent="0.35">
      <c r="A1341" s="10"/>
      <c r="B1341" s="11"/>
      <c r="C1341" s="109" t="s">
        <v>1483</v>
      </c>
      <c r="D1341" s="110"/>
      <c r="E1341" s="59">
        <f>SUM(E1317:E1340)</f>
        <v>16000000</v>
      </c>
      <c r="F1341" s="59">
        <f>SUM(F1317:F1340)</f>
        <v>258500000</v>
      </c>
      <c r="G1341" s="73">
        <f>SUM(G1317:G1340)</f>
        <v>242500000</v>
      </c>
      <c r="H1341" s="31"/>
      <c r="J1341" s="35"/>
    </row>
    <row r="1342" spans="1:10" x14ac:dyDescent="0.35">
      <c r="A1342" s="10"/>
      <c r="B1342" s="11"/>
      <c r="C1342" s="107" t="s">
        <v>1497</v>
      </c>
      <c r="D1342" s="112"/>
      <c r="E1342" s="59"/>
      <c r="F1342" s="59"/>
      <c r="G1342" s="73"/>
      <c r="H1342" s="31"/>
      <c r="J1342" s="35"/>
    </row>
    <row r="1343" spans="1:10" ht="78.75" customHeight="1" x14ac:dyDescent="0.35">
      <c r="A1343" s="10"/>
      <c r="B1343" s="11"/>
      <c r="C1343" s="9">
        <f ca="1">COUNTIF($B$11:E1343,E1343)</f>
        <v>3</v>
      </c>
      <c r="D1343" s="4" t="s">
        <v>1054</v>
      </c>
      <c r="E1343" s="59">
        <v>10000000</v>
      </c>
      <c r="F1343" s="59">
        <v>10000000</v>
      </c>
      <c r="G1343" s="73"/>
      <c r="H1343" s="6" t="s">
        <v>1226</v>
      </c>
    </row>
    <row r="1344" spans="1:10" s="14" customFormat="1" ht="107.25" customHeight="1" x14ac:dyDescent="0.35">
      <c r="A1344" s="10"/>
      <c r="B1344" s="11"/>
      <c r="C1344" s="58">
        <v>10</v>
      </c>
      <c r="D1344" s="56" t="s">
        <v>3042</v>
      </c>
      <c r="E1344" s="63">
        <v>0</v>
      </c>
      <c r="F1344" s="63">
        <v>7500000</v>
      </c>
      <c r="G1344" s="76">
        <f t="shared" ref="G1344:G1354" si="57">F1344-E1344</f>
        <v>7500000</v>
      </c>
      <c r="H1344" s="56" t="s">
        <v>1226</v>
      </c>
      <c r="I1344" s="69"/>
      <c r="J1344" s="26"/>
    </row>
    <row r="1345" spans="1:12" s="14" customFormat="1" ht="93" x14ac:dyDescent="0.35">
      <c r="A1345" s="10"/>
      <c r="B1345" s="11"/>
      <c r="C1345" s="58">
        <v>11</v>
      </c>
      <c r="D1345" s="56" t="s">
        <v>3044</v>
      </c>
      <c r="E1345" s="63">
        <v>0</v>
      </c>
      <c r="F1345" s="63">
        <v>7500000</v>
      </c>
      <c r="G1345" s="76">
        <f t="shared" si="57"/>
        <v>7500000</v>
      </c>
      <c r="H1345" s="56" t="s">
        <v>1226</v>
      </c>
      <c r="I1345" s="69"/>
      <c r="J1345" s="26"/>
    </row>
    <row r="1346" spans="1:12" s="14" customFormat="1" ht="104.25" customHeight="1" x14ac:dyDescent="0.35">
      <c r="A1346" s="10"/>
      <c r="B1346" s="11"/>
      <c r="C1346" s="58">
        <v>12</v>
      </c>
      <c r="D1346" s="56" t="s">
        <v>3045</v>
      </c>
      <c r="E1346" s="63">
        <v>0</v>
      </c>
      <c r="F1346" s="63">
        <v>7500000</v>
      </c>
      <c r="G1346" s="76">
        <f t="shared" si="57"/>
        <v>7500000</v>
      </c>
      <c r="H1346" s="56" t="s">
        <v>1226</v>
      </c>
      <c r="I1346" s="69"/>
      <c r="J1346" s="26"/>
    </row>
    <row r="1347" spans="1:12" s="14" customFormat="1" ht="105" customHeight="1" x14ac:dyDescent="0.35">
      <c r="A1347" s="10"/>
      <c r="B1347" s="11"/>
      <c r="C1347" s="58">
        <v>13</v>
      </c>
      <c r="D1347" s="56" t="s">
        <v>3047</v>
      </c>
      <c r="E1347" s="63">
        <v>0</v>
      </c>
      <c r="F1347" s="63">
        <v>7500000</v>
      </c>
      <c r="G1347" s="76">
        <f t="shared" si="57"/>
        <v>7500000</v>
      </c>
      <c r="H1347" s="56" t="s">
        <v>1226</v>
      </c>
      <c r="I1347" s="69"/>
      <c r="J1347" s="26"/>
    </row>
    <row r="1348" spans="1:12" s="14" customFormat="1" ht="107.25" customHeight="1" x14ac:dyDescent="0.35">
      <c r="A1348" s="10"/>
      <c r="B1348" s="11"/>
      <c r="C1348" s="58">
        <v>14</v>
      </c>
      <c r="D1348" s="56" t="s">
        <v>3048</v>
      </c>
      <c r="E1348" s="63">
        <v>0</v>
      </c>
      <c r="F1348" s="63">
        <v>10000000</v>
      </c>
      <c r="G1348" s="76">
        <f t="shared" si="57"/>
        <v>10000000</v>
      </c>
      <c r="H1348" s="56" t="s">
        <v>1226</v>
      </c>
      <c r="I1348" s="69"/>
      <c r="J1348" s="26"/>
    </row>
    <row r="1349" spans="1:12" s="14" customFormat="1" ht="93" x14ac:dyDescent="0.35">
      <c r="A1349" s="10"/>
      <c r="B1349" s="11"/>
      <c r="C1349" s="58">
        <v>15</v>
      </c>
      <c r="D1349" s="56" t="s">
        <v>3049</v>
      </c>
      <c r="E1349" s="63">
        <v>0</v>
      </c>
      <c r="F1349" s="63">
        <v>7500000</v>
      </c>
      <c r="G1349" s="76">
        <f t="shared" si="57"/>
        <v>7500000</v>
      </c>
      <c r="H1349" s="56" t="s">
        <v>1226</v>
      </c>
      <c r="I1349" s="69"/>
      <c r="J1349" s="26"/>
    </row>
    <row r="1350" spans="1:12" s="14" customFormat="1" ht="108.5" x14ac:dyDescent="0.35">
      <c r="A1350" s="10"/>
      <c r="B1350" s="11"/>
      <c r="C1350" s="58">
        <v>16</v>
      </c>
      <c r="D1350" s="56" t="s">
        <v>3050</v>
      </c>
      <c r="E1350" s="63">
        <v>0</v>
      </c>
      <c r="F1350" s="63">
        <v>5000000</v>
      </c>
      <c r="G1350" s="76">
        <f t="shared" si="57"/>
        <v>5000000</v>
      </c>
      <c r="H1350" s="56" t="s">
        <v>1226</v>
      </c>
      <c r="I1350" s="69"/>
      <c r="J1350" s="26"/>
    </row>
    <row r="1351" spans="1:12" s="14" customFormat="1" ht="85.5" customHeight="1" x14ac:dyDescent="0.35">
      <c r="A1351" s="10"/>
      <c r="B1351" s="11"/>
      <c r="C1351" s="58">
        <v>17</v>
      </c>
      <c r="D1351" s="56" t="s">
        <v>3043</v>
      </c>
      <c r="E1351" s="63">
        <v>0</v>
      </c>
      <c r="F1351" s="63">
        <v>10000000</v>
      </c>
      <c r="G1351" s="76">
        <f t="shared" si="57"/>
        <v>10000000</v>
      </c>
      <c r="H1351" s="56" t="s">
        <v>1226</v>
      </c>
      <c r="I1351" s="69"/>
      <c r="J1351" s="26"/>
    </row>
    <row r="1352" spans="1:12" s="14" customFormat="1" ht="120.75" customHeight="1" x14ac:dyDescent="0.35">
      <c r="A1352" s="10"/>
      <c r="B1352" s="11"/>
      <c r="C1352" s="58">
        <v>18</v>
      </c>
      <c r="D1352" s="56" t="s">
        <v>3051</v>
      </c>
      <c r="E1352" s="63">
        <v>0</v>
      </c>
      <c r="F1352" s="63">
        <v>5000000</v>
      </c>
      <c r="G1352" s="76">
        <f t="shared" si="57"/>
        <v>5000000</v>
      </c>
      <c r="H1352" s="56" t="s">
        <v>1226</v>
      </c>
      <c r="I1352" s="69"/>
      <c r="J1352" s="26"/>
    </row>
    <row r="1353" spans="1:12" s="14" customFormat="1" ht="102" customHeight="1" x14ac:dyDescent="0.35">
      <c r="A1353" s="10"/>
      <c r="B1353" s="11"/>
      <c r="C1353" s="58">
        <v>19</v>
      </c>
      <c r="D1353" s="56" t="s">
        <v>3052</v>
      </c>
      <c r="E1353" s="63">
        <v>0</v>
      </c>
      <c r="F1353" s="63">
        <v>10000000</v>
      </c>
      <c r="G1353" s="76">
        <f t="shared" si="57"/>
        <v>10000000</v>
      </c>
      <c r="H1353" s="56" t="s">
        <v>1226</v>
      </c>
      <c r="I1353" s="69"/>
      <c r="J1353" s="26"/>
    </row>
    <row r="1354" spans="1:12" s="14" customFormat="1" ht="108.5" x14ac:dyDescent="0.35">
      <c r="A1354" s="10"/>
      <c r="B1354" s="11"/>
      <c r="C1354" s="58">
        <v>20</v>
      </c>
      <c r="D1354" s="56" t="s">
        <v>3055</v>
      </c>
      <c r="E1354" s="63">
        <v>0</v>
      </c>
      <c r="F1354" s="63">
        <v>10000000</v>
      </c>
      <c r="G1354" s="76">
        <f t="shared" si="57"/>
        <v>10000000</v>
      </c>
      <c r="H1354" s="56" t="s">
        <v>1226</v>
      </c>
      <c r="I1354" s="69"/>
      <c r="J1354" s="26"/>
    </row>
    <row r="1355" spans="1:12" x14ac:dyDescent="0.35">
      <c r="A1355" s="10"/>
      <c r="B1355" s="27"/>
      <c r="C1355" s="109" t="s">
        <v>1484</v>
      </c>
      <c r="D1355" s="110"/>
      <c r="E1355" s="59">
        <f>SUM(E1343:E1354)</f>
        <v>10000000</v>
      </c>
      <c r="F1355" s="59">
        <f>SUM(F1343:F1354)</f>
        <v>97500000</v>
      </c>
      <c r="G1355" s="73">
        <f>SUM(G1343:G1354)</f>
        <v>87500000</v>
      </c>
      <c r="H1355" s="31"/>
      <c r="J1355" s="35"/>
    </row>
    <row r="1356" spans="1:12" s="30" customFormat="1" x14ac:dyDescent="0.35">
      <c r="A1356" s="28"/>
      <c r="B1356" s="40"/>
      <c r="C1356" s="109" t="s">
        <v>1485</v>
      </c>
      <c r="D1356" s="110"/>
      <c r="E1356" s="61">
        <f>E1165+E1175+E1186+E1211+E1228+E1240+E1254+E1270+E1278+E1315+E1341+E1355</f>
        <v>1221000000</v>
      </c>
      <c r="F1356" s="61">
        <f>F1165+F1175+F1186+F1211+F1228+F1240+F1254+F1270+F1278+F1315+F1341+F1355</f>
        <v>2226500000</v>
      </c>
      <c r="G1356" s="75">
        <f>G1165+G1175+G1186+G1211+G1228+G1240+G1254+G1270+G1278+G1315+G1341+G1355</f>
        <v>1005500000</v>
      </c>
      <c r="H1356" s="36"/>
      <c r="I1356" s="69"/>
      <c r="J1356" s="53"/>
      <c r="L1356" s="77">
        <f>I1356-F1356</f>
        <v>-2226500000</v>
      </c>
    </row>
    <row r="1357" spans="1:12" s="32" customFormat="1" x14ac:dyDescent="0.35">
      <c r="A1357" s="37">
        <v>11</v>
      </c>
      <c r="B1357" s="38" t="s">
        <v>1510</v>
      </c>
      <c r="C1357" s="107" t="s">
        <v>1511</v>
      </c>
      <c r="D1357" s="112"/>
      <c r="E1357" s="62"/>
      <c r="F1357" s="62"/>
      <c r="G1357" s="73"/>
      <c r="H1357" s="31"/>
      <c r="I1357" s="69"/>
      <c r="J1357" s="35"/>
    </row>
    <row r="1358" spans="1:12" ht="77.5" x14ac:dyDescent="0.35">
      <c r="A1358" s="10"/>
      <c r="B1358" s="11"/>
      <c r="C1358" s="9">
        <f ca="1">COUNTIF($B$11:E1358,E1358)</f>
        <v>8</v>
      </c>
      <c r="D1358" s="4" t="s">
        <v>1062</v>
      </c>
      <c r="E1358" s="59">
        <v>20000000</v>
      </c>
      <c r="F1358" s="59">
        <v>20000000</v>
      </c>
      <c r="G1358" s="73"/>
      <c r="H1358" s="6" t="s">
        <v>1226</v>
      </c>
    </row>
    <row r="1359" spans="1:12" ht="77.25" customHeight="1" x14ac:dyDescent="0.35">
      <c r="A1359" s="10"/>
      <c r="B1359" s="11"/>
      <c r="C1359" s="9">
        <f ca="1">COUNTIF($B$11:E1359,E1359)</f>
        <v>9</v>
      </c>
      <c r="D1359" s="4" t="s">
        <v>1063</v>
      </c>
      <c r="E1359" s="59">
        <v>20000000</v>
      </c>
      <c r="F1359" s="59">
        <v>20000000</v>
      </c>
      <c r="G1359" s="73"/>
      <c r="H1359" s="6" t="s">
        <v>1226</v>
      </c>
    </row>
    <row r="1360" spans="1:12" ht="63.75" customHeight="1" x14ac:dyDescent="0.35">
      <c r="A1360" s="10"/>
      <c r="B1360" s="11"/>
      <c r="C1360" s="9">
        <f ca="1">COUNTIF($B$11:E1360,E1360)</f>
        <v>10</v>
      </c>
      <c r="D1360" s="4" t="s">
        <v>1064</v>
      </c>
      <c r="E1360" s="59">
        <v>20000000</v>
      </c>
      <c r="F1360" s="59">
        <v>20000000</v>
      </c>
      <c r="G1360" s="73"/>
      <c r="H1360" s="6" t="s">
        <v>1226</v>
      </c>
    </row>
    <row r="1361" spans="1:10" ht="77.5" x14ac:dyDescent="0.35">
      <c r="A1361" s="10"/>
      <c r="B1361" s="11"/>
      <c r="C1361" s="9">
        <f ca="1">COUNTIF($B$11:E1361,E1361)</f>
        <v>11</v>
      </c>
      <c r="D1361" s="4" t="s">
        <v>1065</v>
      </c>
      <c r="E1361" s="59">
        <v>8000000</v>
      </c>
      <c r="F1361" s="59">
        <v>8000000</v>
      </c>
      <c r="G1361" s="73"/>
      <c r="H1361" s="6" t="s">
        <v>1226</v>
      </c>
    </row>
    <row r="1362" spans="1:10" s="14" customFormat="1" ht="60" customHeight="1" x14ac:dyDescent="0.35">
      <c r="A1362" s="10"/>
      <c r="B1362" s="11"/>
      <c r="C1362" s="58">
        <v>21</v>
      </c>
      <c r="D1362" s="56" t="s">
        <v>3062</v>
      </c>
      <c r="E1362" s="63">
        <v>0</v>
      </c>
      <c r="F1362" s="63">
        <v>16000000</v>
      </c>
      <c r="G1362" s="76">
        <f t="shared" ref="G1362:G1368" si="58">F1362-E1362</f>
        <v>16000000</v>
      </c>
      <c r="H1362" s="56" t="s">
        <v>1226</v>
      </c>
      <c r="I1362" s="69"/>
      <c r="J1362" s="26"/>
    </row>
    <row r="1363" spans="1:10" s="14" customFormat="1" ht="78" customHeight="1" x14ac:dyDescent="0.35">
      <c r="A1363" s="10"/>
      <c r="B1363" s="11"/>
      <c r="C1363" s="58">
        <v>22</v>
      </c>
      <c r="D1363" s="56" t="s">
        <v>3063</v>
      </c>
      <c r="E1363" s="63">
        <v>0</v>
      </c>
      <c r="F1363" s="63">
        <v>16000000</v>
      </c>
      <c r="G1363" s="76">
        <f t="shared" si="58"/>
        <v>16000000</v>
      </c>
      <c r="H1363" s="56" t="s">
        <v>1226</v>
      </c>
      <c r="I1363" s="69"/>
      <c r="J1363" s="26"/>
    </row>
    <row r="1364" spans="1:10" s="14" customFormat="1" ht="78.75" customHeight="1" x14ac:dyDescent="0.35">
      <c r="A1364" s="10"/>
      <c r="B1364" s="11"/>
      <c r="C1364" s="58">
        <v>23</v>
      </c>
      <c r="D1364" s="56" t="s">
        <v>3064</v>
      </c>
      <c r="E1364" s="63">
        <v>0</v>
      </c>
      <c r="F1364" s="63">
        <v>16000000</v>
      </c>
      <c r="G1364" s="76">
        <f t="shared" si="58"/>
        <v>16000000</v>
      </c>
      <c r="H1364" s="56" t="s">
        <v>1226</v>
      </c>
      <c r="I1364" s="69"/>
      <c r="J1364" s="26"/>
    </row>
    <row r="1365" spans="1:10" s="14" customFormat="1" ht="78.75" customHeight="1" x14ac:dyDescent="0.35">
      <c r="A1365" s="10"/>
      <c r="B1365" s="11"/>
      <c r="C1365" s="58">
        <v>24</v>
      </c>
      <c r="D1365" s="56" t="s">
        <v>3065</v>
      </c>
      <c r="E1365" s="63">
        <v>0</v>
      </c>
      <c r="F1365" s="63">
        <v>17000000</v>
      </c>
      <c r="G1365" s="76">
        <f t="shared" si="58"/>
        <v>17000000</v>
      </c>
      <c r="H1365" s="56" t="s">
        <v>1226</v>
      </c>
      <c r="I1365" s="69"/>
      <c r="J1365" s="26"/>
    </row>
    <row r="1366" spans="1:10" s="14" customFormat="1" ht="77.5" x14ac:dyDescent="0.35">
      <c r="A1366" s="10"/>
      <c r="B1366" s="11"/>
      <c r="C1366" s="58">
        <v>25</v>
      </c>
      <c r="D1366" s="56" t="s">
        <v>3068</v>
      </c>
      <c r="E1366" s="63">
        <v>0</v>
      </c>
      <c r="F1366" s="63">
        <v>13000000</v>
      </c>
      <c r="G1366" s="76">
        <f t="shared" si="58"/>
        <v>13000000</v>
      </c>
      <c r="H1366" s="56" t="s">
        <v>1226</v>
      </c>
      <c r="I1366" s="69"/>
      <c r="J1366" s="26"/>
    </row>
    <row r="1367" spans="1:10" s="14" customFormat="1" ht="93" x14ac:dyDescent="0.35">
      <c r="A1367" s="10"/>
      <c r="B1367" s="11"/>
      <c r="C1367" s="58">
        <v>26</v>
      </c>
      <c r="D1367" s="56" t="s">
        <v>3069</v>
      </c>
      <c r="E1367" s="63">
        <v>0</v>
      </c>
      <c r="F1367" s="63">
        <v>20000000</v>
      </c>
      <c r="G1367" s="76">
        <f t="shared" si="58"/>
        <v>20000000</v>
      </c>
      <c r="H1367" s="56" t="s">
        <v>1226</v>
      </c>
      <c r="I1367" s="69"/>
      <c r="J1367" s="26"/>
    </row>
    <row r="1368" spans="1:10" s="14" customFormat="1" ht="93" x14ac:dyDescent="0.35">
      <c r="A1368" s="10"/>
      <c r="B1368" s="11"/>
      <c r="C1368" s="58">
        <v>27</v>
      </c>
      <c r="D1368" s="56" t="s">
        <v>3070</v>
      </c>
      <c r="E1368" s="63">
        <v>0</v>
      </c>
      <c r="F1368" s="63">
        <v>15000000</v>
      </c>
      <c r="G1368" s="76">
        <f t="shared" si="58"/>
        <v>15000000</v>
      </c>
      <c r="H1368" s="56" t="s">
        <v>1226</v>
      </c>
      <c r="I1368" s="69"/>
      <c r="J1368" s="26"/>
    </row>
    <row r="1369" spans="1:10" x14ac:dyDescent="0.35">
      <c r="A1369" s="10"/>
      <c r="B1369" s="11"/>
      <c r="C1369" s="109" t="s">
        <v>1498</v>
      </c>
      <c r="D1369" s="110"/>
      <c r="E1369" s="59">
        <f>SUM(E1358:E1368)</f>
        <v>68000000</v>
      </c>
      <c r="F1369" s="59">
        <f>SUM(F1358:F1368)</f>
        <v>181000000</v>
      </c>
      <c r="G1369" s="73">
        <f>SUM(G1358:G1368)</f>
        <v>113000000</v>
      </c>
      <c r="H1369" s="31"/>
      <c r="J1369" s="35"/>
    </row>
    <row r="1370" spans="1:10" x14ac:dyDescent="0.35">
      <c r="A1370" s="10"/>
      <c r="B1370" s="11"/>
      <c r="C1370" s="107" t="s">
        <v>1359</v>
      </c>
      <c r="D1370" s="112"/>
      <c r="E1370" s="59"/>
      <c r="F1370" s="59"/>
      <c r="G1370" s="73"/>
      <c r="H1370" s="31"/>
      <c r="J1370" s="35"/>
    </row>
    <row r="1371" spans="1:10" ht="78.75" customHeight="1" x14ac:dyDescent="0.35">
      <c r="A1371" s="10"/>
      <c r="B1371" s="11"/>
      <c r="C1371" s="9" t="e">
        <f>#REF!+1</f>
        <v>#REF!</v>
      </c>
      <c r="D1371" s="4" t="s">
        <v>1070</v>
      </c>
      <c r="E1371" s="59">
        <v>20000000</v>
      </c>
      <c r="F1371" s="59">
        <v>20000000</v>
      </c>
      <c r="G1371" s="73"/>
      <c r="H1371" s="6" t="s">
        <v>1226</v>
      </c>
    </row>
    <row r="1372" spans="1:10" ht="63.75" customHeight="1" x14ac:dyDescent="0.35">
      <c r="A1372" s="10"/>
      <c r="B1372" s="11"/>
      <c r="C1372" s="9" t="e">
        <f t="shared" ref="C1372:C1375" si="59">C1371+1</f>
        <v>#REF!</v>
      </c>
      <c r="D1372" s="4" t="s">
        <v>1071</v>
      </c>
      <c r="E1372" s="59">
        <v>20000000</v>
      </c>
      <c r="F1372" s="59">
        <v>20000000</v>
      </c>
      <c r="G1372" s="73"/>
      <c r="H1372" s="6" t="s">
        <v>1226</v>
      </c>
    </row>
    <row r="1373" spans="1:10" ht="78.75" customHeight="1" x14ac:dyDescent="0.35">
      <c r="A1373" s="10"/>
      <c r="B1373" s="11"/>
      <c r="C1373" s="9" t="e">
        <f t="shared" si="59"/>
        <v>#REF!</v>
      </c>
      <c r="D1373" s="4" t="s">
        <v>1072</v>
      </c>
      <c r="E1373" s="59">
        <v>7000000</v>
      </c>
      <c r="F1373" s="59">
        <v>7000000</v>
      </c>
      <c r="G1373" s="73"/>
      <c r="H1373" s="6" t="s">
        <v>1226</v>
      </c>
    </row>
    <row r="1374" spans="1:10" ht="77.5" x14ac:dyDescent="0.35">
      <c r="A1374" s="10"/>
      <c r="B1374" s="11"/>
      <c r="C1374" s="9" t="e">
        <f t="shared" si="59"/>
        <v>#REF!</v>
      </c>
      <c r="D1374" s="4" t="s">
        <v>1073</v>
      </c>
      <c r="E1374" s="59">
        <v>20000000</v>
      </c>
      <c r="F1374" s="59">
        <v>20000000</v>
      </c>
      <c r="G1374" s="73"/>
      <c r="H1374" s="6" t="s">
        <v>1226</v>
      </c>
    </row>
    <row r="1375" spans="1:10" ht="78" customHeight="1" x14ac:dyDescent="0.35">
      <c r="A1375" s="10"/>
      <c r="B1375" s="11"/>
      <c r="C1375" s="9" t="e">
        <f t="shared" si="59"/>
        <v>#REF!</v>
      </c>
      <c r="D1375" s="4" t="s">
        <v>1074</v>
      </c>
      <c r="E1375" s="59">
        <v>10000000</v>
      </c>
      <c r="F1375" s="59">
        <v>10000000</v>
      </c>
      <c r="G1375" s="73"/>
      <c r="H1375" s="6" t="s">
        <v>1226</v>
      </c>
    </row>
    <row r="1376" spans="1:10" s="14" customFormat="1" ht="77.5" x14ac:dyDescent="0.35">
      <c r="A1376" s="10"/>
      <c r="B1376" s="11"/>
      <c r="C1376" s="58">
        <v>16</v>
      </c>
      <c r="D1376" s="56" t="s">
        <v>3073</v>
      </c>
      <c r="E1376" s="63">
        <v>0</v>
      </c>
      <c r="F1376" s="63">
        <v>15000000</v>
      </c>
      <c r="G1376" s="76">
        <f t="shared" ref="G1376:G1377" si="60">F1376-E1376</f>
        <v>15000000</v>
      </c>
      <c r="H1376" s="56" t="s">
        <v>1226</v>
      </c>
      <c r="I1376" s="69"/>
      <c r="J1376" s="26"/>
    </row>
    <row r="1377" spans="1:10" s="14" customFormat="1" ht="77.5" x14ac:dyDescent="0.35">
      <c r="A1377" s="10"/>
      <c r="B1377" s="11"/>
      <c r="C1377" s="58">
        <v>17</v>
      </c>
      <c r="D1377" s="56" t="s">
        <v>3074</v>
      </c>
      <c r="E1377" s="63">
        <v>0</v>
      </c>
      <c r="F1377" s="63">
        <v>15000000</v>
      </c>
      <c r="G1377" s="76">
        <f t="shared" si="60"/>
        <v>15000000</v>
      </c>
      <c r="H1377" s="56" t="s">
        <v>1226</v>
      </c>
      <c r="I1377" s="69"/>
      <c r="J1377" s="26"/>
    </row>
    <row r="1378" spans="1:10" x14ac:dyDescent="0.35">
      <c r="A1378" s="10"/>
      <c r="B1378" s="11"/>
      <c r="C1378" s="109" t="s">
        <v>1333</v>
      </c>
      <c r="D1378" s="110"/>
      <c r="E1378" s="59">
        <f>SUM(E1371:E1377)</f>
        <v>77000000</v>
      </c>
      <c r="F1378" s="59">
        <f>SUM(F1371:F1377)</f>
        <v>107000000</v>
      </c>
      <c r="G1378" s="73">
        <f>SUM(G1371:G1377)</f>
        <v>30000000</v>
      </c>
      <c r="H1378" s="31"/>
      <c r="J1378" s="35"/>
    </row>
    <row r="1379" spans="1:10" x14ac:dyDescent="0.35">
      <c r="A1379" s="10"/>
      <c r="B1379" s="11"/>
      <c r="C1379" s="107" t="s">
        <v>1512</v>
      </c>
      <c r="D1379" s="112"/>
      <c r="E1379" s="59"/>
      <c r="F1379" s="59"/>
      <c r="G1379" s="73"/>
      <c r="H1379" s="31"/>
      <c r="J1379" s="35"/>
    </row>
    <row r="1380" spans="1:10" ht="93" x14ac:dyDescent="0.35">
      <c r="A1380" s="10"/>
      <c r="B1380" s="11"/>
      <c r="C1380" s="9">
        <f ca="1">COUNTIF($B$11:E1380,E1380)</f>
        <v>8</v>
      </c>
      <c r="D1380" s="4" t="s">
        <v>1082</v>
      </c>
      <c r="E1380" s="59">
        <v>8000000</v>
      </c>
      <c r="F1380" s="59">
        <v>8000000</v>
      </c>
      <c r="G1380" s="73"/>
      <c r="H1380" s="6" t="s">
        <v>1226</v>
      </c>
    </row>
    <row r="1381" spans="1:10" ht="77.5" x14ac:dyDescent="0.35">
      <c r="A1381" s="10"/>
      <c r="B1381" s="11"/>
      <c r="C1381" s="9">
        <f ca="1">COUNTIF($B$11:E1381,E1381)</f>
        <v>9</v>
      </c>
      <c r="D1381" s="4" t="s">
        <v>1083</v>
      </c>
      <c r="E1381" s="59">
        <v>20000000</v>
      </c>
      <c r="F1381" s="59">
        <v>20000000</v>
      </c>
      <c r="G1381" s="73"/>
      <c r="H1381" s="6" t="s">
        <v>1226</v>
      </c>
    </row>
    <row r="1382" spans="1:10" s="14" customFormat="1" ht="78" customHeight="1" x14ac:dyDescent="0.35">
      <c r="A1382" s="10"/>
      <c r="B1382" s="11"/>
      <c r="C1382" s="58">
        <v>15</v>
      </c>
      <c r="D1382" s="56" t="s">
        <v>3084</v>
      </c>
      <c r="E1382" s="63">
        <v>0</v>
      </c>
      <c r="F1382" s="63">
        <v>15000000</v>
      </c>
      <c r="G1382" s="76">
        <f t="shared" ref="G1382:G1385" si="61">F1382-E1382</f>
        <v>15000000</v>
      </c>
      <c r="H1382" s="56" t="s">
        <v>1226</v>
      </c>
      <c r="I1382" s="69"/>
      <c r="J1382" s="26"/>
    </row>
    <row r="1383" spans="1:10" s="14" customFormat="1" ht="77.5" x14ac:dyDescent="0.35">
      <c r="A1383" s="10"/>
      <c r="B1383" s="11"/>
      <c r="C1383" s="58">
        <v>16</v>
      </c>
      <c r="D1383" s="56" t="s">
        <v>3085</v>
      </c>
      <c r="E1383" s="63">
        <v>0</v>
      </c>
      <c r="F1383" s="63">
        <v>17000000</v>
      </c>
      <c r="G1383" s="76">
        <f t="shared" si="61"/>
        <v>17000000</v>
      </c>
      <c r="H1383" s="56" t="s">
        <v>1226</v>
      </c>
      <c r="I1383" s="69"/>
      <c r="J1383" s="26"/>
    </row>
    <row r="1384" spans="1:10" s="14" customFormat="1" ht="77.5" x14ac:dyDescent="0.35">
      <c r="A1384" s="10"/>
      <c r="B1384" s="11"/>
      <c r="C1384" s="58">
        <v>17</v>
      </c>
      <c r="D1384" s="56" t="s">
        <v>3086</v>
      </c>
      <c r="E1384" s="63">
        <v>0</v>
      </c>
      <c r="F1384" s="63">
        <v>23000000</v>
      </c>
      <c r="G1384" s="76">
        <f t="shared" si="61"/>
        <v>23000000</v>
      </c>
      <c r="H1384" s="56" t="s">
        <v>1226</v>
      </c>
      <c r="I1384" s="69"/>
      <c r="J1384" s="26"/>
    </row>
    <row r="1385" spans="1:10" s="14" customFormat="1" ht="108.5" x14ac:dyDescent="0.35">
      <c r="A1385" s="10"/>
      <c r="B1385" s="11"/>
      <c r="C1385" s="58">
        <v>18</v>
      </c>
      <c r="D1385" s="56" t="s">
        <v>3088</v>
      </c>
      <c r="E1385" s="63">
        <v>0</v>
      </c>
      <c r="F1385" s="63">
        <v>10000000</v>
      </c>
      <c r="G1385" s="76">
        <f t="shared" si="61"/>
        <v>10000000</v>
      </c>
      <c r="H1385" s="56" t="s">
        <v>1226</v>
      </c>
      <c r="I1385" s="69"/>
      <c r="J1385" s="26"/>
    </row>
    <row r="1386" spans="1:10" x14ac:dyDescent="0.35">
      <c r="A1386" s="10"/>
      <c r="B1386" s="11"/>
      <c r="C1386" s="109" t="s">
        <v>1499</v>
      </c>
      <c r="D1386" s="110"/>
      <c r="E1386" s="59">
        <f>SUM(E1380:E1385)</f>
        <v>28000000</v>
      </c>
      <c r="F1386" s="59">
        <f>SUM(F1380:F1385)</f>
        <v>93000000</v>
      </c>
      <c r="G1386" s="73">
        <f>SUM(G1380:G1385)</f>
        <v>65000000</v>
      </c>
      <c r="H1386" s="31"/>
      <c r="J1386" s="35"/>
    </row>
    <row r="1387" spans="1:10" x14ac:dyDescent="0.35">
      <c r="A1387" s="10"/>
      <c r="B1387" s="11"/>
      <c r="C1387" s="107" t="s">
        <v>1513</v>
      </c>
      <c r="D1387" s="112"/>
      <c r="E1387" s="59"/>
      <c r="F1387" s="59"/>
      <c r="G1387" s="73"/>
      <c r="H1387" s="31"/>
      <c r="J1387" s="35"/>
    </row>
    <row r="1388" spans="1:10" ht="77.5" x14ac:dyDescent="0.35">
      <c r="A1388" s="10"/>
      <c r="B1388" s="11"/>
      <c r="C1388" s="9">
        <f ca="1">COUNTIF($B$11:E1388,E1388)</f>
        <v>12</v>
      </c>
      <c r="D1388" s="4" t="s">
        <v>1095</v>
      </c>
      <c r="E1388" s="59">
        <v>20000000</v>
      </c>
      <c r="F1388" s="59">
        <v>20000000</v>
      </c>
      <c r="G1388" s="73"/>
      <c r="H1388" s="6" t="s">
        <v>1226</v>
      </c>
    </row>
    <row r="1389" spans="1:10" ht="77.5" x14ac:dyDescent="0.35">
      <c r="A1389" s="10"/>
      <c r="B1389" s="11"/>
      <c r="C1389" s="9">
        <f ca="1">COUNTIF($B$11:E1389,E1389)</f>
        <v>13</v>
      </c>
      <c r="D1389" s="4" t="s">
        <v>1096</v>
      </c>
      <c r="E1389" s="59">
        <v>20000000</v>
      </c>
      <c r="F1389" s="59">
        <v>20000000</v>
      </c>
      <c r="G1389" s="73"/>
      <c r="H1389" s="6" t="s">
        <v>1226</v>
      </c>
    </row>
    <row r="1390" spans="1:10" ht="124" x14ac:dyDescent="0.35">
      <c r="A1390" s="10"/>
      <c r="B1390" s="11"/>
      <c r="C1390" s="9">
        <f ca="1">COUNTIF($B$11:E1390,E1390)</f>
        <v>14</v>
      </c>
      <c r="D1390" s="4" t="s">
        <v>1097</v>
      </c>
      <c r="E1390" s="59">
        <v>7500000</v>
      </c>
      <c r="F1390" s="59">
        <v>7500000</v>
      </c>
      <c r="G1390" s="73"/>
      <c r="H1390" s="6" t="s">
        <v>1226</v>
      </c>
    </row>
    <row r="1391" spans="1:10" ht="124" x14ac:dyDescent="0.35">
      <c r="A1391" s="10"/>
      <c r="B1391" s="11"/>
      <c r="C1391" s="9">
        <f ca="1">COUNTIF($B$11:E1391,E1391)</f>
        <v>15</v>
      </c>
      <c r="D1391" s="4" t="s">
        <v>1098</v>
      </c>
      <c r="E1391" s="59">
        <v>15000000</v>
      </c>
      <c r="F1391" s="59">
        <v>15000000</v>
      </c>
      <c r="G1391" s="73"/>
      <c r="H1391" s="6" t="s">
        <v>1226</v>
      </c>
    </row>
    <row r="1392" spans="1:10" ht="108.5" x14ac:dyDescent="0.35">
      <c r="A1392" s="10"/>
      <c r="B1392" s="11"/>
      <c r="C1392" s="9">
        <f ca="1">COUNTIF($B$11:E1392,E1392)</f>
        <v>16</v>
      </c>
      <c r="D1392" s="4" t="s">
        <v>1099</v>
      </c>
      <c r="E1392" s="59">
        <v>10000000</v>
      </c>
      <c r="F1392" s="59">
        <v>10000000</v>
      </c>
      <c r="G1392" s="73"/>
      <c r="H1392" s="6" t="s">
        <v>1226</v>
      </c>
    </row>
    <row r="1393" spans="1:13" ht="77.5" x14ac:dyDescent="0.35">
      <c r="A1393" s="10"/>
      <c r="B1393" s="11"/>
      <c r="C1393" s="9">
        <f ca="1">COUNTIF($B$11:E1393,E1393)</f>
        <v>17</v>
      </c>
      <c r="D1393" s="4" t="s">
        <v>1100</v>
      </c>
      <c r="E1393" s="59">
        <v>10000000</v>
      </c>
      <c r="F1393" s="59">
        <v>10000000</v>
      </c>
      <c r="G1393" s="73"/>
      <c r="H1393" s="6" t="s">
        <v>1226</v>
      </c>
    </row>
    <row r="1394" spans="1:13" ht="77.5" x14ac:dyDescent="0.35">
      <c r="A1394" s="10"/>
      <c r="B1394" s="11"/>
      <c r="C1394" s="9">
        <f ca="1">COUNTIF($B$11:E1394,E1394)</f>
        <v>18</v>
      </c>
      <c r="D1394" s="4" t="s">
        <v>1101</v>
      </c>
      <c r="E1394" s="59">
        <v>10000000</v>
      </c>
      <c r="F1394" s="59">
        <v>10000000</v>
      </c>
      <c r="G1394" s="73"/>
      <c r="H1394" s="6" t="s">
        <v>1226</v>
      </c>
    </row>
    <row r="1395" spans="1:13" s="14" customFormat="1" ht="77.5" x14ac:dyDescent="0.35">
      <c r="A1395" s="10"/>
      <c r="B1395" s="11"/>
      <c r="C1395" s="58">
        <v>29</v>
      </c>
      <c r="D1395" s="56" t="s">
        <v>3094</v>
      </c>
      <c r="E1395" s="63">
        <v>0</v>
      </c>
      <c r="F1395" s="63">
        <v>20000000</v>
      </c>
      <c r="G1395" s="76">
        <f t="shared" ref="G1395:G1400" si="62">F1395-E1395</f>
        <v>20000000</v>
      </c>
      <c r="H1395" s="56" t="s">
        <v>1226</v>
      </c>
      <c r="I1395" s="69"/>
      <c r="J1395" s="26"/>
    </row>
    <row r="1396" spans="1:13" s="14" customFormat="1" ht="77.5" x14ac:dyDescent="0.35">
      <c r="A1396" s="10"/>
      <c r="B1396" s="11"/>
      <c r="C1396" s="58">
        <v>30</v>
      </c>
      <c r="D1396" s="56" t="s">
        <v>3095</v>
      </c>
      <c r="E1396" s="63">
        <v>0</v>
      </c>
      <c r="F1396" s="63">
        <v>17000000</v>
      </c>
      <c r="G1396" s="76">
        <f t="shared" si="62"/>
        <v>17000000</v>
      </c>
      <c r="H1396" s="56" t="s">
        <v>1226</v>
      </c>
      <c r="I1396" s="69"/>
      <c r="J1396" s="26"/>
    </row>
    <row r="1397" spans="1:13" s="14" customFormat="1" ht="77.5" x14ac:dyDescent="0.35">
      <c r="A1397" s="10"/>
      <c r="B1397" s="11"/>
      <c r="C1397" s="58">
        <v>31</v>
      </c>
      <c r="D1397" s="56" t="s">
        <v>3096</v>
      </c>
      <c r="E1397" s="63">
        <v>0</v>
      </c>
      <c r="F1397" s="63">
        <v>10000000</v>
      </c>
      <c r="G1397" s="76">
        <f t="shared" si="62"/>
        <v>10000000</v>
      </c>
      <c r="H1397" s="56" t="s">
        <v>1226</v>
      </c>
      <c r="I1397" s="69"/>
      <c r="J1397" s="26"/>
    </row>
    <row r="1398" spans="1:13" s="14" customFormat="1" ht="77.5" x14ac:dyDescent="0.35">
      <c r="A1398" s="10"/>
      <c r="B1398" s="11"/>
      <c r="C1398" s="58">
        <v>32</v>
      </c>
      <c r="D1398" s="56" t="s">
        <v>3097</v>
      </c>
      <c r="E1398" s="63">
        <v>0</v>
      </c>
      <c r="F1398" s="63">
        <v>13000000</v>
      </c>
      <c r="G1398" s="76">
        <f t="shared" si="62"/>
        <v>13000000</v>
      </c>
      <c r="H1398" s="56" t="s">
        <v>1226</v>
      </c>
      <c r="I1398" s="69"/>
      <c r="J1398" s="26"/>
    </row>
    <row r="1399" spans="1:13" s="14" customFormat="1" ht="77.5" x14ac:dyDescent="0.35">
      <c r="A1399" s="10"/>
      <c r="B1399" s="11"/>
      <c r="C1399" s="58">
        <v>33</v>
      </c>
      <c r="D1399" s="56" t="s">
        <v>3098</v>
      </c>
      <c r="E1399" s="63">
        <v>0</v>
      </c>
      <c r="F1399" s="63">
        <v>10000000</v>
      </c>
      <c r="G1399" s="76">
        <f t="shared" si="62"/>
        <v>10000000</v>
      </c>
      <c r="H1399" s="56" t="s">
        <v>1226</v>
      </c>
      <c r="I1399" s="69"/>
      <c r="J1399" s="26"/>
    </row>
    <row r="1400" spans="1:13" s="14" customFormat="1" ht="108.5" x14ac:dyDescent="0.35">
      <c r="A1400" s="10"/>
      <c r="B1400" s="11"/>
      <c r="C1400" s="58">
        <v>34</v>
      </c>
      <c r="D1400" s="56" t="s">
        <v>3100</v>
      </c>
      <c r="E1400" s="63">
        <v>0</v>
      </c>
      <c r="F1400" s="63">
        <v>10000000</v>
      </c>
      <c r="G1400" s="76">
        <f t="shared" si="62"/>
        <v>10000000</v>
      </c>
      <c r="H1400" s="56" t="s">
        <v>1226</v>
      </c>
      <c r="I1400" s="69"/>
      <c r="J1400" s="26"/>
    </row>
    <row r="1401" spans="1:13" x14ac:dyDescent="0.35">
      <c r="A1401" s="10"/>
      <c r="B1401" s="11"/>
      <c r="C1401" s="109" t="s">
        <v>1500</v>
      </c>
      <c r="D1401" s="110"/>
      <c r="E1401" s="59">
        <f>SUM(E1388:E1400)</f>
        <v>92500000</v>
      </c>
      <c r="F1401" s="59">
        <f>SUM(F1388:F1400)</f>
        <v>172500000</v>
      </c>
      <c r="G1401" s="73">
        <f>SUM(G1388:G1400)</f>
        <v>80000000</v>
      </c>
      <c r="H1401" s="31"/>
      <c r="J1401" s="35"/>
    </row>
    <row r="1402" spans="1:13" x14ac:dyDescent="0.35">
      <c r="A1402" s="10"/>
      <c r="B1402" s="11"/>
      <c r="C1402" s="107" t="s">
        <v>1514</v>
      </c>
      <c r="D1402" s="112"/>
      <c r="E1402" s="59"/>
      <c r="F1402" s="59"/>
      <c r="G1402" s="73"/>
      <c r="H1402" s="31"/>
      <c r="J1402" s="35"/>
    </row>
    <row r="1403" spans="1:13" s="69" customFormat="1" ht="77.5" x14ac:dyDescent="0.35">
      <c r="A1403" s="10"/>
      <c r="B1403" s="11"/>
      <c r="C1403" s="9">
        <f ca="1">COUNTIF($B$11:E1403,E1403)</f>
        <v>21</v>
      </c>
      <c r="D1403" s="4" t="s">
        <v>1122</v>
      </c>
      <c r="E1403" s="59">
        <v>17000000</v>
      </c>
      <c r="F1403" s="59">
        <v>17000000</v>
      </c>
      <c r="G1403" s="73"/>
      <c r="H1403" s="6" t="s">
        <v>1226</v>
      </c>
      <c r="J1403" s="51"/>
      <c r="K1403" s="7"/>
      <c r="L1403" s="7"/>
      <c r="M1403" s="7"/>
    </row>
    <row r="1404" spans="1:13" ht="77.5" x14ac:dyDescent="0.35">
      <c r="A1404" s="10"/>
      <c r="B1404" s="11"/>
      <c r="C1404" s="9">
        <f ca="1">COUNTIF($B$11:E1404,E1404)</f>
        <v>22</v>
      </c>
      <c r="D1404" s="4" t="s">
        <v>1123</v>
      </c>
      <c r="E1404" s="59">
        <v>15000000</v>
      </c>
      <c r="F1404" s="59">
        <v>15000000</v>
      </c>
      <c r="G1404" s="73"/>
      <c r="H1404" s="6" t="s">
        <v>1226</v>
      </c>
    </row>
    <row r="1405" spans="1:13" ht="77.5" x14ac:dyDescent="0.35">
      <c r="A1405" s="10"/>
      <c r="B1405" s="11"/>
      <c r="C1405" s="9">
        <f ca="1">COUNTIF($B$11:E1405,E1405)</f>
        <v>23</v>
      </c>
      <c r="D1405" s="4" t="s">
        <v>1124</v>
      </c>
      <c r="E1405" s="59">
        <v>15000000</v>
      </c>
      <c r="F1405" s="59">
        <v>15000000</v>
      </c>
      <c r="G1405" s="73"/>
      <c r="H1405" s="6" t="s">
        <v>1226</v>
      </c>
    </row>
    <row r="1406" spans="1:13" ht="77.5" x14ac:dyDescent="0.35">
      <c r="A1406" s="10"/>
      <c r="B1406" s="11"/>
      <c r="C1406" s="9">
        <f ca="1">COUNTIF($B$11:E1406,E1406)</f>
        <v>24</v>
      </c>
      <c r="D1406" s="4" t="s">
        <v>1125</v>
      </c>
      <c r="E1406" s="59">
        <v>30000000</v>
      </c>
      <c r="F1406" s="59">
        <v>30000000</v>
      </c>
      <c r="G1406" s="73"/>
      <c r="H1406" s="6" t="s">
        <v>1226</v>
      </c>
    </row>
    <row r="1407" spans="1:13" ht="77.5" x14ac:dyDescent="0.35">
      <c r="A1407" s="10"/>
      <c r="B1407" s="11"/>
      <c r="C1407" s="9">
        <f ca="1">COUNTIF($B$11:E1407,E1407)</f>
        <v>25</v>
      </c>
      <c r="D1407" s="4" t="s">
        <v>1126</v>
      </c>
      <c r="E1407" s="59">
        <v>20000000</v>
      </c>
      <c r="F1407" s="59">
        <v>20000000</v>
      </c>
      <c r="G1407" s="73"/>
      <c r="H1407" s="6" t="s">
        <v>1226</v>
      </c>
    </row>
    <row r="1408" spans="1:13" ht="77.5" x14ac:dyDescent="0.35">
      <c r="A1408" s="10"/>
      <c r="B1408" s="11"/>
      <c r="C1408" s="9">
        <f ca="1">COUNTIF($B$11:E1408,E1408)</f>
        <v>26</v>
      </c>
      <c r="D1408" s="4" t="s">
        <v>1127</v>
      </c>
      <c r="E1408" s="59">
        <v>18000000</v>
      </c>
      <c r="F1408" s="59">
        <v>18000000</v>
      </c>
      <c r="G1408" s="73"/>
      <c r="H1408" s="6" t="s">
        <v>1226</v>
      </c>
    </row>
    <row r="1409" spans="1:10" s="14" customFormat="1" ht="77.5" x14ac:dyDescent="0.35">
      <c r="A1409" s="10"/>
      <c r="B1409" s="11"/>
      <c r="C1409" s="58">
        <v>39</v>
      </c>
      <c r="D1409" s="56" t="s">
        <v>3117</v>
      </c>
      <c r="E1409" s="63">
        <v>0</v>
      </c>
      <c r="F1409" s="63">
        <v>15000000</v>
      </c>
      <c r="G1409" s="76">
        <f t="shared" ref="G1409:G1425" si="63">F1409-E1409</f>
        <v>15000000</v>
      </c>
      <c r="H1409" s="56" t="s">
        <v>1226</v>
      </c>
      <c r="I1409" s="69"/>
      <c r="J1409" s="26"/>
    </row>
    <row r="1410" spans="1:10" s="14" customFormat="1" ht="77.5" x14ac:dyDescent="0.35">
      <c r="A1410" s="10"/>
      <c r="B1410" s="11"/>
      <c r="C1410" s="58">
        <v>40</v>
      </c>
      <c r="D1410" s="56" t="s">
        <v>3118</v>
      </c>
      <c r="E1410" s="63">
        <v>0</v>
      </c>
      <c r="F1410" s="63">
        <v>20000000</v>
      </c>
      <c r="G1410" s="76">
        <f t="shared" si="63"/>
        <v>20000000</v>
      </c>
      <c r="H1410" s="56" t="s">
        <v>1226</v>
      </c>
      <c r="I1410" s="69"/>
      <c r="J1410" s="26"/>
    </row>
    <row r="1411" spans="1:10" s="14" customFormat="1" ht="77.5" x14ac:dyDescent="0.35">
      <c r="A1411" s="10"/>
      <c r="B1411" s="11"/>
      <c r="C1411" s="58">
        <v>41</v>
      </c>
      <c r="D1411" s="56" t="s">
        <v>3119</v>
      </c>
      <c r="E1411" s="63">
        <v>0</v>
      </c>
      <c r="F1411" s="63">
        <v>20000000</v>
      </c>
      <c r="G1411" s="76">
        <f t="shared" si="63"/>
        <v>20000000</v>
      </c>
      <c r="H1411" s="56" t="s">
        <v>1226</v>
      </c>
      <c r="I1411" s="69"/>
      <c r="J1411" s="26"/>
    </row>
    <row r="1412" spans="1:10" s="14" customFormat="1" ht="77.5" x14ac:dyDescent="0.35">
      <c r="A1412" s="10"/>
      <c r="B1412" s="11"/>
      <c r="C1412" s="58">
        <v>42</v>
      </c>
      <c r="D1412" s="56" t="s">
        <v>3120</v>
      </c>
      <c r="E1412" s="63">
        <v>0</v>
      </c>
      <c r="F1412" s="63">
        <v>20000000</v>
      </c>
      <c r="G1412" s="76">
        <f t="shared" si="63"/>
        <v>20000000</v>
      </c>
      <c r="H1412" s="56" t="s">
        <v>1226</v>
      </c>
      <c r="I1412" s="69"/>
      <c r="J1412" s="26"/>
    </row>
    <row r="1413" spans="1:10" s="14" customFormat="1" ht="77.5" x14ac:dyDescent="0.35">
      <c r="A1413" s="10"/>
      <c r="B1413" s="11"/>
      <c r="C1413" s="58">
        <v>43</v>
      </c>
      <c r="D1413" s="56" t="s">
        <v>3122</v>
      </c>
      <c r="E1413" s="63">
        <v>0</v>
      </c>
      <c r="F1413" s="63">
        <v>15000000</v>
      </c>
      <c r="G1413" s="76">
        <f t="shared" si="63"/>
        <v>15000000</v>
      </c>
      <c r="H1413" s="56" t="s">
        <v>1226</v>
      </c>
      <c r="I1413" s="69"/>
      <c r="J1413" s="26"/>
    </row>
    <row r="1414" spans="1:10" s="14" customFormat="1" ht="77.5" x14ac:dyDescent="0.35">
      <c r="A1414" s="10"/>
      <c r="B1414" s="11"/>
      <c r="C1414" s="58">
        <v>44</v>
      </c>
      <c r="D1414" s="56" t="s">
        <v>3373</v>
      </c>
      <c r="E1414" s="63">
        <v>0</v>
      </c>
      <c r="F1414" s="63">
        <v>16000000</v>
      </c>
      <c r="G1414" s="76">
        <f t="shared" si="63"/>
        <v>16000000</v>
      </c>
      <c r="H1414" s="56" t="s">
        <v>1226</v>
      </c>
      <c r="I1414" s="69"/>
      <c r="J1414" s="26"/>
    </row>
    <row r="1415" spans="1:10" s="14" customFormat="1" ht="77.5" x14ac:dyDescent="0.35">
      <c r="A1415" s="10"/>
      <c r="B1415" s="11"/>
      <c r="C1415" s="58">
        <v>45</v>
      </c>
      <c r="D1415" s="56" t="s">
        <v>3123</v>
      </c>
      <c r="E1415" s="63">
        <v>0</v>
      </c>
      <c r="F1415" s="63">
        <v>20000000</v>
      </c>
      <c r="G1415" s="76">
        <f t="shared" si="63"/>
        <v>20000000</v>
      </c>
      <c r="H1415" s="56" t="s">
        <v>1226</v>
      </c>
      <c r="I1415" s="69"/>
      <c r="J1415" s="26"/>
    </row>
    <row r="1416" spans="1:10" s="14" customFormat="1" ht="77.5" x14ac:dyDescent="0.35">
      <c r="A1416" s="10"/>
      <c r="B1416" s="11"/>
      <c r="C1416" s="58">
        <v>46</v>
      </c>
      <c r="D1416" s="56" t="s">
        <v>3124</v>
      </c>
      <c r="E1416" s="63">
        <v>0</v>
      </c>
      <c r="F1416" s="63">
        <v>20000000</v>
      </c>
      <c r="G1416" s="76">
        <f t="shared" si="63"/>
        <v>20000000</v>
      </c>
      <c r="H1416" s="56" t="s">
        <v>1226</v>
      </c>
      <c r="I1416" s="69"/>
      <c r="J1416" s="26"/>
    </row>
    <row r="1417" spans="1:10" s="14" customFormat="1" ht="77.5" x14ac:dyDescent="0.35">
      <c r="A1417" s="10"/>
      <c r="B1417" s="11"/>
      <c r="C1417" s="58">
        <v>47</v>
      </c>
      <c r="D1417" s="56" t="s">
        <v>3125</v>
      </c>
      <c r="E1417" s="63">
        <v>0</v>
      </c>
      <c r="F1417" s="63">
        <v>15000000</v>
      </c>
      <c r="G1417" s="76">
        <f t="shared" si="63"/>
        <v>15000000</v>
      </c>
      <c r="H1417" s="56" t="s">
        <v>1226</v>
      </c>
      <c r="I1417" s="69"/>
      <c r="J1417" s="26"/>
    </row>
    <row r="1418" spans="1:10" s="14" customFormat="1" ht="77.5" x14ac:dyDescent="0.35">
      <c r="A1418" s="10"/>
      <c r="B1418" s="11"/>
      <c r="C1418" s="58">
        <v>48</v>
      </c>
      <c r="D1418" s="56" t="s">
        <v>3126</v>
      </c>
      <c r="E1418" s="63">
        <v>0</v>
      </c>
      <c r="F1418" s="63">
        <v>15000000</v>
      </c>
      <c r="G1418" s="76">
        <f t="shared" si="63"/>
        <v>15000000</v>
      </c>
      <c r="H1418" s="56" t="s">
        <v>1226</v>
      </c>
      <c r="I1418" s="69"/>
      <c r="J1418" s="26"/>
    </row>
    <row r="1419" spans="1:10" s="14" customFormat="1" ht="93" x14ac:dyDescent="0.35">
      <c r="A1419" s="10"/>
      <c r="B1419" s="11"/>
      <c r="C1419" s="58">
        <v>49</v>
      </c>
      <c r="D1419" s="56" t="s">
        <v>3127</v>
      </c>
      <c r="E1419" s="63">
        <v>0</v>
      </c>
      <c r="F1419" s="63">
        <v>12000000</v>
      </c>
      <c r="G1419" s="76">
        <f t="shared" si="63"/>
        <v>12000000</v>
      </c>
      <c r="H1419" s="56" t="s">
        <v>1226</v>
      </c>
      <c r="I1419" s="69"/>
      <c r="J1419" s="26"/>
    </row>
    <row r="1420" spans="1:10" s="14" customFormat="1" ht="93" x14ac:dyDescent="0.35">
      <c r="A1420" s="10"/>
      <c r="B1420" s="11"/>
      <c r="C1420" s="58">
        <v>50</v>
      </c>
      <c r="D1420" s="56" t="s">
        <v>3128</v>
      </c>
      <c r="E1420" s="63">
        <v>0</v>
      </c>
      <c r="F1420" s="63">
        <v>12000000</v>
      </c>
      <c r="G1420" s="76">
        <f t="shared" si="63"/>
        <v>12000000</v>
      </c>
      <c r="H1420" s="56" t="s">
        <v>1226</v>
      </c>
      <c r="I1420" s="69"/>
      <c r="J1420" s="26"/>
    </row>
    <row r="1421" spans="1:10" s="14" customFormat="1" ht="108.5" x14ac:dyDescent="0.35">
      <c r="A1421" s="10"/>
      <c r="B1421" s="11"/>
      <c r="C1421" s="58">
        <v>51</v>
      </c>
      <c r="D1421" s="56" t="s">
        <v>3129</v>
      </c>
      <c r="E1421" s="63">
        <v>0</v>
      </c>
      <c r="F1421" s="63">
        <v>20000000</v>
      </c>
      <c r="G1421" s="76">
        <f t="shared" si="63"/>
        <v>20000000</v>
      </c>
      <c r="H1421" s="56" t="s">
        <v>1226</v>
      </c>
      <c r="I1421" s="69"/>
      <c r="J1421" s="26"/>
    </row>
    <row r="1422" spans="1:10" s="14" customFormat="1" ht="108.5" x14ac:dyDescent="0.35">
      <c r="A1422" s="10"/>
      <c r="B1422" s="11"/>
      <c r="C1422" s="58">
        <v>52</v>
      </c>
      <c r="D1422" s="56" t="s">
        <v>3130</v>
      </c>
      <c r="E1422" s="63">
        <v>0</v>
      </c>
      <c r="F1422" s="63">
        <v>20000000</v>
      </c>
      <c r="G1422" s="76">
        <f t="shared" si="63"/>
        <v>20000000</v>
      </c>
      <c r="H1422" s="56" t="s">
        <v>1226</v>
      </c>
      <c r="I1422" s="69"/>
      <c r="J1422" s="26"/>
    </row>
    <row r="1423" spans="1:10" s="14" customFormat="1" ht="108.5" x14ac:dyDescent="0.35">
      <c r="A1423" s="10"/>
      <c r="B1423" s="11"/>
      <c r="C1423" s="58">
        <v>53</v>
      </c>
      <c r="D1423" s="56" t="s">
        <v>3131</v>
      </c>
      <c r="E1423" s="63">
        <v>0</v>
      </c>
      <c r="F1423" s="63">
        <v>20000000</v>
      </c>
      <c r="G1423" s="76">
        <f t="shared" si="63"/>
        <v>20000000</v>
      </c>
      <c r="H1423" s="56" t="s">
        <v>1226</v>
      </c>
      <c r="I1423" s="69"/>
      <c r="J1423" s="26"/>
    </row>
    <row r="1424" spans="1:10" s="14" customFormat="1" ht="93" x14ac:dyDescent="0.35">
      <c r="A1424" s="10"/>
      <c r="B1424" s="11"/>
      <c r="C1424" s="58">
        <v>54</v>
      </c>
      <c r="D1424" s="56" t="s">
        <v>3132</v>
      </c>
      <c r="E1424" s="63">
        <v>0</v>
      </c>
      <c r="F1424" s="63">
        <v>20000000</v>
      </c>
      <c r="G1424" s="76">
        <f t="shared" si="63"/>
        <v>20000000</v>
      </c>
      <c r="H1424" s="56" t="s">
        <v>1226</v>
      </c>
      <c r="I1424" s="69"/>
      <c r="J1424" s="26"/>
    </row>
    <row r="1425" spans="1:10" s="14" customFormat="1" ht="108.5" x14ac:dyDescent="0.35">
      <c r="A1425" s="10"/>
      <c r="B1425" s="11"/>
      <c r="C1425" s="58">
        <v>55</v>
      </c>
      <c r="D1425" s="56" t="s">
        <v>3133</v>
      </c>
      <c r="E1425" s="63">
        <v>0</v>
      </c>
      <c r="F1425" s="63">
        <v>20000000</v>
      </c>
      <c r="G1425" s="76">
        <f t="shared" si="63"/>
        <v>20000000</v>
      </c>
      <c r="H1425" s="56" t="s">
        <v>1226</v>
      </c>
      <c r="I1425" s="69"/>
      <c r="J1425" s="26"/>
    </row>
    <row r="1426" spans="1:10" x14ac:dyDescent="0.35">
      <c r="A1426" s="10"/>
      <c r="B1426" s="11"/>
      <c r="C1426" s="109" t="s">
        <v>1501</v>
      </c>
      <c r="D1426" s="110"/>
      <c r="E1426" s="59">
        <f>SUM(E1403:E1425)</f>
        <v>115000000</v>
      </c>
      <c r="F1426" s="59">
        <f>SUM(F1403:F1425)</f>
        <v>415000000</v>
      </c>
      <c r="G1426" s="73">
        <f>SUM(G1403:G1425)</f>
        <v>300000000</v>
      </c>
      <c r="H1426" s="31"/>
      <c r="J1426" s="35"/>
    </row>
    <row r="1427" spans="1:10" x14ac:dyDescent="0.35">
      <c r="A1427" s="10"/>
      <c r="B1427" s="11"/>
      <c r="C1427" s="107" t="s">
        <v>1515</v>
      </c>
      <c r="D1427" s="112"/>
      <c r="E1427" s="59"/>
      <c r="F1427" s="59"/>
      <c r="G1427" s="73"/>
      <c r="H1427" s="31"/>
      <c r="J1427" s="35"/>
    </row>
    <row r="1428" spans="1:10" ht="77.5" x14ac:dyDescent="0.35">
      <c r="A1428" s="10"/>
      <c r="B1428" s="11"/>
      <c r="C1428" s="9">
        <f ca="1">COUNTIF($B$11:E1428,E1428)</f>
        <v>8</v>
      </c>
      <c r="D1428" s="4" t="s">
        <v>1135</v>
      </c>
      <c r="E1428" s="59">
        <v>15000000</v>
      </c>
      <c r="F1428" s="59">
        <v>15000000</v>
      </c>
      <c r="G1428" s="73"/>
      <c r="H1428" s="6" t="s">
        <v>1226</v>
      </c>
    </row>
    <row r="1429" spans="1:10" ht="77.5" x14ac:dyDescent="0.35">
      <c r="A1429" s="10"/>
      <c r="B1429" s="11"/>
      <c r="C1429" s="9">
        <f ca="1">COUNTIF($B$11:E1429,E1429)</f>
        <v>9</v>
      </c>
      <c r="D1429" s="4" t="s">
        <v>1136</v>
      </c>
      <c r="E1429" s="59">
        <v>15000000</v>
      </c>
      <c r="F1429" s="59">
        <v>15000000</v>
      </c>
      <c r="G1429" s="73"/>
      <c r="H1429" s="6" t="s">
        <v>1226</v>
      </c>
    </row>
    <row r="1430" spans="1:10" ht="77.5" x14ac:dyDescent="0.35">
      <c r="A1430" s="10"/>
      <c r="B1430" s="11"/>
      <c r="C1430" s="9">
        <f ca="1">COUNTIF($B$11:E1430,E1430)</f>
        <v>10</v>
      </c>
      <c r="D1430" s="4" t="s">
        <v>1137</v>
      </c>
      <c r="E1430" s="59">
        <v>20000000</v>
      </c>
      <c r="F1430" s="59">
        <v>20000000</v>
      </c>
      <c r="G1430" s="73"/>
      <c r="H1430" s="6" t="s">
        <v>1226</v>
      </c>
    </row>
    <row r="1431" spans="1:10" ht="77.5" x14ac:dyDescent="0.35">
      <c r="A1431" s="10"/>
      <c r="B1431" s="11"/>
      <c r="C1431" s="9">
        <f ca="1">COUNTIF($B$11:E1431,E1431)</f>
        <v>11</v>
      </c>
      <c r="D1431" s="4" t="s">
        <v>1138</v>
      </c>
      <c r="E1431" s="59">
        <v>20000000</v>
      </c>
      <c r="F1431" s="59">
        <v>20000000</v>
      </c>
      <c r="G1431" s="73"/>
      <c r="H1431" s="6" t="s">
        <v>1226</v>
      </c>
    </row>
    <row r="1432" spans="1:10" ht="77.5" x14ac:dyDescent="0.35">
      <c r="A1432" s="10"/>
      <c r="B1432" s="11"/>
      <c r="C1432" s="9">
        <f ca="1">COUNTIF($B$11:E1432,E1432)</f>
        <v>12</v>
      </c>
      <c r="D1432" s="4" t="s">
        <v>1139</v>
      </c>
      <c r="E1432" s="59">
        <v>20000000</v>
      </c>
      <c r="F1432" s="59">
        <v>20000000</v>
      </c>
      <c r="G1432" s="73"/>
      <c r="H1432" s="6" t="s">
        <v>1226</v>
      </c>
    </row>
    <row r="1433" spans="1:10" s="14" customFormat="1" ht="77.5" x14ac:dyDescent="0.35">
      <c r="A1433" s="10"/>
      <c r="B1433" s="11"/>
      <c r="C1433" s="58">
        <v>21</v>
      </c>
      <c r="D1433" s="56" t="s">
        <v>3141</v>
      </c>
      <c r="E1433" s="63">
        <v>0</v>
      </c>
      <c r="F1433" s="63">
        <v>15000000</v>
      </c>
      <c r="G1433" s="76">
        <f t="shared" ref="G1433:G1442" si="64">F1433-E1433</f>
        <v>15000000</v>
      </c>
      <c r="H1433" s="56" t="s">
        <v>1226</v>
      </c>
      <c r="I1433" s="69"/>
      <c r="J1433" s="26"/>
    </row>
    <row r="1434" spans="1:10" s="14" customFormat="1" ht="77.5" x14ac:dyDescent="0.35">
      <c r="A1434" s="10"/>
      <c r="B1434" s="11"/>
      <c r="C1434" s="58">
        <v>22</v>
      </c>
      <c r="D1434" s="56" t="s">
        <v>3142</v>
      </c>
      <c r="E1434" s="63">
        <v>0</v>
      </c>
      <c r="F1434" s="63">
        <v>17000000</v>
      </c>
      <c r="G1434" s="76">
        <f t="shared" si="64"/>
        <v>17000000</v>
      </c>
      <c r="H1434" s="56" t="s">
        <v>1226</v>
      </c>
      <c r="I1434" s="69"/>
      <c r="J1434" s="26"/>
    </row>
    <row r="1435" spans="1:10" s="14" customFormat="1" ht="77.5" x14ac:dyDescent="0.35">
      <c r="A1435" s="10"/>
      <c r="B1435" s="11"/>
      <c r="C1435" s="58">
        <v>23</v>
      </c>
      <c r="D1435" s="56" t="s">
        <v>3143</v>
      </c>
      <c r="E1435" s="63">
        <v>0</v>
      </c>
      <c r="F1435" s="63">
        <v>15000000</v>
      </c>
      <c r="G1435" s="76">
        <f t="shared" si="64"/>
        <v>15000000</v>
      </c>
      <c r="H1435" s="56" t="s">
        <v>1226</v>
      </c>
      <c r="I1435" s="69"/>
      <c r="J1435" s="26"/>
    </row>
    <row r="1436" spans="1:10" s="14" customFormat="1" ht="77.5" x14ac:dyDescent="0.35">
      <c r="A1436" s="10"/>
      <c r="B1436" s="11"/>
      <c r="C1436" s="58">
        <v>24</v>
      </c>
      <c r="D1436" s="56" t="s">
        <v>3144</v>
      </c>
      <c r="E1436" s="63">
        <v>0</v>
      </c>
      <c r="F1436" s="63">
        <v>17000000</v>
      </c>
      <c r="G1436" s="76">
        <f t="shared" si="64"/>
        <v>17000000</v>
      </c>
      <c r="H1436" s="56" t="s">
        <v>1226</v>
      </c>
      <c r="I1436" s="69"/>
      <c r="J1436" s="26"/>
    </row>
    <row r="1437" spans="1:10" s="14" customFormat="1" ht="77.5" x14ac:dyDescent="0.35">
      <c r="A1437" s="10"/>
      <c r="B1437" s="11"/>
      <c r="C1437" s="58">
        <v>25</v>
      </c>
      <c r="D1437" s="56" t="s">
        <v>3145</v>
      </c>
      <c r="E1437" s="63">
        <v>0</v>
      </c>
      <c r="F1437" s="63">
        <v>16000000</v>
      </c>
      <c r="G1437" s="76">
        <f t="shared" si="64"/>
        <v>16000000</v>
      </c>
      <c r="H1437" s="56" t="s">
        <v>1226</v>
      </c>
      <c r="I1437" s="69"/>
      <c r="J1437" s="26"/>
    </row>
    <row r="1438" spans="1:10" s="14" customFormat="1" ht="77.5" x14ac:dyDescent="0.35">
      <c r="A1438" s="10"/>
      <c r="B1438" s="11"/>
      <c r="C1438" s="58">
        <v>26</v>
      </c>
      <c r="D1438" s="56" t="s">
        <v>3146</v>
      </c>
      <c r="E1438" s="63">
        <v>0</v>
      </c>
      <c r="F1438" s="63">
        <v>17000000</v>
      </c>
      <c r="G1438" s="76">
        <f t="shared" si="64"/>
        <v>17000000</v>
      </c>
      <c r="H1438" s="56" t="s">
        <v>1226</v>
      </c>
      <c r="I1438" s="69"/>
      <c r="J1438" s="26"/>
    </row>
    <row r="1439" spans="1:10" s="14" customFormat="1" ht="77.5" x14ac:dyDescent="0.35">
      <c r="A1439" s="10"/>
      <c r="B1439" s="11"/>
      <c r="C1439" s="58">
        <v>27</v>
      </c>
      <c r="D1439" s="56" t="s">
        <v>3147</v>
      </c>
      <c r="E1439" s="63">
        <v>0</v>
      </c>
      <c r="F1439" s="63">
        <v>17000000</v>
      </c>
      <c r="G1439" s="76">
        <f t="shared" si="64"/>
        <v>17000000</v>
      </c>
      <c r="H1439" s="56" t="s">
        <v>1226</v>
      </c>
      <c r="I1439" s="69"/>
      <c r="J1439" s="26"/>
    </row>
    <row r="1440" spans="1:10" s="14" customFormat="1" ht="93" x14ac:dyDescent="0.35">
      <c r="A1440" s="10"/>
      <c r="B1440" s="11"/>
      <c r="C1440" s="58">
        <v>28</v>
      </c>
      <c r="D1440" s="56" t="s">
        <v>3148</v>
      </c>
      <c r="E1440" s="63">
        <v>0</v>
      </c>
      <c r="F1440" s="63">
        <v>5000000</v>
      </c>
      <c r="G1440" s="76">
        <f t="shared" si="64"/>
        <v>5000000</v>
      </c>
      <c r="H1440" s="56" t="s">
        <v>1226</v>
      </c>
      <c r="I1440" s="69"/>
      <c r="J1440" s="26"/>
    </row>
    <row r="1441" spans="1:10" s="14" customFormat="1" ht="77.5" x14ac:dyDescent="0.35">
      <c r="A1441" s="10"/>
      <c r="B1441" s="11"/>
      <c r="C1441" s="58">
        <v>29</v>
      </c>
      <c r="D1441" s="56" t="s">
        <v>3149</v>
      </c>
      <c r="E1441" s="63">
        <v>0</v>
      </c>
      <c r="F1441" s="63">
        <v>15000000</v>
      </c>
      <c r="G1441" s="76">
        <f t="shared" si="64"/>
        <v>15000000</v>
      </c>
      <c r="H1441" s="56" t="s">
        <v>1226</v>
      </c>
      <c r="I1441" s="69"/>
      <c r="J1441" s="26"/>
    </row>
    <row r="1442" spans="1:10" s="14" customFormat="1" ht="77.5" x14ac:dyDescent="0.35">
      <c r="A1442" s="10"/>
      <c r="B1442" s="11"/>
      <c r="C1442" s="58">
        <v>30</v>
      </c>
      <c r="D1442" s="56" t="s">
        <v>3151</v>
      </c>
      <c r="E1442" s="63">
        <v>0</v>
      </c>
      <c r="F1442" s="63">
        <v>15000000</v>
      </c>
      <c r="G1442" s="76">
        <f t="shared" si="64"/>
        <v>15000000</v>
      </c>
      <c r="H1442" s="56" t="s">
        <v>1226</v>
      </c>
      <c r="I1442" s="69"/>
      <c r="J1442" s="26"/>
    </row>
    <row r="1443" spans="1:10" x14ac:dyDescent="0.35">
      <c r="A1443" s="10"/>
      <c r="B1443" s="11"/>
      <c r="C1443" s="109" t="s">
        <v>1502</v>
      </c>
      <c r="D1443" s="110"/>
      <c r="E1443" s="59">
        <f>SUM(E1428:E1442)</f>
        <v>90000000</v>
      </c>
      <c r="F1443" s="59">
        <f>SUM(F1428:F1442)</f>
        <v>239000000</v>
      </c>
      <c r="G1443" s="73">
        <f>SUM(G1428:G1442)</f>
        <v>149000000</v>
      </c>
      <c r="H1443" s="31"/>
      <c r="J1443" s="35"/>
    </row>
    <row r="1444" spans="1:10" x14ac:dyDescent="0.35">
      <c r="A1444" s="10"/>
      <c r="B1444" s="11"/>
      <c r="C1444" s="107" t="s">
        <v>1516</v>
      </c>
      <c r="D1444" s="112"/>
      <c r="E1444" s="59"/>
      <c r="F1444" s="59"/>
      <c r="G1444" s="73"/>
      <c r="H1444" s="31"/>
      <c r="J1444" s="35"/>
    </row>
    <row r="1445" spans="1:10" ht="77.5" x14ac:dyDescent="0.35">
      <c r="A1445" s="10"/>
      <c r="B1445" s="11"/>
      <c r="C1445" s="9">
        <f ca="1">COUNTIF($B$11:E1445,E1445)</f>
        <v>6</v>
      </c>
      <c r="D1445" s="4" t="s">
        <v>1145</v>
      </c>
      <c r="E1445" s="59">
        <v>20000000</v>
      </c>
      <c r="F1445" s="59">
        <v>20000000</v>
      </c>
      <c r="G1445" s="73"/>
      <c r="H1445" s="6" t="s">
        <v>1226</v>
      </c>
    </row>
    <row r="1446" spans="1:10" ht="77.5" x14ac:dyDescent="0.35">
      <c r="A1446" s="10"/>
      <c r="B1446" s="11"/>
      <c r="C1446" s="9">
        <f ca="1">COUNTIF($B$11:E1446,E1446)</f>
        <v>7</v>
      </c>
      <c r="D1446" s="4" t="s">
        <v>1146</v>
      </c>
      <c r="E1446" s="59">
        <v>6000000</v>
      </c>
      <c r="F1446" s="59">
        <v>6000000</v>
      </c>
      <c r="G1446" s="73"/>
      <c r="H1446" s="6" t="s">
        <v>1226</v>
      </c>
    </row>
    <row r="1447" spans="1:10" ht="77.5" x14ac:dyDescent="0.35">
      <c r="A1447" s="10"/>
      <c r="B1447" s="11"/>
      <c r="C1447" s="9">
        <f ca="1">COUNTIF($B$11:E1447,E1447)</f>
        <v>8</v>
      </c>
      <c r="D1447" s="4" t="s">
        <v>1147</v>
      </c>
      <c r="E1447" s="59">
        <v>15000000</v>
      </c>
      <c r="F1447" s="59">
        <v>15000000</v>
      </c>
      <c r="G1447" s="73"/>
      <c r="H1447" s="6" t="s">
        <v>1226</v>
      </c>
    </row>
    <row r="1448" spans="1:10" ht="124" x14ac:dyDescent="0.35">
      <c r="A1448" s="10"/>
      <c r="B1448" s="11"/>
      <c r="C1448" s="9">
        <f ca="1">COUNTIF($B$11:E1448,E1448)</f>
        <v>9</v>
      </c>
      <c r="D1448" s="4" t="s">
        <v>1148</v>
      </c>
      <c r="E1448" s="59">
        <v>6500000</v>
      </c>
      <c r="F1448" s="59">
        <v>6500000</v>
      </c>
      <c r="G1448" s="73"/>
      <c r="H1448" s="6" t="s">
        <v>1226</v>
      </c>
    </row>
    <row r="1449" spans="1:10" ht="124" x14ac:dyDescent="0.35">
      <c r="A1449" s="10"/>
      <c r="B1449" s="11"/>
      <c r="C1449" s="9">
        <f ca="1">COUNTIF($B$11:E1449,E1449)</f>
        <v>10</v>
      </c>
      <c r="D1449" s="4" t="s">
        <v>1149</v>
      </c>
      <c r="E1449" s="59">
        <v>6500000</v>
      </c>
      <c r="F1449" s="59">
        <v>6500000</v>
      </c>
      <c r="G1449" s="73"/>
      <c r="H1449" s="6" t="s">
        <v>1226</v>
      </c>
    </row>
    <row r="1450" spans="1:10" ht="93" x14ac:dyDescent="0.35">
      <c r="A1450" s="10"/>
      <c r="B1450" s="11"/>
      <c r="C1450" s="9">
        <f ca="1">COUNTIF($B$11:E1450,E1450)</f>
        <v>11</v>
      </c>
      <c r="D1450" s="4" t="s">
        <v>1150</v>
      </c>
      <c r="E1450" s="59">
        <v>10000000</v>
      </c>
      <c r="F1450" s="59">
        <v>10000000</v>
      </c>
      <c r="G1450" s="73"/>
      <c r="H1450" s="6" t="s">
        <v>1226</v>
      </c>
    </row>
    <row r="1451" spans="1:10" ht="93" x14ac:dyDescent="0.35">
      <c r="A1451" s="10"/>
      <c r="B1451" s="11"/>
      <c r="C1451" s="9">
        <f ca="1">COUNTIF($B$11:E1451,E1451)</f>
        <v>12</v>
      </c>
      <c r="D1451" s="4" t="s">
        <v>1151</v>
      </c>
      <c r="E1451" s="59">
        <v>10000000</v>
      </c>
      <c r="F1451" s="59">
        <v>10000000</v>
      </c>
      <c r="G1451" s="73"/>
      <c r="H1451" s="6" t="s">
        <v>1226</v>
      </c>
    </row>
    <row r="1452" spans="1:10" s="14" customFormat="1" ht="77.5" x14ac:dyDescent="0.35">
      <c r="A1452" s="10"/>
      <c r="B1452" s="11"/>
      <c r="C1452" s="58">
        <v>21</v>
      </c>
      <c r="D1452" s="56" t="s">
        <v>3152</v>
      </c>
      <c r="E1452" s="63">
        <v>0</v>
      </c>
      <c r="F1452" s="63">
        <v>30000000</v>
      </c>
      <c r="G1452" s="76">
        <f t="shared" ref="G1452:G1465" si="65">F1452-E1452</f>
        <v>30000000</v>
      </c>
      <c r="H1452" s="56" t="s">
        <v>1226</v>
      </c>
      <c r="I1452" s="69"/>
      <c r="J1452" s="26"/>
    </row>
    <row r="1453" spans="1:10" s="14" customFormat="1" ht="77.5" x14ac:dyDescent="0.35">
      <c r="A1453" s="10"/>
      <c r="B1453" s="11"/>
      <c r="C1453" s="58">
        <v>22</v>
      </c>
      <c r="D1453" s="56" t="s">
        <v>3155</v>
      </c>
      <c r="E1453" s="63">
        <v>0</v>
      </c>
      <c r="F1453" s="63">
        <v>10000000</v>
      </c>
      <c r="G1453" s="76">
        <f t="shared" si="65"/>
        <v>10000000</v>
      </c>
      <c r="H1453" s="56" t="s">
        <v>1226</v>
      </c>
      <c r="I1453" s="69"/>
      <c r="J1453" s="26"/>
    </row>
    <row r="1454" spans="1:10" s="14" customFormat="1" ht="77.5" x14ac:dyDescent="0.35">
      <c r="A1454" s="10"/>
      <c r="B1454" s="11"/>
      <c r="C1454" s="58">
        <v>23</v>
      </c>
      <c r="D1454" s="56" t="s">
        <v>3156</v>
      </c>
      <c r="E1454" s="63">
        <v>0</v>
      </c>
      <c r="F1454" s="63">
        <v>17000000</v>
      </c>
      <c r="G1454" s="76">
        <f t="shared" si="65"/>
        <v>17000000</v>
      </c>
      <c r="H1454" s="56" t="s">
        <v>1226</v>
      </c>
      <c r="I1454" s="69"/>
      <c r="J1454" s="26"/>
    </row>
    <row r="1455" spans="1:10" s="14" customFormat="1" ht="77.5" x14ac:dyDescent="0.35">
      <c r="A1455" s="10"/>
      <c r="B1455" s="11"/>
      <c r="C1455" s="58">
        <v>24</v>
      </c>
      <c r="D1455" s="56" t="s">
        <v>3157</v>
      </c>
      <c r="E1455" s="63">
        <v>0</v>
      </c>
      <c r="F1455" s="63">
        <v>17000000</v>
      </c>
      <c r="G1455" s="76">
        <f t="shared" si="65"/>
        <v>17000000</v>
      </c>
      <c r="H1455" s="56" t="s">
        <v>1226</v>
      </c>
      <c r="I1455" s="69"/>
      <c r="J1455" s="26"/>
    </row>
    <row r="1456" spans="1:10" s="14" customFormat="1" ht="77.5" x14ac:dyDescent="0.35">
      <c r="A1456" s="10"/>
      <c r="B1456" s="11"/>
      <c r="C1456" s="58">
        <v>25</v>
      </c>
      <c r="D1456" s="56" t="s">
        <v>3158</v>
      </c>
      <c r="E1456" s="63">
        <v>0</v>
      </c>
      <c r="F1456" s="63">
        <v>10000000</v>
      </c>
      <c r="G1456" s="76">
        <f t="shared" si="65"/>
        <v>10000000</v>
      </c>
      <c r="H1456" s="56" t="s">
        <v>1226</v>
      </c>
      <c r="I1456" s="69"/>
      <c r="J1456" s="26"/>
    </row>
    <row r="1457" spans="1:10" s="14" customFormat="1" ht="77.5" x14ac:dyDescent="0.35">
      <c r="A1457" s="10"/>
      <c r="B1457" s="11"/>
      <c r="C1457" s="58">
        <v>26</v>
      </c>
      <c r="D1457" s="56" t="s">
        <v>3159</v>
      </c>
      <c r="E1457" s="63">
        <v>0</v>
      </c>
      <c r="F1457" s="63">
        <v>10000000</v>
      </c>
      <c r="G1457" s="76">
        <f t="shared" si="65"/>
        <v>10000000</v>
      </c>
      <c r="H1457" s="56" t="s">
        <v>1226</v>
      </c>
      <c r="I1457" s="69"/>
      <c r="J1457" s="26"/>
    </row>
    <row r="1458" spans="1:10" s="14" customFormat="1" ht="108.5" x14ac:dyDescent="0.35">
      <c r="A1458" s="10"/>
      <c r="B1458" s="11"/>
      <c r="C1458" s="58">
        <v>27</v>
      </c>
      <c r="D1458" s="56" t="s">
        <v>3160</v>
      </c>
      <c r="E1458" s="63">
        <v>0</v>
      </c>
      <c r="F1458" s="63">
        <v>10000000</v>
      </c>
      <c r="G1458" s="76">
        <f t="shared" si="65"/>
        <v>10000000</v>
      </c>
      <c r="H1458" s="56" t="s">
        <v>1226</v>
      </c>
      <c r="I1458" s="69"/>
      <c r="J1458" s="26"/>
    </row>
    <row r="1459" spans="1:10" s="14" customFormat="1" ht="108.5" x14ac:dyDescent="0.35">
      <c r="A1459" s="10"/>
      <c r="B1459" s="11"/>
      <c r="C1459" s="58">
        <v>28</v>
      </c>
      <c r="D1459" s="56" t="s">
        <v>3161</v>
      </c>
      <c r="E1459" s="63">
        <v>0</v>
      </c>
      <c r="F1459" s="63">
        <v>20000000</v>
      </c>
      <c r="G1459" s="76">
        <f t="shared" si="65"/>
        <v>20000000</v>
      </c>
      <c r="H1459" s="56" t="s">
        <v>1226</v>
      </c>
      <c r="I1459" s="69"/>
      <c r="J1459" s="26"/>
    </row>
    <row r="1460" spans="1:10" s="14" customFormat="1" ht="108.5" x14ac:dyDescent="0.35">
      <c r="A1460" s="10"/>
      <c r="B1460" s="11"/>
      <c r="C1460" s="58">
        <v>29</v>
      </c>
      <c r="D1460" s="56" t="s">
        <v>3164</v>
      </c>
      <c r="E1460" s="63">
        <v>0</v>
      </c>
      <c r="F1460" s="63">
        <v>10000000</v>
      </c>
      <c r="G1460" s="76">
        <f t="shared" si="65"/>
        <v>10000000</v>
      </c>
      <c r="H1460" s="56" t="s">
        <v>1226</v>
      </c>
      <c r="I1460" s="69"/>
      <c r="J1460" s="26"/>
    </row>
    <row r="1461" spans="1:10" s="14" customFormat="1" ht="108.5" x14ac:dyDescent="0.35">
      <c r="A1461" s="10"/>
      <c r="B1461" s="11"/>
      <c r="C1461" s="58">
        <v>30</v>
      </c>
      <c r="D1461" s="56" t="s">
        <v>3165</v>
      </c>
      <c r="E1461" s="63">
        <v>0</v>
      </c>
      <c r="F1461" s="63">
        <v>10000000</v>
      </c>
      <c r="G1461" s="76">
        <f t="shared" si="65"/>
        <v>10000000</v>
      </c>
      <c r="H1461" s="56" t="s">
        <v>1226</v>
      </c>
      <c r="I1461" s="69"/>
      <c r="J1461" s="26"/>
    </row>
    <row r="1462" spans="1:10" s="14" customFormat="1" ht="124" x14ac:dyDescent="0.35">
      <c r="A1462" s="10"/>
      <c r="B1462" s="11"/>
      <c r="C1462" s="58">
        <v>31</v>
      </c>
      <c r="D1462" s="56" t="s">
        <v>3166</v>
      </c>
      <c r="E1462" s="63">
        <v>0</v>
      </c>
      <c r="F1462" s="63">
        <v>15000000</v>
      </c>
      <c r="G1462" s="76">
        <f t="shared" si="65"/>
        <v>15000000</v>
      </c>
      <c r="H1462" s="56" t="s">
        <v>1226</v>
      </c>
      <c r="I1462" s="69"/>
      <c r="J1462" s="26"/>
    </row>
    <row r="1463" spans="1:10" s="14" customFormat="1" ht="108.5" x14ac:dyDescent="0.35">
      <c r="A1463" s="10"/>
      <c r="B1463" s="11"/>
      <c r="C1463" s="58">
        <v>32</v>
      </c>
      <c r="D1463" s="56" t="s">
        <v>3171</v>
      </c>
      <c r="E1463" s="63">
        <v>0</v>
      </c>
      <c r="F1463" s="63">
        <v>10000000</v>
      </c>
      <c r="G1463" s="76">
        <f t="shared" si="65"/>
        <v>10000000</v>
      </c>
      <c r="H1463" s="56" t="s">
        <v>1226</v>
      </c>
      <c r="I1463" s="69"/>
      <c r="J1463" s="26"/>
    </row>
    <row r="1464" spans="1:10" s="14" customFormat="1" ht="77.5" x14ac:dyDescent="0.35">
      <c r="A1464" s="10"/>
      <c r="B1464" s="11"/>
      <c r="C1464" s="58">
        <v>33</v>
      </c>
      <c r="D1464" s="56" t="s">
        <v>3172</v>
      </c>
      <c r="E1464" s="63">
        <v>0</v>
      </c>
      <c r="F1464" s="63">
        <v>10000000</v>
      </c>
      <c r="G1464" s="76">
        <f t="shared" si="65"/>
        <v>10000000</v>
      </c>
      <c r="H1464" s="56" t="s">
        <v>1226</v>
      </c>
      <c r="I1464" s="69"/>
      <c r="J1464" s="26"/>
    </row>
    <row r="1465" spans="1:10" s="14" customFormat="1" ht="108.5" x14ac:dyDescent="0.35">
      <c r="A1465" s="10"/>
      <c r="B1465" s="11"/>
      <c r="C1465" s="58">
        <v>34</v>
      </c>
      <c r="D1465" s="56" t="s">
        <v>3173</v>
      </c>
      <c r="E1465" s="63">
        <v>0</v>
      </c>
      <c r="F1465" s="63">
        <v>10000000</v>
      </c>
      <c r="G1465" s="76">
        <f t="shared" si="65"/>
        <v>10000000</v>
      </c>
      <c r="H1465" s="56" t="s">
        <v>1226</v>
      </c>
      <c r="I1465" s="69"/>
      <c r="J1465" s="26"/>
    </row>
    <row r="1466" spans="1:10" x14ac:dyDescent="0.35">
      <c r="A1466" s="10"/>
      <c r="B1466" s="11"/>
      <c r="C1466" s="109" t="s">
        <v>1503</v>
      </c>
      <c r="D1466" s="110"/>
      <c r="E1466" s="59">
        <f>SUM(E1445:E1465)</f>
        <v>74000000</v>
      </c>
      <c r="F1466" s="59">
        <f>SUM(F1445:F1465)</f>
        <v>263000000</v>
      </c>
      <c r="G1466" s="73">
        <f>SUM(G1445:G1465)</f>
        <v>189000000</v>
      </c>
      <c r="H1466" s="31"/>
      <c r="J1466" s="35"/>
    </row>
    <row r="1467" spans="1:10" x14ac:dyDescent="0.35">
      <c r="A1467" s="10"/>
      <c r="B1467" s="11"/>
      <c r="C1467" s="107" t="s">
        <v>1517</v>
      </c>
      <c r="D1467" s="112"/>
      <c r="E1467" s="59"/>
      <c r="F1467" s="59"/>
      <c r="G1467" s="73"/>
      <c r="H1467" s="31"/>
      <c r="J1467" s="35"/>
    </row>
    <row r="1468" spans="1:10" ht="77.5" x14ac:dyDescent="0.35">
      <c r="A1468" s="10"/>
      <c r="B1468" s="11"/>
      <c r="C1468" s="9">
        <f ca="1">COUNTIF($B$11:E1468,E1468)</f>
        <v>5</v>
      </c>
      <c r="D1468" s="4" t="s">
        <v>1156</v>
      </c>
      <c r="E1468" s="59">
        <v>15000000</v>
      </c>
      <c r="F1468" s="59">
        <v>15000000</v>
      </c>
      <c r="G1468" s="73"/>
      <c r="H1468" s="6" t="s">
        <v>1226</v>
      </c>
    </row>
    <row r="1469" spans="1:10" ht="77.5" x14ac:dyDescent="0.35">
      <c r="A1469" s="10"/>
      <c r="B1469" s="11"/>
      <c r="C1469" s="9">
        <f ca="1">COUNTIF($B$11:E1469,E1469)</f>
        <v>6</v>
      </c>
      <c r="D1469" s="4" t="s">
        <v>1157</v>
      </c>
      <c r="E1469" s="59">
        <v>13000000</v>
      </c>
      <c r="F1469" s="59">
        <v>13000000</v>
      </c>
      <c r="G1469" s="73"/>
      <c r="H1469" s="6" t="s">
        <v>1226</v>
      </c>
    </row>
    <row r="1470" spans="1:10" ht="77.5" x14ac:dyDescent="0.35">
      <c r="A1470" s="10"/>
      <c r="B1470" s="11"/>
      <c r="C1470" s="9">
        <f ca="1">COUNTIF($B$11:E1470,E1470)</f>
        <v>7</v>
      </c>
      <c r="D1470" s="4" t="s">
        <v>1158</v>
      </c>
      <c r="E1470" s="59">
        <v>10000000</v>
      </c>
      <c r="F1470" s="59">
        <v>10000000</v>
      </c>
      <c r="G1470" s="73"/>
      <c r="H1470" s="6" t="s">
        <v>1226</v>
      </c>
    </row>
    <row r="1471" spans="1:10" ht="77.5" x14ac:dyDescent="0.35">
      <c r="A1471" s="10"/>
      <c r="B1471" s="11"/>
      <c r="C1471" s="9">
        <f ca="1">COUNTIF($B$11:E1471,E1471)</f>
        <v>8</v>
      </c>
      <c r="D1471" s="4" t="s">
        <v>1159</v>
      </c>
      <c r="E1471" s="59">
        <v>13000000</v>
      </c>
      <c r="F1471" s="59">
        <v>13000000</v>
      </c>
      <c r="G1471" s="73"/>
      <c r="H1471" s="6" t="s">
        <v>1226</v>
      </c>
    </row>
    <row r="1472" spans="1:10" ht="124" x14ac:dyDescent="0.35">
      <c r="A1472" s="10"/>
      <c r="B1472" s="11"/>
      <c r="C1472" s="9">
        <f ca="1">COUNTIF($B$11:E1472,E1472)</f>
        <v>9</v>
      </c>
      <c r="D1472" s="4" t="s">
        <v>1160</v>
      </c>
      <c r="E1472" s="59">
        <v>7000000</v>
      </c>
      <c r="F1472" s="59">
        <v>7000000</v>
      </c>
      <c r="G1472" s="73"/>
      <c r="H1472" s="6" t="s">
        <v>1226</v>
      </c>
    </row>
    <row r="1473" spans="1:10" s="14" customFormat="1" ht="77.5" x14ac:dyDescent="0.35">
      <c r="A1473" s="10"/>
      <c r="B1473" s="11"/>
      <c r="C1473" s="58">
        <v>18</v>
      </c>
      <c r="D1473" s="56" t="s">
        <v>3178</v>
      </c>
      <c r="E1473" s="63">
        <v>0</v>
      </c>
      <c r="F1473" s="63">
        <v>15000000</v>
      </c>
      <c r="G1473" s="76">
        <f t="shared" ref="G1473:G1481" si="66">F1473-E1473</f>
        <v>15000000</v>
      </c>
      <c r="H1473" s="56" t="s">
        <v>1226</v>
      </c>
      <c r="I1473" s="69"/>
      <c r="J1473" s="26"/>
    </row>
    <row r="1474" spans="1:10" s="14" customFormat="1" ht="77.5" x14ac:dyDescent="0.35">
      <c r="A1474" s="10"/>
      <c r="B1474" s="11"/>
      <c r="C1474" s="58">
        <v>19</v>
      </c>
      <c r="D1474" s="56" t="s">
        <v>3179</v>
      </c>
      <c r="E1474" s="63">
        <v>0</v>
      </c>
      <c r="F1474" s="63">
        <v>20000000</v>
      </c>
      <c r="G1474" s="76">
        <f t="shared" si="66"/>
        <v>20000000</v>
      </c>
      <c r="H1474" s="56" t="s">
        <v>1226</v>
      </c>
      <c r="I1474" s="69"/>
      <c r="J1474" s="26"/>
    </row>
    <row r="1475" spans="1:10" s="14" customFormat="1" ht="77.5" x14ac:dyDescent="0.35">
      <c r="A1475" s="10"/>
      <c r="B1475" s="11"/>
      <c r="C1475" s="58">
        <v>20</v>
      </c>
      <c r="D1475" s="56" t="s">
        <v>3180</v>
      </c>
      <c r="E1475" s="63">
        <v>0</v>
      </c>
      <c r="F1475" s="63">
        <v>17000000</v>
      </c>
      <c r="G1475" s="76">
        <f t="shared" si="66"/>
        <v>17000000</v>
      </c>
      <c r="H1475" s="56" t="s">
        <v>1226</v>
      </c>
      <c r="I1475" s="69"/>
      <c r="J1475" s="26"/>
    </row>
    <row r="1476" spans="1:10" s="14" customFormat="1" ht="77.5" x14ac:dyDescent="0.35">
      <c r="A1476" s="10"/>
      <c r="B1476" s="11"/>
      <c r="C1476" s="58">
        <v>21</v>
      </c>
      <c r="D1476" s="56" t="s">
        <v>3181</v>
      </c>
      <c r="E1476" s="63">
        <v>0</v>
      </c>
      <c r="F1476" s="63">
        <v>17000000</v>
      </c>
      <c r="G1476" s="76">
        <f t="shared" si="66"/>
        <v>17000000</v>
      </c>
      <c r="H1476" s="56" t="s">
        <v>1226</v>
      </c>
      <c r="I1476" s="69"/>
      <c r="J1476" s="26"/>
    </row>
    <row r="1477" spans="1:10" s="14" customFormat="1" ht="77.5" x14ac:dyDescent="0.35">
      <c r="A1477" s="10"/>
      <c r="B1477" s="11"/>
      <c r="C1477" s="58">
        <v>22</v>
      </c>
      <c r="D1477" s="56" t="s">
        <v>3182</v>
      </c>
      <c r="E1477" s="63">
        <v>0</v>
      </c>
      <c r="F1477" s="63">
        <v>17000000</v>
      </c>
      <c r="G1477" s="76">
        <f t="shared" si="66"/>
        <v>17000000</v>
      </c>
      <c r="H1477" s="56" t="s">
        <v>1226</v>
      </c>
      <c r="I1477" s="69"/>
      <c r="J1477" s="26"/>
    </row>
    <row r="1478" spans="1:10" s="14" customFormat="1" ht="77.5" x14ac:dyDescent="0.35">
      <c r="A1478" s="10"/>
      <c r="B1478" s="11"/>
      <c r="C1478" s="58">
        <v>23</v>
      </c>
      <c r="D1478" s="56" t="s">
        <v>3183</v>
      </c>
      <c r="E1478" s="63">
        <v>0</v>
      </c>
      <c r="F1478" s="63">
        <v>20000000</v>
      </c>
      <c r="G1478" s="76">
        <f t="shared" si="66"/>
        <v>20000000</v>
      </c>
      <c r="H1478" s="56" t="s">
        <v>1226</v>
      </c>
      <c r="I1478" s="69"/>
      <c r="J1478" s="26"/>
    </row>
    <row r="1479" spans="1:10" s="14" customFormat="1" ht="77.5" x14ac:dyDescent="0.35">
      <c r="A1479" s="10"/>
      <c r="B1479" s="11"/>
      <c r="C1479" s="58">
        <v>24</v>
      </c>
      <c r="D1479" s="56" t="s">
        <v>3184</v>
      </c>
      <c r="E1479" s="63">
        <v>0</v>
      </c>
      <c r="F1479" s="63">
        <v>20000000</v>
      </c>
      <c r="G1479" s="76">
        <f t="shared" si="66"/>
        <v>20000000</v>
      </c>
      <c r="H1479" s="56" t="s">
        <v>1226</v>
      </c>
      <c r="I1479" s="69"/>
      <c r="J1479" s="26"/>
    </row>
    <row r="1480" spans="1:10" s="14" customFormat="1" ht="77.5" x14ac:dyDescent="0.35">
      <c r="A1480" s="10"/>
      <c r="B1480" s="11"/>
      <c r="C1480" s="58">
        <v>25</v>
      </c>
      <c r="D1480" s="56" t="s">
        <v>3186</v>
      </c>
      <c r="E1480" s="63">
        <v>0</v>
      </c>
      <c r="F1480" s="63">
        <v>16000000</v>
      </c>
      <c r="G1480" s="76">
        <f t="shared" si="66"/>
        <v>16000000</v>
      </c>
      <c r="H1480" s="56" t="s">
        <v>1226</v>
      </c>
      <c r="I1480" s="69"/>
      <c r="J1480" s="26"/>
    </row>
    <row r="1481" spans="1:10" s="14" customFormat="1" ht="93" x14ac:dyDescent="0.35">
      <c r="A1481" s="10"/>
      <c r="B1481" s="11"/>
      <c r="C1481" s="58">
        <v>26</v>
      </c>
      <c r="D1481" s="56" t="s">
        <v>3187</v>
      </c>
      <c r="E1481" s="63">
        <v>0</v>
      </c>
      <c r="F1481" s="63">
        <v>17000000</v>
      </c>
      <c r="G1481" s="76">
        <f t="shared" si="66"/>
        <v>17000000</v>
      </c>
      <c r="H1481" s="56" t="s">
        <v>1226</v>
      </c>
      <c r="I1481" s="69"/>
      <c r="J1481" s="26"/>
    </row>
    <row r="1482" spans="1:10" x14ac:dyDescent="0.35">
      <c r="A1482" s="10"/>
      <c r="B1482" s="11"/>
      <c r="C1482" s="109" t="s">
        <v>1504</v>
      </c>
      <c r="D1482" s="110"/>
      <c r="E1482" s="59">
        <f>SUM(E1468:E1481)</f>
        <v>58000000</v>
      </c>
      <c r="F1482" s="59">
        <f>SUM(F1468:F1481)</f>
        <v>217000000</v>
      </c>
      <c r="G1482" s="73">
        <f>SUM(G1468:G1481)</f>
        <v>159000000</v>
      </c>
      <c r="H1482" s="31"/>
      <c r="J1482" s="35"/>
    </row>
    <row r="1483" spans="1:10" x14ac:dyDescent="0.35">
      <c r="A1483" s="10"/>
      <c r="B1483" s="11"/>
      <c r="C1483" s="107" t="s">
        <v>1321</v>
      </c>
      <c r="D1483" s="112"/>
      <c r="E1483" s="59"/>
      <c r="F1483" s="59"/>
      <c r="G1483" s="73"/>
      <c r="H1483" s="31"/>
      <c r="J1483" s="35"/>
    </row>
    <row r="1484" spans="1:10" ht="77.5" x14ac:dyDescent="0.35">
      <c r="A1484" s="10"/>
      <c r="B1484" s="11"/>
      <c r="C1484" s="9">
        <v>8</v>
      </c>
      <c r="D1484" s="4" t="s">
        <v>1168</v>
      </c>
      <c r="E1484" s="59">
        <v>15000000</v>
      </c>
      <c r="F1484" s="59">
        <v>15000000</v>
      </c>
      <c r="G1484" s="76">
        <f t="shared" ref="G1484:G1492" si="67">F1484-E1484</f>
        <v>0</v>
      </c>
      <c r="H1484" s="6" t="s">
        <v>1226</v>
      </c>
    </row>
    <row r="1485" spans="1:10" ht="77.5" x14ac:dyDescent="0.35">
      <c r="A1485" s="10"/>
      <c r="B1485" s="11"/>
      <c r="C1485" s="9">
        <v>9</v>
      </c>
      <c r="D1485" s="4" t="s">
        <v>1169</v>
      </c>
      <c r="E1485" s="59">
        <v>20000000</v>
      </c>
      <c r="F1485" s="59">
        <v>20000000</v>
      </c>
      <c r="G1485" s="76">
        <f t="shared" si="67"/>
        <v>0</v>
      </c>
      <c r="H1485" s="6" t="s">
        <v>1226</v>
      </c>
    </row>
    <row r="1486" spans="1:10" ht="77.5" x14ac:dyDescent="0.35">
      <c r="A1486" s="10"/>
      <c r="B1486" s="11"/>
      <c r="C1486" s="9">
        <v>10</v>
      </c>
      <c r="D1486" s="4" t="s">
        <v>1170</v>
      </c>
      <c r="E1486" s="59">
        <v>20000000</v>
      </c>
      <c r="F1486" s="59">
        <v>20000000</v>
      </c>
      <c r="G1486" s="76">
        <f t="shared" si="67"/>
        <v>0</v>
      </c>
      <c r="H1486" s="6" t="s">
        <v>1226</v>
      </c>
    </row>
    <row r="1487" spans="1:10" s="14" customFormat="1" ht="77.5" x14ac:dyDescent="0.35">
      <c r="A1487" s="10"/>
      <c r="B1487" s="11"/>
      <c r="C1487" s="13">
        <v>17</v>
      </c>
      <c r="D1487" s="12" t="s">
        <v>3375</v>
      </c>
      <c r="E1487" s="60">
        <v>0</v>
      </c>
      <c r="F1487" s="60">
        <v>15000000</v>
      </c>
      <c r="G1487" s="76">
        <f t="shared" si="67"/>
        <v>15000000</v>
      </c>
      <c r="H1487" s="56" t="s">
        <v>1226</v>
      </c>
      <c r="I1487" s="69"/>
      <c r="J1487" s="26"/>
    </row>
    <row r="1488" spans="1:10" s="14" customFormat="1" ht="77.5" x14ac:dyDescent="0.35">
      <c r="A1488" s="10"/>
      <c r="B1488" s="11"/>
      <c r="C1488" s="13">
        <v>18</v>
      </c>
      <c r="D1488" s="12" t="s">
        <v>3197</v>
      </c>
      <c r="E1488" s="60">
        <v>0</v>
      </c>
      <c r="F1488" s="60">
        <v>15000000</v>
      </c>
      <c r="G1488" s="76">
        <f t="shared" si="67"/>
        <v>15000000</v>
      </c>
      <c r="H1488" s="56" t="s">
        <v>1226</v>
      </c>
      <c r="I1488" s="69"/>
      <c r="J1488" s="26"/>
    </row>
    <row r="1489" spans="1:10" s="14" customFormat="1" ht="77.5" x14ac:dyDescent="0.35">
      <c r="A1489" s="10"/>
      <c r="B1489" s="11"/>
      <c r="C1489" s="13">
        <v>19</v>
      </c>
      <c r="D1489" s="12" t="s">
        <v>3198</v>
      </c>
      <c r="E1489" s="60">
        <v>0</v>
      </c>
      <c r="F1489" s="60">
        <v>15000000</v>
      </c>
      <c r="G1489" s="76">
        <f t="shared" si="67"/>
        <v>15000000</v>
      </c>
      <c r="H1489" s="56" t="s">
        <v>1226</v>
      </c>
      <c r="I1489" s="69"/>
      <c r="J1489" s="26"/>
    </row>
    <row r="1490" spans="1:10" s="14" customFormat="1" ht="77.5" x14ac:dyDescent="0.35">
      <c r="A1490" s="10"/>
      <c r="B1490" s="11"/>
      <c r="C1490" s="13">
        <v>20</v>
      </c>
      <c r="D1490" s="12" t="s">
        <v>3199</v>
      </c>
      <c r="E1490" s="60">
        <v>0</v>
      </c>
      <c r="F1490" s="60">
        <v>15000000</v>
      </c>
      <c r="G1490" s="76">
        <f t="shared" si="67"/>
        <v>15000000</v>
      </c>
      <c r="H1490" s="56" t="s">
        <v>1226</v>
      </c>
      <c r="I1490" s="69"/>
      <c r="J1490" s="26"/>
    </row>
    <row r="1491" spans="1:10" s="14" customFormat="1" ht="93" x14ac:dyDescent="0.35">
      <c r="A1491" s="10"/>
      <c r="B1491" s="11"/>
      <c r="C1491" s="13">
        <v>21</v>
      </c>
      <c r="D1491" s="12" t="s">
        <v>3200</v>
      </c>
      <c r="E1491" s="60">
        <v>0</v>
      </c>
      <c r="F1491" s="60">
        <v>15000000</v>
      </c>
      <c r="G1491" s="76">
        <f t="shared" si="67"/>
        <v>15000000</v>
      </c>
      <c r="H1491" s="56" t="s">
        <v>1226</v>
      </c>
      <c r="I1491" s="69"/>
      <c r="J1491" s="26"/>
    </row>
    <row r="1492" spans="1:10" s="14" customFormat="1" ht="144.75" customHeight="1" x14ac:dyDescent="0.35">
      <c r="A1492" s="10"/>
      <c r="B1492" s="11"/>
      <c r="C1492" s="13">
        <v>22</v>
      </c>
      <c r="D1492" s="12" t="s">
        <v>3201</v>
      </c>
      <c r="E1492" s="60">
        <v>0</v>
      </c>
      <c r="F1492" s="60">
        <v>15000000</v>
      </c>
      <c r="G1492" s="76">
        <f t="shared" si="67"/>
        <v>15000000</v>
      </c>
      <c r="H1492" s="56" t="s">
        <v>1226</v>
      </c>
      <c r="I1492" s="69"/>
      <c r="J1492" s="26"/>
    </row>
    <row r="1493" spans="1:10" ht="31.5" customHeight="1" x14ac:dyDescent="0.35">
      <c r="A1493" s="10"/>
      <c r="B1493" s="11"/>
      <c r="C1493" s="109" t="s">
        <v>1307</v>
      </c>
      <c r="D1493" s="110"/>
      <c r="E1493" s="61">
        <f>SUM(E1484:E1492)</f>
        <v>55000000</v>
      </c>
      <c r="F1493" s="61">
        <f>SUM(F1484:F1492)</f>
        <v>145000000</v>
      </c>
      <c r="G1493" s="75">
        <f>SUM(G1484:G1492)</f>
        <v>90000000</v>
      </c>
      <c r="H1493" s="31"/>
      <c r="J1493" s="35"/>
    </row>
    <row r="1494" spans="1:10" x14ac:dyDescent="0.35">
      <c r="A1494" s="10"/>
      <c r="B1494" s="11"/>
      <c r="C1494" s="107" t="s">
        <v>1518</v>
      </c>
      <c r="D1494" s="112"/>
      <c r="E1494" s="59"/>
      <c r="F1494" s="59"/>
      <c r="G1494" s="73"/>
      <c r="H1494" s="31"/>
      <c r="J1494" s="35"/>
    </row>
    <row r="1495" spans="1:10" ht="77.5" x14ac:dyDescent="0.35">
      <c r="A1495" s="10"/>
      <c r="B1495" s="11"/>
      <c r="C1495" s="9">
        <f ca="1">COUNTIF($B$11:E1495,E1495)</f>
        <v>6</v>
      </c>
      <c r="D1495" s="4" t="s">
        <v>1177</v>
      </c>
      <c r="E1495" s="59">
        <v>20000000</v>
      </c>
      <c r="F1495" s="59">
        <v>20000000</v>
      </c>
      <c r="G1495" s="73"/>
      <c r="H1495" s="6" t="s">
        <v>1226</v>
      </c>
    </row>
    <row r="1496" spans="1:10" ht="77.5" x14ac:dyDescent="0.35">
      <c r="A1496" s="10"/>
      <c r="B1496" s="11"/>
      <c r="C1496" s="9">
        <f ca="1">COUNTIF($B$11:E1496,E1496)</f>
        <v>7</v>
      </c>
      <c r="D1496" s="4" t="s">
        <v>1178</v>
      </c>
      <c r="E1496" s="59">
        <v>7000000</v>
      </c>
      <c r="F1496" s="59">
        <v>7000000</v>
      </c>
      <c r="G1496" s="73"/>
      <c r="H1496" s="6" t="s">
        <v>1226</v>
      </c>
    </row>
    <row r="1497" spans="1:10" s="14" customFormat="1" ht="77.5" x14ac:dyDescent="0.35">
      <c r="A1497" s="10"/>
      <c r="B1497" s="11"/>
      <c r="C1497" s="58">
        <v>16</v>
      </c>
      <c r="D1497" s="56" t="s">
        <v>3204</v>
      </c>
      <c r="E1497" s="63">
        <v>0</v>
      </c>
      <c r="F1497" s="63">
        <v>10000000</v>
      </c>
      <c r="G1497" s="76">
        <f t="shared" ref="G1497:G1507" si="68">F1497-E1497</f>
        <v>10000000</v>
      </c>
      <c r="H1497" s="56" t="s">
        <v>1226</v>
      </c>
      <c r="I1497" s="69"/>
      <c r="J1497" s="26"/>
    </row>
    <row r="1498" spans="1:10" s="14" customFormat="1" ht="77.5" x14ac:dyDescent="0.35">
      <c r="A1498" s="10"/>
      <c r="B1498" s="11"/>
      <c r="C1498" s="58">
        <v>17</v>
      </c>
      <c r="D1498" s="56" t="s">
        <v>3206</v>
      </c>
      <c r="E1498" s="63">
        <v>0</v>
      </c>
      <c r="F1498" s="63">
        <v>16000000</v>
      </c>
      <c r="G1498" s="76">
        <f t="shared" si="68"/>
        <v>16000000</v>
      </c>
      <c r="H1498" s="56" t="s">
        <v>1226</v>
      </c>
      <c r="I1498" s="69"/>
      <c r="J1498" s="26"/>
    </row>
    <row r="1499" spans="1:10" s="14" customFormat="1" ht="77.5" x14ac:dyDescent="0.35">
      <c r="A1499" s="10"/>
      <c r="B1499" s="11"/>
      <c r="C1499" s="58">
        <v>18</v>
      </c>
      <c r="D1499" s="56" t="s">
        <v>3207</v>
      </c>
      <c r="E1499" s="63">
        <v>0</v>
      </c>
      <c r="F1499" s="63">
        <v>10000000</v>
      </c>
      <c r="G1499" s="76">
        <f t="shared" si="68"/>
        <v>10000000</v>
      </c>
      <c r="H1499" s="56" t="s">
        <v>1226</v>
      </c>
      <c r="I1499" s="69"/>
      <c r="J1499" s="26"/>
    </row>
    <row r="1500" spans="1:10" s="14" customFormat="1" ht="77.5" x14ac:dyDescent="0.35">
      <c r="A1500" s="10"/>
      <c r="B1500" s="11"/>
      <c r="C1500" s="58">
        <v>19</v>
      </c>
      <c r="D1500" s="56" t="s">
        <v>3208</v>
      </c>
      <c r="E1500" s="63">
        <v>0</v>
      </c>
      <c r="F1500" s="63">
        <v>15000000</v>
      </c>
      <c r="G1500" s="76">
        <f t="shared" si="68"/>
        <v>15000000</v>
      </c>
      <c r="H1500" s="56" t="s">
        <v>1226</v>
      </c>
      <c r="I1500" s="69"/>
      <c r="J1500" s="26"/>
    </row>
    <row r="1501" spans="1:10" s="14" customFormat="1" ht="77.5" x14ac:dyDescent="0.35">
      <c r="A1501" s="10"/>
      <c r="B1501" s="11"/>
      <c r="C1501" s="58">
        <v>20</v>
      </c>
      <c r="D1501" s="56" t="s">
        <v>3209</v>
      </c>
      <c r="E1501" s="63">
        <v>0</v>
      </c>
      <c r="F1501" s="63">
        <v>17000000</v>
      </c>
      <c r="G1501" s="76">
        <f t="shared" si="68"/>
        <v>17000000</v>
      </c>
      <c r="H1501" s="56" t="s">
        <v>1226</v>
      </c>
      <c r="I1501" s="69"/>
      <c r="J1501" s="26"/>
    </row>
    <row r="1502" spans="1:10" s="14" customFormat="1" ht="77.5" x14ac:dyDescent="0.35">
      <c r="A1502" s="10"/>
      <c r="B1502" s="11"/>
      <c r="C1502" s="58">
        <v>21</v>
      </c>
      <c r="D1502" s="56" t="s">
        <v>3210</v>
      </c>
      <c r="E1502" s="63">
        <v>0</v>
      </c>
      <c r="F1502" s="63">
        <v>12000000</v>
      </c>
      <c r="G1502" s="76">
        <f t="shared" si="68"/>
        <v>12000000</v>
      </c>
      <c r="H1502" s="56" t="s">
        <v>1226</v>
      </c>
      <c r="I1502" s="69"/>
      <c r="J1502" s="26"/>
    </row>
    <row r="1503" spans="1:10" s="14" customFormat="1" ht="77.5" x14ac:dyDescent="0.35">
      <c r="A1503" s="10"/>
      <c r="B1503" s="11"/>
      <c r="C1503" s="58">
        <v>22</v>
      </c>
      <c r="D1503" s="56" t="s">
        <v>3211</v>
      </c>
      <c r="E1503" s="63">
        <v>0</v>
      </c>
      <c r="F1503" s="63">
        <v>12000000</v>
      </c>
      <c r="G1503" s="76">
        <f t="shared" si="68"/>
        <v>12000000</v>
      </c>
      <c r="H1503" s="56" t="s">
        <v>1226</v>
      </c>
      <c r="I1503" s="69"/>
      <c r="J1503" s="26"/>
    </row>
    <row r="1504" spans="1:10" s="14" customFormat="1" ht="77.5" x14ac:dyDescent="0.35">
      <c r="A1504" s="10"/>
      <c r="B1504" s="11"/>
      <c r="C1504" s="58">
        <v>23</v>
      </c>
      <c r="D1504" s="56" t="s">
        <v>3212</v>
      </c>
      <c r="E1504" s="63">
        <v>0</v>
      </c>
      <c r="F1504" s="63">
        <v>12000000</v>
      </c>
      <c r="G1504" s="76">
        <f t="shared" si="68"/>
        <v>12000000</v>
      </c>
      <c r="H1504" s="56" t="s">
        <v>1226</v>
      </c>
      <c r="I1504" s="69"/>
      <c r="J1504" s="26"/>
    </row>
    <row r="1505" spans="1:10" s="14" customFormat="1" ht="77.5" x14ac:dyDescent="0.35">
      <c r="A1505" s="10"/>
      <c r="B1505" s="11"/>
      <c r="C1505" s="58">
        <v>24</v>
      </c>
      <c r="D1505" s="56" t="s">
        <v>3213</v>
      </c>
      <c r="E1505" s="63">
        <v>0</v>
      </c>
      <c r="F1505" s="63">
        <v>12000000</v>
      </c>
      <c r="G1505" s="76">
        <f t="shared" si="68"/>
        <v>12000000</v>
      </c>
      <c r="H1505" s="56" t="s">
        <v>1226</v>
      </c>
      <c r="I1505" s="69"/>
      <c r="J1505" s="26"/>
    </row>
    <row r="1506" spans="1:10" s="14" customFormat="1" ht="77.5" x14ac:dyDescent="0.35">
      <c r="A1506" s="10"/>
      <c r="B1506" s="11"/>
      <c r="C1506" s="58">
        <v>25</v>
      </c>
      <c r="D1506" s="56" t="s">
        <v>3214</v>
      </c>
      <c r="E1506" s="63">
        <v>0</v>
      </c>
      <c r="F1506" s="63">
        <v>10000000</v>
      </c>
      <c r="G1506" s="76">
        <f t="shared" si="68"/>
        <v>10000000</v>
      </c>
      <c r="H1506" s="56" t="s">
        <v>1226</v>
      </c>
      <c r="I1506" s="69"/>
      <c r="J1506" s="26"/>
    </row>
    <row r="1507" spans="1:10" s="14" customFormat="1" ht="77.5" x14ac:dyDescent="0.35">
      <c r="A1507" s="10"/>
      <c r="B1507" s="11"/>
      <c r="C1507" s="58">
        <v>26</v>
      </c>
      <c r="D1507" s="56" t="s">
        <v>3215</v>
      </c>
      <c r="E1507" s="63">
        <v>0</v>
      </c>
      <c r="F1507" s="63">
        <v>15000000</v>
      </c>
      <c r="G1507" s="76">
        <f t="shared" si="68"/>
        <v>15000000</v>
      </c>
      <c r="H1507" s="56" t="s">
        <v>1226</v>
      </c>
      <c r="I1507" s="69"/>
      <c r="J1507" s="26"/>
    </row>
    <row r="1508" spans="1:10" x14ac:dyDescent="0.35">
      <c r="A1508" s="10"/>
      <c r="B1508" s="11"/>
      <c r="C1508" s="109" t="s">
        <v>1505</v>
      </c>
      <c r="D1508" s="110"/>
      <c r="E1508" s="59">
        <f>SUM(E1495:E1507)</f>
        <v>27000000</v>
      </c>
      <c r="F1508" s="59">
        <f>SUM(F1495:F1507)</f>
        <v>168000000</v>
      </c>
      <c r="G1508" s="73">
        <f>SUM(G1495:G1507)</f>
        <v>141000000</v>
      </c>
      <c r="H1508" s="31"/>
      <c r="J1508" s="35"/>
    </row>
    <row r="1509" spans="1:10" x14ac:dyDescent="0.35">
      <c r="A1509" s="10"/>
      <c r="B1509" s="11"/>
      <c r="C1509" s="107" t="s">
        <v>1519</v>
      </c>
      <c r="D1509" s="112"/>
      <c r="E1509" s="59"/>
      <c r="F1509" s="59"/>
      <c r="G1509" s="73"/>
      <c r="H1509" s="31"/>
      <c r="J1509" s="35"/>
    </row>
    <row r="1510" spans="1:10" ht="77.5" x14ac:dyDescent="0.35">
      <c r="A1510" s="10"/>
      <c r="B1510" s="11"/>
      <c r="C1510" s="9">
        <f ca="1">COUNTIF($B$11:E1510,E1510)</f>
        <v>11</v>
      </c>
      <c r="D1510" s="4" t="s">
        <v>1189</v>
      </c>
      <c r="E1510" s="59">
        <v>7000000</v>
      </c>
      <c r="F1510" s="59">
        <v>7000000</v>
      </c>
      <c r="G1510" s="73"/>
      <c r="H1510" s="6" t="s">
        <v>1226</v>
      </c>
    </row>
    <row r="1511" spans="1:10" ht="77.5" x14ac:dyDescent="0.35">
      <c r="A1511" s="10"/>
      <c r="B1511" s="11"/>
      <c r="C1511" s="9">
        <f ca="1">COUNTIF($B$11:E1511,E1511)</f>
        <v>12</v>
      </c>
      <c r="D1511" s="4" t="s">
        <v>1190</v>
      </c>
      <c r="E1511" s="59">
        <v>20000000</v>
      </c>
      <c r="F1511" s="59">
        <v>20000000</v>
      </c>
      <c r="G1511" s="73"/>
      <c r="H1511" s="6" t="s">
        <v>1226</v>
      </c>
    </row>
    <row r="1512" spans="1:10" s="14" customFormat="1" ht="77.5" x14ac:dyDescent="0.35">
      <c r="A1512" s="10"/>
      <c r="B1512" s="11"/>
      <c r="C1512" s="58">
        <v>20</v>
      </c>
      <c r="D1512" s="56" t="s">
        <v>3222</v>
      </c>
      <c r="E1512" s="63">
        <v>0</v>
      </c>
      <c r="F1512" s="63">
        <v>20000000</v>
      </c>
      <c r="G1512" s="76">
        <f t="shared" ref="G1512:G1523" si="69">F1512-E1512</f>
        <v>20000000</v>
      </c>
      <c r="H1512" s="56" t="s">
        <v>1226</v>
      </c>
      <c r="I1512" s="69"/>
      <c r="J1512" s="26"/>
    </row>
    <row r="1513" spans="1:10" s="14" customFormat="1" ht="77.5" x14ac:dyDescent="0.35">
      <c r="A1513" s="10"/>
      <c r="B1513" s="11"/>
      <c r="C1513" s="58">
        <v>21</v>
      </c>
      <c r="D1513" s="56" t="s">
        <v>3225</v>
      </c>
      <c r="E1513" s="63">
        <v>0</v>
      </c>
      <c r="F1513" s="63">
        <v>15000000</v>
      </c>
      <c r="G1513" s="76">
        <f t="shared" si="69"/>
        <v>15000000</v>
      </c>
      <c r="H1513" s="56" t="s">
        <v>1226</v>
      </c>
      <c r="I1513" s="69"/>
      <c r="J1513" s="26"/>
    </row>
    <row r="1514" spans="1:10" s="14" customFormat="1" ht="77.5" x14ac:dyDescent="0.35">
      <c r="A1514" s="10"/>
      <c r="B1514" s="11"/>
      <c r="C1514" s="58">
        <v>22</v>
      </c>
      <c r="D1514" s="56" t="s">
        <v>3226</v>
      </c>
      <c r="E1514" s="63">
        <v>0</v>
      </c>
      <c r="F1514" s="63">
        <v>17000000</v>
      </c>
      <c r="G1514" s="76">
        <f t="shared" si="69"/>
        <v>17000000</v>
      </c>
      <c r="H1514" s="56" t="s">
        <v>1226</v>
      </c>
      <c r="I1514" s="69"/>
      <c r="J1514" s="26"/>
    </row>
    <row r="1515" spans="1:10" s="14" customFormat="1" ht="77.5" x14ac:dyDescent="0.35">
      <c r="A1515" s="10"/>
      <c r="B1515" s="11"/>
      <c r="C1515" s="58">
        <v>23</v>
      </c>
      <c r="D1515" s="56" t="s">
        <v>3227</v>
      </c>
      <c r="E1515" s="63">
        <v>0</v>
      </c>
      <c r="F1515" s="63">
        <v>16000000</v>
      </c>
      <c r="G1515" s="76">
        <f t="shared" si="69"/>
        <v>16000000</v>
      </c>
      <c r="H1515" s="56" t="s">
        <v>1226</v>
      </c>
      <c r="I1515" s="69"/>
      <c r="J1515" s="26"/>
    </row>
    <row r="1516" spans="1:10" s="14" customFormat="1" ht="77.5" x14ac:dyDescent="0.35">
      <c r="A1516" s="10"/>
      <c r="B1516" s="11"/>
      <c r="C1516" s="58">
        <v>24</v>
      </c>
      <c r="D1516" s="56" t="s">
        <v>3228</v>
      </c>
      <c r="E1516" s="63">
        <v>0</v>
      </c>
      <c r="F1516" s="63">
        <v>15000000</v>
      </c>
      <c r="G1516" s="76">
        <f t="shared" si="69"/>
        <v>15000000</v>
      </c>
      <c r="H1516" s="56" t="s">
        <v>1226</v>
      </c>
      <c r="I1516" s="69"/>
      <c r="J1516" s="26"/>
    </row>
    <row r="1517" spans="1:10" s="14" customFormat="1" ht="77.5" x14ac:dyDescent="0.35">
      <c r="A1517" s="10"/>
      <c r="B1517" s="11"/>
      <c r="C1517" s="58">
        <v>25</v>
      </c>
      <c r="D1517" s="56" t="s">
        <v>3229</v>
      </c>
      <c r="E1517" s="63">
        <v>0</v>
      </c>
      <c r="F1517" s="63">
        <v>10000000</v>
      </c>
      <c r="G1517" s="76">
        <f t="shared" si="69"/>
        <v>10000000</v>
      </c>
      <c r="H1517" s="56" t="s">
        <v>1226</v>
      </c>
      <c r="I1517" s="69"/>
      <c r="J1517" s="26"/>
    </row>
    <row r="1518" spans="1:10" s="14" customFormat="1" ht="77.5" x14ac:dyDescent="0.35">
      <c r="A1518" s="10"/>
      <c r="B1518" s="11"/>
      <c r="C1518" s="58">
        <v>26</v>
      </c>
      <c r="D1518" s="56" t="s">
        <v>3230</v>
      </c>
      <c r="E1518" s="63">
        <v>0</v>
      </c>
      <c r="F1518" s="63">
        <v>30000000</v>
      </c>
      <c r="G1518" s="76">
        <f t="shared" si="69"/>
        <v>30000000</v>
      </c>
      <c r="H1518" s="56" t="s">
        <v>1226</v>
      </c>
      <c r="I1518" s="69"/>
      <c r="J1518" s="26"/>
    </row>
    <row r="1519" spans="1:10" s="14" customFormat="1" ht="77.5" x14ac:dyDescent="0.35">
      <c r="A1519" s="10"/>
      <c r="B1519" s="11"/>
      <c r="C1519" s="58">
        <v>27</v>
      </c>
      <c r="D1519" s="56" t="s">
        <v>3231</v>
      </c>
      <c r="E1519" s="63">
        <v>0</v>
      </c>
      <c r="F1519" s="63">
        <v>15000000</v>
      </c>
      <c r="G1519" s="76">
        <f t="shared" si="69"/>
        <v>15000000</v>
      </c>
      <c r="H1519" s="56" t="s">
        <v>1226</v>
      </c>
      <c r="I1519" s="69"/>
      <c r="J1519" s="26"/>
    </row>
    <row r="1520" spans="1:10" s="14" customFormat="1" ht="77.5" x14ac:dyDescent="0.35">
      <c r="A1520" s="10"/>
      <c r="B1520" s="11"/>
      <c r="C1520" s="58">
        <v>28</v>
      </c>
      <c r="D1520" s="56" t="s">
        <v>3232</v>
      </c>
      <c r="E1520" s="63">
        <v>0</v>
      </c>
      <c r="F1520" s="63">
        <v>17000000</v>
      </c>
      <c r="G1520" s="76">
        <f t="shared" si="69"/>
        <v>17000000</v>
      </c>
      <c r="H1520" s="56" t="s">
        <v>1226</v>
      </c>
      <c r="I1520" s="69"/>
      <c r="J1520" s="26"/>
    </row>
    <row r="1521" spans="1:13" s="14" customFormat="1" ht="77.5" x14ac:dyDescent="0.35">
      <c r="A1521" s="10"/>
      <c r="B1521" s="11"/>
      <c r="C1521" s="58">
        <v>29</v>
      </c>
      <c r="D1521" s="56" t="s">
        <v>3233</v>
      </c>
      <c r="E1521" s="63">
        <v>0</v>
      </c>
      <c r="F1521" s="63">
        <v>17000000</v>
      </c>
      <c r="G1521" s="76">
        <f t="shared" si="69"/>
        <v>17000000</v>
      </c>
      <c r="H1521" s="56" t="s">
        <v>1226</v>
      </c>
      <c r="I1521" s="69"/>
      <c r="J1521" s="26"/>
    </row>
    <row r="1522" spans="1:13" s="14" customFormat="1" ht="77.5" x14ac:dyDescent="0.35">
      <c r="A1522" s="10"/>
      <c r="B1522" s="11"/>
      <c r="C1522" s="58">
        <v>30</v>
      </c>
      <c r="D1522" s="56" t="s">
        <v>3234</v>
      </c>
      <c r="E1522" s="63">
        <v>0</v>
      </c>
      <c r="F1522" s="63">
        <v>17000000</v>
      </c>
      <c r="G1522" s="76">
        <f t="shared" si="69"/>
        <v>17000000</v>
      </c>
      <c r="H1522" s="56" t="s">
        <v>1226</v>
      </c>
      <c r="I1522" s="69"/>
      <c r="J1522" s="26"/>
    </row>
    <row r="1523" spans="1:13" s="14" customFormat="1" ht="77.5" x14ac:dyDescent="0.35">
      <c r="A1523" s="10"/>
      <c r="B1523" s="11"/>
      <c r="C1523" s="58">
        <v>31</v>
      </c>
      <c r="D1523" s="56" t="s">
        <v>3235</v>
      </c>
      <c r="E1523" s="63">
        <v>0</v>
      </c>
      <c r="F1523" s="63">
        <v>25000000</v>
      </c>
      <c r="G1523" s="76">
        <f t="shared" si="69"/>
        <v>25000000</v>
      </c>
      <c r="H1523" s="56" t="s">
        <v>1226</v>
      </c>
      <c r="I1523" s="69"/>
      <c r="J1523" s="26"/>
    </row>
    <row r="1524" spans="1:13" ht="15.75" customHeight="1" x14ac:dyDescent="0.35">
      <c r="A1524" s="10"/>
      <c r="B1524" s="11"/>
      <c r="C1524" s="109" t="s">
        <v>1506</v>
      </c>
      <c r="D1524" s="110"/>
      <c r="E1524" s="59">
        <f>SUM(E1510:E1523)</f>
        <v>27000000</v>
      </c>
      <c r="F1524" s="59">
        <f>SUM(F1510:F1523)</f>
        <v>241000000</v>
      </c>
      <c r="G1524" s="73">
        <f>SUM(G1510:G1523)</f>
        <v>214000000</v>
      </c>
      <c r="H1524" s="31"/>
      <c r="J1524" s="35"/>
    </row>
    <row r="1525" spans="1:13" x14ac:dyDescent="0.35">
      <c r="A1525" s="10"/>
      <c r="B1525" s="11"/>
      <c r="C1525" s="107" t="s">
        <v>1520</v>
      </c>
      <c r="D1525" s="112"/>
      <c r="E1525" s="59"/>
      <c r="F1525" s="59"/>
      <c r="G1525" s="73"/>
      <c r="H1525" s="31"/>
      <c r="J1525" s="35"/>
    </row>
    <row r="1526" spans="1:13" s="69" customFormat="1" ht="77.5" x14ac:dyDescent="0.35">
      <c r="A1526" s="10"/>
      <c r="B1526" s="11"/>
      <c r="C1526" s="9">
        <f ca="1">COUNTIF($B$11:E1526,E1526)</f>
        <v>18</v>
      </c>
      <c r="D1526" s="4" t="s">
        <v>1208</v>
      </c>
      <c r="E1526" s="59">
        <v>8000000</v>
      </c>
      <c r="F1526" s="59">
        <v>8000000</v>
      </c>
      <c r="G1526" s="73"/>
      <c r="H1526" s="6" t="s">
        <v>1226</v>
      </c>
      <c r="J1526" s="51"/>
      <c r="K1526" s="7"/>
      <c r="L1526" s="7"/>
      <c r="M1526" s="7"/>
    </row>
    <row r="1527" spans="1:13" s="69" customFormat="1" ht="77.5" x14ac:dyDescent="0.35">
      <c r="A1527" s="10"/>
      <c r="B1527" s="11"/>
      <c r="C1527" s="9">
        <f ca="1">COUNTIF($B$11:E1527,E1527)</f>
        <v>19</v>
      </c>
      <c r="D1527" s="4" t="s">
        <v>1209</v>
      </c>
      <c r="E1527" s="59">
        <v>20000000</v>
      </c>
      <c r="F1527" s="59">
        <v>20000000</v>
      </c>
      <c r="G1527" s="73"/>
      <c r="H1527" s="6" t="s">
        <v>1226</v>
      </c>
      <c r="J1527" s="51"/>
      <c r="K1527" s="7"/>
      <c r="L1527" s="7"/>
      <c r="M1527" s="7"/>
    </row>
    <row r="1528" spans="1:13" s="69" customFormat="1" ht="77.5" x14ac:dyDescent="0.35">
      <c r="A1528" s="10"/>
      <c r="B1528" s="11"/>
      <c r="C1528" s="9">
        <f ca="1">COUNTIF($B$11:E1528,E1528)</f>
        <v>20</v>
      </c>
      <c r="D1528" s="4" t="s">
        <v>1210</v>
      </c>
      <c r="E1528" s="59">
        <v>20000000</v>
      </c>
      <c r="F1528" s="59">
        <v>20000000</v>
      </c>
      <c r="G1528" s="73"/>
      <c r="H1528" s="6" t="s">
        <v>1226</v>
      </c>
      <c r="J1528" s="51"/>
      <c r="K1528" s="7"/>
      <c r="L1528" s="7"/>
      <c r="M1528" s="7"/>
    </row>
    <row r="1529" spans="1:13" s="69" customFormat="1" ht="124" x14ac:dyDescent="0.35">
      <c r="A1529" s="10"/>
      <c r="B1529" s="11"/>
      <c r="C1529" s="9">
        <f ca="1">COUNTIF($B$11:E1529,E1529)</f>
        <v>21</v>
      </c>
      <c r="D1529" s="4" t="s">
        <v>1211</v>
      </c>
      <c r="E1529" s="59">
        <v>10000000</v>
      </c>
      <c r="F1529" s="59">
        <v>10000000</v>
      </c>
      <c r="G1529" s="73"/>
      <c r="H1529" s="6" t="s">
        <v>1226</v>
      </c>
      <c r="J1529" s="51"/>
      <c r="K1529" s="7"/>
      <c r="L1529" s="7"/>
      <c r="M1529" s="7"/>
    </row>
    <row r="1530" spans="1:13" s="69" customFormat="1" ht="93" x14ac:dyDescent="0.35">
      <c r="A1530" s="10"/>
      <c r="B1530" s="11"/>
      <c r="C1530" s="9">
        <f ca="1">COUNTIF($B$11:E1530,E1530)</f>
        <v>22</v>
      </c>
      <c r="D1530" s="4" t="s">
        <v>1212</v>
      </c>
      <c r="E1530" s="59">
        <v>40000000</v>
      </c>
      <c r="F1530" s="59">
        <v>40000000</v>
      </c>
      <c r="G1530" s="73"/>
      <c r="H1530" s="6" t="s">
        <v>1226</v>
      </c>
      <c r="J1530" s="51"/>
      <c r="K1530" s="7"/>
      <c r="L1530" s="7"/>
      <c r="M1530" s="7"/>
    </row>
    <row r="1531" spans="1:13" s="69" customFormat="1" ht="93" x14ac:dyDescent="0.35">
      <c r="A1531" s="10"/>
      <c r="B1531" s="11"/>
      <c r="C1531" s="9">
        <f ca="1">COUNTIF($B$11:E1531,E1531)</f>
        <v>23</v>
      </c>
      <c r="D1531" s="4" t="s">
        <v>1213</v>
      </c>
      <c r="E1531" s="59">
        <v>10000000</v>
      </c>
      <c r="F1531" s="59">
        <v>10000000</v>
      </c>
      <c r="G1531" s="73"/>
      <c r="H1531" s="6" t="s">
        <v>1226</v>
      </c>
      <c r="J1531" s="51"/>
      <c r="K1531" s="7"/>
      <c r="L1531" s="7"/>
      <c r="M1531" s="7"/>
    </row>
    <row r="1532" spans="1:13" ht="93" x14ac:dyDescent="0.35">
      <c r="A1532" s="10"/>
      <c r="B1532" s="11"/>
      <c r="C1532" s="9">
        <f ca="1">COUNTIF($B$11:E1532,E1532)</f>
        <v>24</v>
      </c>
      <c r="D1532" s="4" t="s">
        <v>1214</v>
      </c>
      <c r="E1532" s="59">
        <v>10000000</v>
      </c>
      <c r="F1532" s="59">
        <v>10000000</v>
      </c>
      <c r="G1532" s="73"/>
      <c r="H1532" s="6" t="s">
        <v>1226</v>
      </c>
    </row>
    <row r="1533" spans="1:13" ht="93" x14ac:dyDescent="0.35">
      <c r="A1533" s="10"/>
      <c r="B1533" s="11"/>
      <c r="C1533" s="9">
        <f ca="1">COUNTIF($B$11:E1533,E1533)</f>
        <v>25</v>
      </c>
      <c r="D1533" s="4" t="s">
        <v>1215</v>
      </c>
      <c r="E1533" s="59">
        <v>20000000</v>
      </c>
      <c r="F1533" s="59">
        <v>20000000</v>
      </c>
      <c r="G1533" s="73"/>
      <c r="H1533" s="6" t="s">
        <v>1226</v>
      </c>
    </row>
    <row r="1534" spans="1:13" s="14" customFormat="1" ht="93" x14ac:dyDescent="0.35">
      <c r="A1534" s="10"/>
      <c r="B1534" s="11"/>
      <c r="C1534" s="58">
        <v>26</v>
      </c>
      <c r="D1534" s="56" t="s">
        <v>3238</v>
      </c>
      <c r="E1534" s="63">
        <v>0</v>
      </c>
      <c r="F1534" s="63">
        <v>10000000</v>
      </c>
      <c r="G1534" s="76">
        <f t="shared" ref="G1534:G1545" si="70">F1534-E1534</f>
        <v>10000000</v>
      </c>
      <c r="H1534" s="56" t="s">
        <v>1227</v>
      </c>
      <c r="I1534" s="69"/>
      <c r="J1534" s="26"/>
    </row>
    <row r="1535" spans="1:13" s="14" customFormat="1" ht="77.5" x14ac:dyDescent="0.35">
      <c r="A1535" s="10"/>
      <c r="B1535" s="11"/>
      <c r="C1535" s="58">
        <v>34</v>
      </c>
      <c r="D1535" s="56" t="s">
        <v>3239</v>
      </c>
      <c r="E1535" s="63">
        <v>0</v>
      </c>
      <c r="F1535" s="63">
        <v>10000000</v>
      </c>
      <c r="G1535" s="76">
        <f t="shared" si="70"/>
        <v>10000000</v>
      </c>
      <c r="H1535" s="56" t="s">
        <v>1226</v>
      </c>
      <c r="I1535" s="69"/>
      <c r="J1535" s="26"/>
    </row>
    <row r="1536" spans="1:13" s="14" customFormat="1" ht="93" x14ac:dyDescent="0.35">
      <c r="A1536" s="10"/>
      <c r="B1536" s="11"/>
      <c r="C1536" s="58">
        <v>35</v>
      </c>
      <c r="D1536" s="56" t="s">
        <v>3240</v>
      </c>
      <c r="E1536" s="63">
        <v>0</v>
      </c>
      <c r="F1536" s="63">
        <v>10000000</v>
      </c>
      <c r="G1536" s="76">
        <f t="shared" si="70"/>
        <v>10000000</v>
      </c>
      <c r="H1536" s="56" t="s">
        <v>1226</v>
      </c>
      <c r="I1536" s="69"/>
      <c r="J1536" s="26"/>
    </row>
    <row r="1537" spans="1:10" s="14" customFormat="1" ht="77.5" x14ac:dyDescent="0.35">
      <c r="A1537" s="10"/>
      <c r="B1537" s="11"/>
      <c r="C1537" s="58">
        <v>36</v>
      </c>
      <c r="D1537" s="56" t="s">
        <v>3241</v>
      </c>
      <c r="E1537" s="63">
        <v>0</v>
      </c>
      <c r="F1537" s="63">
        <v>17000000</v>
      </c>
      <c r="G1537" s="76">
        <f t="shared" si="70"/>
        <v>17000000</v>
      </c>
      <c r="H1537" s="56" t="s">
        <v>1226</v>
      </c>
      <c r="I1537" s="69"/>
      <c r="J1537" s="26"/>
    </row>
    <row r="1538" spans="1:10" s="14" customFormat="1" ht="77.5" x14ac:dyDescent="0.35">
      <c r="A1538" s="10"/>
      <c r="B1538" s="11"/>
      <c r="C1538" s="58">
        <v>37</v>
      </c>
      <c r="D1538" s="56" t="s">
        <v>3242</v>
      </c>
      <c r="E1538" s="63">
        <v>0</v>
      </c>
      <c r="F1538" s="63">
        <v>17000000</v>
      </c>
      <c r="G1538" s="76">
        <f t="shared" si="70"/>
        <v>17000000</v>
      </c>
      <c r="H1538" s="56" t="s">
        <v>1226</v>
      </c>
      <c r="I1538" s="69"/>
      <c r="J1538" s="26"/>
    </row>
    <row r="1539" spans="1:10" s="14" customFormat="1" ht="77.5" x14ac:dyDescent="0.35">
      <c r="A1539" s="10"/>
      <c r="B1539" s="11"/>
      <c r="C1539" s="58">
        <v>38</v>
      </c>
      <c r="D1539" s="56" t="s">
        <v>3243</v>
      </c>
      <c r="E1539" s="63">
        <v>0</v>
      </c>
      <c r="F1539" s="63">
        <v>17000000</v>
      </c>
      <c r="G1539" s="76">
        <f t="shared" si="70"/>
        <v>17000000</v>
      </c>
      <c r="H1539" s="56" t="s">
        <v>1226</v>
      </c>
      <c r="I1539" s="69"/>
      <c r="J1539" s="26"/>
    </row>
    <row r="1540" spans="1:10" s="14" customFormat="1" ht="77.5" x14ac:dyDescent="0.35">
      <c r="A1540" s="10"/>
      <c r="B1540" s="11"/>
      <c r="C1540" s="58">
        <v>39</v>
      </c>
      <c r="D1540" s="56" t="s">
        <v>3244</v>
      </c>
      <c r="E1540" s="63">
        <v>0</v>
      </c>
      <c r="F1540" s="63">
        <v>17000000</v>
      </c>
      <c r="G1540" s="76">
        <f t="shared" si="70"/>
        <v>17000000</v>
      </c>
      <c r="H1540" s="56" t="s">
        <v>1226</v>
      </c>
      <c r="I1540" s="69"/>
      <c r="J1540" s="26"/>
    </row>
    <row r="1541" spans="1:10" s="14" customFormat="1" ht="77.5" x14ac:dyDescent="0.35">
      <c r="A1541" s="10"/>
      <c r="B1541" s="11"/>
      <c r="C1541" s="58">
        <v>40</v>
      </c>
      <c r="D1541" s="56" t="s">
        <v>3245</v>
      </c>
      <c r="E1541" s="63">
        <v>0</v>
      </c>
      <c r="F1541" s="63">
        <v>17000000</v>
      </c>
      <c r="G1541" s="76">
        <f t="shared" si="70"/>
        <v>17000000</v>
      </c>
      <c r="H1541" s="56" t="s">
        <v>1226</v>
      </c>
      <c r="I1541" s="69"/>
      <c r="J1541" s="26"/>
    </row>
    <row r="1542" spans="1:10" s="14" customFormat="1" ht="77.5" x14ac:dyDescent="0.35">
      <c r="A1542" s="10"/>
      <c r="B1542" s="11"/>
      <c r="C1542" s="58">
        <v>41</v>
      </c>
      <c r="D1542" s="56" t="s">
        <v>3246</v>
      </c>
      <c r="E1542" s="63">
        <v>0</v>
      </c>
      <c r="F1542" s="63">
        <v>10000000</v>
      </c>
      <c r="G1542" s="76">
        <f t="shared" si="70"/>
        <v>10000000</v>
      </c>
      <c r="H1542" s="56" t="s">
        <v>1226</v>
      </c>
      <c r="I1542" s="69"/>
      <c r="J1542" s="26"/>
    </row>
    <row r="1543" spans="1:10" s="14" customFormat="1" ht="93" x14ac:dyDescent="0.35">
      <c r="A1543" s="10"/>
      <c r="B1543" s="11"/>
      <c r="C1543" s="58">
        <v>42</v>
      </c>
      <c r="D1543" s="56" t="s">
        <v>3254</v>
      </c>
      <c r="E1543" s="63">
        <v>0</v>
      </c>
      <c r="F1543" s="63">
        <v>10000000</v>
      </c>
      <c r="G1543" s="76">
        <f t="shared" si="70"/>
        <v>10000000</v>
      </c>
      <c r="H1543" s="56" t="s">
        <v>1226</v>
      </c>
      <c r="I1543" s="69"/>
      <c r="J1543" s="26"/>
    </row>
    <row r="1544" spans="1:10" s="14" customFormat="1" ht="93" x14ac:dyDescent="0.35">
      <c r="A1544" s="10"/>
      <c r="B1544" s="11"/>
      <c r="C1544" s="58">
        <v>43</v>
      </c>
      <c r="D1544" s="56" t="s">
        <v>3255</v>
      </c>
      <c r="E1544" s="63">
        <v>0</v>
      </c>
      <c r="F1544" s="63">
        <v>10000000</v>
      </c>
      <c r="G1544" s="76">
        <f t="shared" si="70"/>
        <v>10000000</v>
      </c>
      <c r="H1544" s="56" t="s">
        <v>1226</v>
      </c>
      <c r="I1544" s="69"/>
      <c r="J1544" s="26"/>
    </row>
    <row r="1545" spans="1:10" s="14" customFormat="1" ht="93" x14ac:dyDescent="0.35">
      <c r="A1545" s="10"/>
      <c r="B1545" s="11"/>
      <c r="C1545" s="58">
        <v>44</v>
      </c>
      <c r="D1545" s="56" t="s">
        <v>3256</v>
      </c>
      <c r="E1545" s="63">
        <v>0</v>
      </c>
      <c r="F1545" s="63">
        <v>10000000</v>
      </c>
      <c r="G1545" s="76">
        <f t="shared" si="70"/>
        <v>10000000</v>
      </c>
      <c r="H1545" s="56" t="s">
        <v>1226</v>
      </c>
      <c r="I1545" s="69"/>
      <c r="J1545" s="26"/>
    </row>
    <row r="1546" spans="1:10" x14ac:dyDescent="0.35">
      <c r="A1546" s="10"/>
      <c r="B1546" s="11"/>
      <c r="C1546" s="109" t="s">
        <v>1507</v>
      </c>
      <c r="D1546" s="110"/>
      <c r="E1546" s="59">
        <f>SUM(E1526:E1545)</f>
        <v>138000000</v>
      </c>
      <c r="F1546" s="59">
        <f>SUM(F1526:F1545)</f>
        <v>293000000</v>
      </c>
      <c r="G1546" s="73">
        <f>SUM(G1526:G1545)</f>
        <v>155000000</v>
      </c>
      <c r="H1546" s="31"/>
      <c r="J1546" s="35"/>
    </row>
    <row r="1547" spans="1:10" x14ac:dyDescent="0.35">
      <c r="A1547" s="10"/>
      <c r="B1547" s="11"/>
      <c r="C1547" s="107" t="s">
        <v>1521</v>
      </c>
      <c r="D1547" s="112"/>
      <c r="E1547" s="59"/>
      <c r="F1547" s="59"/>
      <c r="G1547" s="73"/>
      <c r="H1547" s="31"/>
      <c r="J1547" s="35"/>
    </row>
    <row r="1548" spans="1:10" ht="77.5" x14ac:dyDescent="0.35">
      <c r="A1548" s="10"/>
      <c r="B1548" s="11"/>
      <c r="C1548" s="9">
        <f ca="1">COUNTIF($B$11:E1548,E1548)</f>
        <v>4</v>
      </c>
      <c r="D1548" s="4" t="s">
        <v>1219</v>
      </c>
      <c r="E1548" s="59">
        <v>15000000</v>
      </c>
      <c r="F1548" s="59">
        <v>15000000</v>
      </c>
      <c r="G1548" s="73"/>
      <c r="H1548" s="6" t="s">
        <v>1226</v>
      </c>
    </row>
    <row r="1549" spans="1:10" ht="77.5" x14ac:dyDescent="0.35">
      <c r="A1549" s="10"/>
      <c r="B1549" s="11"/>
      <c r="C1549" s="9">
        <f ca="1">COUNTIF($B$11:E1549,E1549)</f>
        <v>5</v>
      </c>
      <c r="D1549" s="4" t="s">
        <v>1220</v>
      </c>
      <c r="E1549" s="59">
        <v>14000000</v>
      </c>
      <c r="F1549" s="59">
        <v>14000000</v>
      </c>
      <c r="G1549" s="73"/>
      <c r="H1549" s="6" t="s">
        <v>1226</v>
      </c>
    </row>
    <row r="1550" spans="1:10" ht="93" x14ac:dyDescent="0.35">
      <c r="A1550" s="10"/>
      <c r="B1550" s="11"/>
      <c r="C1550" s="9">
        <f ca="1">COUNTIF($B$11:E1550,E1550)</f>
        <v>6</v>
      </c>
      <c r="D1550" s="4" t="s">
        <v>1221</v>
      </c>
      <c r="E1550" s="59">
        <v>10000000</v>
      </c>
      <c r="F1550" s="59">
        <v>10000000</v>
      </c>
      <c r="G1550" s="73"/>
      <c r="H1550" s="6" t="s">
        <v>1226</v>
      </c>
    </row>
    <row r="1551" spans="1:10" s="14" customFormat="1" ht="77.5" x14ac:dyDescent="0.35">
      <c r="A1551" s="10"/>
      <c r="B1551" s="11"/>
      <c r="C1551" s="58">
        <v>9</v>
      </c>
      <c r="D1551" s="56" t="s">
        <v>3259</v>
      </c>
      <c r="E1551" s="63">
        <v>0</v>
      </c>
      <c r="F1551" s="63">
        <v>10000000</v>
      </c>
      <c r="G1551" s="76">
        <f t="shared" ref="G1551:G1552" si="71">F1551-E1551</f>
        <v>10000000</v>
      </c>
      <c r="H1551" s="56" t="s">
        <v>1226</v>
      </c>
      <c r="I1551" s="69"/>
      <c r="J1551" s="26"/>
    </row>
    <row r="1552" spans="1:10" s="14" customFormat="1" ht="77.5" x14ac:dyDescent="0.35">
      <c r="A1552" s="10"/>
      <c r="B1552" s="11"/>
      <c r="C1552" s="58">
        <v>10</v>
      </c>
      <c r="D1552" s="56" t="s">
        <v>3260</v>
      </c>
      <c r="E1552" s="63">
        <v>0</v>
      </c>
      <c r="F1552" s="63">
        <v>10000000</v>
      </c>
      <c r="G1552" s="76">
        <f t="shared" si="71"/>
        <v>10000000</v>
      </c>
      <c r="H1552" s="56" t="s">
        <v>1226</v>
      </c>
      <c r="I1552" s="69"/>
      <c r="J1552" s="26"/>
    </row>
    <row r="1553" spans="1:13" x14ac:dyDescent="0.35">
      <c r="A1553" s="10"/>
      <c r="B1553" s="27"/>
      <c r="C1553" s="109" t="s">
        <v>1508</v>
      </c>
      <c r="D1553" s="110"/>
      <c r="E1553" s="59">
        <f>SUM(E1548:E1552)</f>
        <v>39000000</v>
      </c>
      <c r="F1553" s="59">
        <f>SUM(F1548:F1552)</f>
        <v>59000000</v>
      </c>
      <c r="G1553" s="59">
        <f>SUM(G1548:G1552)</f>
        <v>20000000</v>
      </c>
      <c r="H1553" s="31"/>
      <c r="J1553" s="35"/>
    </row>
    <row r="1554" spans="1:13" s="32" customFormat="1" x14ac:dyDescent="0.35">
      <c r="A1554" s="28"/>
      <c r="B1554" s="45"/>
      <c r="C1554" s="115" t="s">
        <v>1509</v>
      </c>
      <c r="D1554" s="116"/>
      <c r="E1554" s="5">
        <f>E1369+E1378+E1386+E1401+E1426+E1443+E1466+E1482+E1493+E1508+E1524+E1546+E1553</f>
        <v>888500000</v>
      </c>
      <c r="F1554" s="5">
        <f>F1369+F1378+F1386+F1401+F1426+F1443+F1466+F1482+F1493+F1508+F1524+F1546+F1553</f>
        <v>2593500000</v>
      </c>
      <c r="G1554" s="5">
        <f>G1369+G1378+G1386+G1401+G1426+G1443+G1466+G1482+G1493+G1508+G1524+G1546+G1553</f>
        <v>1705000000</v>
      </c>
      <c r="H1554" s="31"/>
      <c r="I1554" s="72"/>
      <c r="J1554" s="35"/>
    </row>
    <row r="1555" spans="1:13" s="32" customFormat="1" ht="27.75" customHeight="1" x14ac:dyDescent="0.35">
      <c r="A1555" s="21"/>
      <c r="B1555" s="119" t="s">
        <v>1225</v>
      </c>
      <c r="C1555" s="120"/>
      <c r="D1555" s="121"/>
      <c r="E1555" s="66" t="e">
        <f>E106+E186+E243+E319+E422+E500+E722+E893+E1148+E1356+E1554</f>
        <v>#REF!</v>
      </c>
      <c r="F1555" s="66" t="e">
        <f>F106+F186+F243+F319+F422+F500+F722+F893+F1148+F1356+F1554</f>
        <v>#REF!</v>
      </c>
      <c r="G1555" s="66" t="e">
        <f>G106+G186+G243+G319+G422+G500+G722+G893+G1148+G1356+G1554</f>
        <v>#REF!</v>
      </c>
      <c r="H1555" s="31"/>
      <c r="I1555" s="72"/>
      <c r="J1555" s="35"/>
    </row>
    <row r="1557" spans="1:13" ht="15.75" customHeight="1" x14ac:dyDescent="0.35">
      <c r="G1557" s="118" t="s">
        <v>3377</v>
      </c>
      <c r="H1557" s="118"/>
    </row>
    <row r="1558" spans="1:13" x14ac:dyDescent="0.35">
      <c r="G1558" s="117"/>
      <c r="H1558" s="117"/>
    </row>
    <row r="1559" spans="1:13" x14ac:dyDescent="0.35">
      <c r="G1559" s="117"/>
      <c r="H1559" s="117"/>
    </row>
    <row r="1560" spans="1:13" x14ac:dyDescent="0.35">
      <c r="G1560" s="117"/>
      <c r="H1560" s="117"/>
    </row>
    <row r="1561" spans="1:13" x14ac:dyDescent="0.35">
      <c r="G1561" s="117"/>
      <c r="H1561" s="117"/>
    </row>
    <row r="1562" spans="1:13" s="69" customFormat="1" ht="16.5" x14ac:dyDescent="0.35">
      <c r="A1562" s="46"/>
      <c r="B1562" s="7"/>
      <c r="C1562" s="46"/>
      <c r="D1562" s="47"/>
      <c r="E1562" s="79"/>
      <c r="F1562" s="79"/>
      <c r="G1562" s="118" t="s">
        <v>3376</v>
      </c>
      <c r="H1562" s="118"/>
      <c r="J1562" s="51"/>
      <c r="K1562" s="7"/>
      <c r="L1562" s="7"/>
      <c r="M1562" s="7"/>
    </row>
  </sheetData>
  <autoFilter ref="A9:H1550"/>
  <mergeCells count="320">
    <mergeCell ref="G1561:H1561"/>
    <mergeCell ref="G1562:H1562"/>
    <mergeCell ref="C1554:D1554"/>
    <mergeCell ref="B1555:D1555"/>
    <mergeCell ref="G1557:H1557"/>
    <mergeCell ref="G1558:H1558"/>
    <mergeCell ref="G1559:H1559"/>
    <mergeCell ref="G1560:H1560"/>
    <mergeCell ref="C1509:D1509"/>
    <mergeCell ref="C1524:D1524"/>
    <mergeCell ref="C1525:D1525"/>
    <mergeCell ref="C1546:D1546"/>
    <mergeCell ref="C1547:D1547"/>
    <mergeCell ref="C1553:D1553"/>
    <mergeCell ref="C1467:D1467"/>
    <mergeCell ref="C1482:D1482"/>
    <mergeCell ref="C1483:D1483"/>
    <mergeCell ref="C1493:D1493"/>
    <mergeCell ref="C1494:D1494"/>
    <mergeCell ref="C1508:D1508"/>
    <mergeCell ref="C1402:D1402"/>
    <mergeCell ref="C1426:D1426"/>
    <mergeCell ref="C1427:D1427"/>
    <mergeCell ref="C1443:D1443"/>
    <mergeCell ref="C1444:D1444"/>
    <mergeCell ref="C1466:D1466"/>
    <mergeCell ref="C1370:D1370"/>
    <mergeCell ref="C1378:D1378"/>
    <mergeCell ref="C1379:D1379"/>
    <mergeCell ref="C1386:D1386"/>
    <mergeCell ref="C1387:D1387"/>
    <mergeCell ref="C1401:D1401"/>
    <mergeCell ref="C1341:D1341"/>
    <mergeCell ref="C1342:D1342"/>
    <mergeCell ref="C1355:D1355"/>
    <mergeCell ref="C1356:D1356"/>
    <mergeCell ref="C1357:D1357"/>
    <mergeCell ref="C1369:D1369"/>
    <mergeCell ref="C1270:D1270"/>
    <mergeCell ref="C1271:D1271"/>
    <mergeCell ref="C1278:D1278"/>
    <mergeCell ref="C1279:D1279"/>
    <mergeCell ref="C1315:D1315"/>
    <mergeCell ref="C1316:D1316"/>
    <mergeCell ref="C1228:D1228"/>
    <mergeCell ref="C1229:D1229"/>
    <mergeCell ref="C1240:D1240"/>
    <mergeCell ref="C1241:D1241"/>
    <mergeCell ref="C1254:D1254"/>
    <mergeCell ref="C1255:D1255"/>
    <mergeCell ref="C1175:D1175"/>
    <mergeCell ref="C1176:D1176"/>
    <mergeCell ref="C1186:D1186"/>
    <mergeCell ref="C1187:D1187"/>
    <mergeCell ref="C1211:D1211"/>
    <mergeCell ref="C1212:D1212"/>
    <mergeCell ref="C1141:D1141"/>
    <mergeCell ref="C1147:D1147"/>
    <mergeCell ref="C1148:D1148"/>
    <mergeCell ref="C1149:D1149"/>
    <mergeCell ref="C1165:D1165"/>
    <mergeCell ref="C1166:D1166"/>
    <mergeCell ref="C1102:D1102"/>
    <mergeCell ref="C1116:D1116"/>
    <mergeCell ref="C1117:D1117"/>
    <mergeCell ref="C1125:D1125"/>
    <mergeCell ref="C1126:D1126"/>
    <mergeCell ref="C1140:D1140"/>
    <mergeCell ref="C1049:D1049"/>
    <mergeCell ref="C1072:D1072"/>
    <mergeCell ref="C1073:D1073"/>
    <mergeCell ref="C1084:D1084"/>
    <mergeCell ref="C1085:D1085"/>
    <mergeCell ref="C1101:D1101"/>
    <mergeCell ref="C995:D995"/>
    <mergeCell ref="C1002:D1002"/>
    <mergeCell ref="C1003:D1003"/>
    <mergeCell ref="C1011:D1011"/>
    <mergeCell ref="C1012:D1012"/>
    <mergeCell ref="C1048:D1048"/>
    <mergeCell ref="C967:D967"/>
    <mergeCell ref="C971:D971"/>
    <mergeCell ref="C972:D972"/>
    <mergeCell ref="C987:D987"/>
    <mergeCell ref="C988:D988"/>
    <mergeCell ref="C994:D994"/>
    <mergeCell ref="C916:D916"/>
    <mergeCell ref="C931:D931"/>
    <mergeCell ref="C932:D932"/>
    <mergeCell ref="C957:D957"/>
    <mergeCell ref="C958:D958"/>
    <mergeCell ref="C966:D966"/>
    <mergeCell ref="C885:D885"/>
    <mergeCell ref="C886:D886"/>
    <mergeCell ref="C892:D892"/>
    <mergeCell ref="C893:D893"/>
    <mergeCell ref="C894:D894"/>
    <mergeCell ref="C915:D915"/>
    <mergeCell ref="C845:D845"/>
    <mergeCell ref="C846:D846"/>
    <mergeCell ref="C861:D861"/>
    <mergeCell ref="C862:D862"/>
    <mergeCell ref="C867:D867"/>
    <mergeCell ref="C868:D868"/>
    <mergeCell ref="C819:D819"/>
    <mergeCell ref="C820:D820"/>
    <mergeCell ref="C828:D828"/>
    <mergeCell ref="C829:D829"/>
    <mergeCell ref="C833:D833"/>
    <mergeCell ref="C834:D834"/>
    <mergeCell ref="C780:D780"/>
    <mergeCell ref="C781:D781"/>
    <mergeCell ref="C798:D798"/>
    <mergeCell ref="C799:D799"/>
    <mergeCell ref="C811:D811"/>
    <mergeCell ref="C812:D812"/>
    <mergeCell ref="C753:D753"/>
    <mergeCell ref="C754:D754"/>
    <mergeCell ref="C763:D763"/>
    <mergeCell ref="C764:D764"/>
    <mergeCell ref="C767:D767"/>
    <mergeCell ref="C768:D768"/>
    <mergeCell ref="C722:D722"/>
    <mergeCell ref="C723:D723"/>
    <mergeCell ref="C731:D731"/>
    <mergeCell ref="C732:D732"/>
    <mergeCell ref="C746:D746"/>
    <mergeCell ref="C747:D747"/>
    <mergeCell ref="C674:D674"/>
    <mergeCell ref="C685:D685"/>
    <mergeCell ref="C686:D686"/>
    <mergeCell ref="C698:D698"/>
    <mergeCell ref="C699:D699"/>
    <mergeCell ref="C721:D721"/>
    <mergeCell ref="C615:D615"/>
    <mergeCell ref="C646:D646"/>
    <mergeCell ref="C647:D647"/>
    <mergeCell ref="C662:D662"/>
    <mergeCell ref="C663:D663"/>
    <mergeCell ref="C673:D673"/>
    <mergeCell ref="C575:D575"/>
    <mergeCell ref="C586:D586"/>
    <mergeCell ref="C587:D587"/>
    <mergeCell ref="C603:D603"/>
    <mergeCell ref="C604:D604"/>
    <mergeCell ref="C614:D614"/>
    <mergeCell ref="C523:D523"/>
    <mergeCell ref="C530:D530"/>
    <mergeCell ref="C531:D531"/>
    <mergeCell ref="C553:D553"/>
    <mergeCell ref="C554:D554"/>
    <mergeCell ref="C574:D574"/>
    <mergeCell ref="C501:D501"/>
    <mergeCell ref="C508:D508"/>
    <mergeCell ref="C509:D509"/>
    <mergeCell ref="C519:D519"/>
    <mergeCell ref="C520:D520"/>
    <mergeCell ref="C522:D522"/>
    <mergeCell ref="C493:D493"/>
    <mergeCell ref="C494:D494"/>
    <mergeCell ref="C496:D496"/>
    <mergeCell ref="C497:D497"/>
    <mergeCell ref="C499:D499"/>
    <mergeCell ref="C500:D500"/>
    <mergeCell ref="C452:D452"/>
    <mergeCell ref="C453:D453"/>
    <mergeCell ref="C476:D476"/>
    <mergeCell ref="C477:D477"/>
    <mergeCell ref="C479:D479"/>
    <mergeCell ref="C480:D480"/>
    <mergeCell ref="C430:D430"/>
    <mergeCell ref="C431:D431"/>
    <mergeCell ref="C439:D439"/>
    <mergeCell ref="C440:D440"/>
    <mergeCell ref="C448:D448"/>
    <mergeCell ref="C449:D449"/>
    <mergeCell ref="C409:D409"/>
    <mergeCell ref="C421:D421"/>
    <mergeCell ref="C422:D422"/>
    <mergeCell ref="C423:D423"/>
    <mergeCell ref="C426:D426"/>
    <mergeCell ref="C427:D427"/>
    <mergeCell ref="C386:D386"/>
    <mergeCell ref="C392:D392"/>
    <mergeCell ref="C393:D393"/>
    <mergeCell ref="C401:D401"/>
    <mergeCell ref="C402:D402"/>
    <mergeCell ref="C408:D408"/>
    <mergeCell ref="C360:D360"/>
    <mergeCell ref="C366:D366"/>
    <mergeCell ref="C367:D367"/>
    <mergeCell ref="C374:D374"/>
    <mergeCell ref="C375:D375"/>
    <mergeCell ref="C385:D385"/>
    <mergeCell ref="C345:D345"/>
    <mergeCell ref="C347:D347"/>
    <mergeCell ref="C348:D348"/>
    <mergeCell ref="C354:D354"/>
    <mergeCell ref="C355:D355"/>
    <mergeCell ref="C359:D359"/>
    <mergeCell ref="C332:D332"/>
    <mergeCell ref="C335:D335"/>
    <mergeCell ref="C336:D336"/>
    <mergeCell ref="C341:D341"/>
    <mergeCell ref="C342:D342"/>
    <mergeCell ref="C344:D344"/>
    <mergeCell ref="C309:D309"/>
    <mergeCell ref="C314:D314"/>
    <mergeCell ref="C318:D318"/>
    <mergeCell ref="C319:D319"/>
    <mergeCell ref="C320:D320"/>
    <mergeCell ref="C331:D331"/>
    <mergeCell ref="C289:D289"/>
    <mergeCell ref="C291:D291"/>
    <mergeCell ref="C292:D292"/>
    <mergeCell ref="C296:D296"/>
    <mergeCell ref="C297:D297"/>
    <mergeCell ref="C308:D308"/>
    <mergeCell ref="C272:D272"/>
    <mergeCell ref="C278:D278"/>
    <mergeCell ref="C279:D279"/>
    <mergeCell ref="C282:D282"/>
    <mergeCell ref="C283:D283"/>
    <mergeCell ref="C288:D288"/>
    <mergeCell ref="C256:D256"/>
    <mergeCell ref="C260:D260"/>
    <mergeCell ref="C261:D261"/>
    <mergeCell ref="C264:D264"/>
    <mergeCell ref="C265:D265"/>
    <mergeCell ref="C271:D271"/>
    <mergeCell ref="C244:D244"/>
    <mergeCell ref="C247:D247"/>
    <mergeCell ref="C248:D248"/>
    <mergeCell ref="C251:D251"/>
    <mergeCell ref="C252:D252"/>
    <mergeCell ref="C255:D255"/>
    <mergeCell ref="C234:D234"/>
    <mergeCell ref="C235:D235"/>
    <mergeCell ref="C237:D237"/>
    <mergeCell ref="C238:D238"/>
    <mergeCell ref="C242:D242"/>
    <mergeCell ref="C243:D243"/>
    <mergeCell ref="C216:D216"/>
    <mergeCell ref="C217:D217"/>
    <mergeCell ref="C221:D221"/>
    <mergeCell ref="C222:D222"/>
    <mergeCell ref="C229:D229"/>
    <mergeCell ref="C230:D230"/>
    <mergeCell ref="C204:D204"/>
    <mergeCell ref="C205:D205"/>
    <mergeCell ref="C206:D206"/>
    <mergeCell ref="C207:D207"/>
    <mergeCell ref="C213:D213"/>
    <mergeCell ref="C214:D214"/>
    <mergeCell ref="C192:D192"/>
    <mergeCell ref="C193:D193"/>
    <mergeCell ref="C196:D196"/>
    <mergeCell ref="C197:D197"/>
    <mergeCell ref="C200:D200"/>
    <mergeCell ref="C201:D201"/>
    <mergeCell ref="C165:D165"/>
    <mergeCell ref="C173:D173"/>
    <mergeCell ref="C174:D174"/>
    <mergeCell ref="C185:D185"/>
    <mergeCell ref="C186:D186"/>
    <mergeCell ref="C187:D187"/>
    <mergeCell ref="C146:D146"/>
    <mergeCell ref="C152:D152"/>
    <mergeCell ref="C153:D153"/>
    <mergeCell ref="C159:D159"/>
    <mergeCell ref="C160:D160"/>
    <mergeCell ref="C164:D164"/>
    <mergeCell ref="C125:D125"/>
    <mergeCell ref="C131:D131"/>
    <mergeCell ref="C132:D132"/>
    <mergeCell ref="C141:D141"/>
    <mergeCell ref="C142:D142"/>
    <mergeCell ref="C145:D145"/>
    <mergeCell ref="C112:D112"/>
    <mergeCell ref="C119:D119"/>
    <mergeCell ref="C120:D120"/>
    <mergeCell ref="C122:D122"/>
    <mergeCell ref="C123:D123"/>
    <mergeCell ref="C124:D124"/>
    <mergeCell ref="C105:D105"/>
    <mergeCell ref="C106:D106"/>
    <mergeCell ref="C107:D107"/>
    <mergeCell ref="C109:D109"/>
    <mergeCell ref="C110:D110"/>
    <mergeCell ref="C111:D111"/>
    <mergeCell ref="C96:D96"/>
    <mergeCell ref="C97:D97"/>
    <mergeCell ref="C99:D99"/>
    <mergeCell ref="C100:D100"/>
    <mergeCell ref="C102:D102"/>
    <mergeCell ref="C103:D103"/>
    <mergeCell ref="C82:D82"/>
    <mergeCell ref="C83:D83"/>
    <mergeCell ref="C89:D89"/>
    <mergeCell ref="C90:D90"/>
    <mergeCell ref="C92:D92"/>
    <mergeCell ref="C93:D93"/>
    <mergeCell ref="C61:D61"/>
    <mergeCell ref="C77:D77"/>
    <mergeCell ref="C78:D78"/>
    <mergeCell ref="C32:D32"/>
    <mergeCell ref="C33:D33"/>
    <mergeCell ref="C42:D42"/>
    <mergeCell ref="C43:D43"/>
    <mergeCell ref="C50:D50"/>
    <mergeCell ref="C51:D51"/>
    <mergeCell ref="A5:H5"/>
    <mergeCell ref="C7:D7"/>
    <mergeCell ref="C8:D8"/>
    <mergeCell ref="C10:D10"/>
    <mergeCell ref="C23:D23"/>
    <mergeCell ref="C24:D24"/>
    <mergeCell ref="C55:D55"/>
    <mergeCell ref="C56:D56"/>
    <mergeCell ref="C60:D60"/>
  </mergeCells>
  <pageMargins left="0.35" right="0.23622047244094491" top="0.59055118110236227" bottom="0.31496062992125984" header="0.31496062992125984" footer="0.23622047244094491"/>
  <pageSetup paperSize="41" scale="65" orientation="portrait" r:id="rId1"/>
  <headerFooter>
    <oddHeader>&amp;C-&amp;P -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2"/>
  <sheetViews>
    <sheetView topLeftCell="A1376" zoomScale="85" zoomScaleNormal="85" workbookViewId="0">
      <selection activeCell="E1389" sqref="E1389"/>
    </sheetView>
  </sheetViews>
  <sheetFormatPr defaultColWidth="9.1796875" defaultRowHeight="15.5" x14ac:dyDescent="0.35"/>
  <cols>
    <col min="1" max="1" width="9.453125" style="46" customWidth="1"/>
    <col min="2" max="2" width="19.81640625" style="46" customWidth="1"/>
    <col min="3" max="3" width="22.453125" style="46" customWidth="1"/>
    <col min="4" max="4" width="17.453125" style="32" customWidth="1"/>
    <col min="5" max="5" width="21" style="32" customWidth="1"/>
    <col min="6" max="6" width="5.453125" style="46" customWidth="1"/>
    <col min="7" max="7" width="52.7265625" style="47" customWidth="1"/>
    <col min="8" max="8" width="25" style="79" customWidth="1"/>
    <col min="9" max="9" width="25" style="80" customWidth="1"/>
    <col min="10" max="10" width="18" style="79" customWidth="1"/>
    <col min="11" max="11" width="23.453125" style="47" customWidth="1"/>
    <col min="12" max="12" width="26.26953125" style="69" customWidth="1"/>
    <col min="13" max="13" width="26.81640625" style="51" bestFit="1" customWidth="1"/>
    <col min="14" max="14" width="9.1796875" style="7"/>
    <col min="15" max="15" width="32.453125" style="7" customWidth="1"/>
    <col min="16" max="16384" width="9.1796875" style="7"/>
  </cols>
  <sheetData>
    <row r="1" spans="1:13" s="15" customFormat="1" ht="45.75" customHeight="1" x14ac:dyDescent="0.35">
      <c r="A1" s="123" t="s">
        <v>3394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49"/>
    </row>
    <row r="2" spans="1:13" x14ac:dyDescent="0.35">
      <c r="A2" s="21"/>
      <c r="B2" s="21"/>
      <c r="C2" s="21"/>
      <c r="D2" s="94"/>
      <c r="E2" s="94"/>
      <c r="F2" s="21"/>
      <c r="G2" s="31"/>
      <c r="H2" s="95"/>
      <c r="I2" s="95"/>
      <c r="J2" s="95"/>
      <c r="K2" s="31"/>
      <c r="L2" s="90"/>
    </row>
    <row r="3" spans="1:13" s="18" customFormat="1" ht="67.5" customHeight="1" x14ac:dyDescent="0.35">
      <c r="A3" s="21" t="s">
        <v>1528</v>
      </c>
      <c r="B3" s="21" t="s">
        <v>3386</v>
      </c>
      <c r="C3" s="21" t="s">
        <v>3387</v>
      </c>
      <c r="D3" s="21" t="s">
        <v>1223</v>
      </c>
      <c r="E3" s="21" t="s">
        <v>3397</v>
      </c>
      <c r="F3" s="122" t="s">
        <v>3398</v>
      </c>
      <c r="G3" s="122"/>
      <c r="H3" s="91" t="s">
        <v>3395</v>
      </c>
      <c r="I3" s="91" t="s">
        <v>3388</v>
      </c>
      <c r="J3" s="91" t="s">
        <v>3389</v>
      </c>
      <c r="K3" s="96" t="s">
        <v>3390</v>
      </c>
      <c r="L3" s="88" t="s">
        <v>3391</v>
      </c>
      <c r="M3" s="50"/>
    </row>
    <row r="4" spans="1:13" s="18" customFormat="1" x14ac:dyDescent="0.35">
      <c r="A4" s="21">
        <v>1</v>
      </c>
      <c r="B4" s="21">
        <v>2</v>
      </c>
      <c r="C4" s="21">
        <v>3</v>
      </c>
      <c r="D4" s="21">
        <v>4</v>
      </c>
      <c r="E4" s="21"/>
      <c r="F4" s="122">
        <v>5</v>
      </c>
      <c r="G4" s="122"/>
      <c r="H4" s="92" t="s">
        <v>3265</v>
      </c>
      <c r="I4" s="92" t="s">
        <v>3392</v>
      </c>
      <c r="J4" s="92" t="s">
        <v>3393</v>
      </c>
      <c r="K4" s="96">
        <v>9</v>
      </c>
      <c r="L4" s="93">
        <v>10</v>
      </c>
      <c r="M4" s="50"/>
    </row>
    <row r="5" spans="1:13" s="18" customFormat="1" x14ac:dyDescent="0.35">
      <c r="A5" s="21"/>
      <c r="B5" s="21"/>
      <c r="C5" s="21"/>
      <c r="D5" s="21"/>
      <c r="E5" s="21"/>
      <c r="F5" s="21"/>
      <c r="G5" s="22"/>
      <c r="H5" s="19"/>
      <c r="I5" s="19"/>
      <c r="J5" s="23"/>
      <c r="K5" s="22"/>
      <c r="L5" s="88"/>
      <c r="M5" s="50"/>
    </row>
    <row r="6" spans="1:13" s="14" customFormat="1" ht="31" x14ac:dyDescent="0.35">
      <c r="A6" s="98">
        <v>1</v>
      </c>
      <c r="B6" s="98"/>
      <c r="C6" s="98"/>
      <c r="D6" s="36" t="s">
        <v>1522</v>
      </c>
      <c r="E6" s="36" t="s">
        <v>1245</v>
      </c>
      <c r="F6" s="13">
        <v>1</v>
      </c>
      <c r="G6" s="12" t="s">
        <v>1531</v>
      </c>
      <c r="H6" s="60">
        <v>10000000</v>
      </c>
      <c r="I6" s="60"/>
      <c r="J6" s="74"/>
      <c r="K6" s="12"/>
      <c r="L6" s="89"/>
      <c r="M6" s="51"/>
    </row>
    <row r="7" spans="1:13" s="14" customFormat="1" ht="31" x14ac:dyDescent="0.35">
      <c r="A7" s="98">
        <v>2</v>
      </c>
      <c r="B7" s="98"/>
      <c r="C7" s="98"/>
      <c r="D7" s="36"/>
      <c r="E7" s="36"/>
      <c r="F7" s="13">
        <v>2</v>
      </c>
      <c r="G7" s="12" t="s">
        <v>1530</v>
      </c>
      <c r="H7" s="60">
        <v>10000000</v>
      </c>
      <c r="I7" s="60"/>
      <c r="J7" s="74"/>
      <c r="K7" s="12"/>
      <c r="L7" s="89"/>
      <c r="M7" s="51"/>
    </row>
    <row r="8" spans="1:13" s="14" customFormat="1" ht="48.75" customHeight="1" x14ac:dyDescent="0.35">
      <c r="A8" s="98">
        <v>3</v>
      </c>
      <c r="B8" s="98"/>
      <c r="C8" s="98"/>
      <c r="D8" s="36"/>
      <c r="E8" s="36" t="s">
        <v>1246</v>
      </c>
      <c r="F8" s="13">
        <v>1</v>
      </c>
      <c r="G8" s="12" t="s">
        <v>1534</v>
      </c>
      <c r="H8" s="60">
        <v>12500000</v>
      </c>
      <c r="I8" s="60"/>
      <c r="J8" s="74"/>
      <c r="K8" s="12"/>
      <c r="L8" s="89"/>
      <c r="M8" s="26"/>
    </row>
    <row r="9" spans="1:13" s="14" customFormat="1" ht="31" x14ac:dyDescent="0.35">
      <c r="A9" s="98">
        <v>6</v>
      </c>
      <c r="B9" s="98"/>
      <c r="C9" s="98"/>
      <c r="D9" s="36"/>
      <c r="E9" s="36" t="s">
        <v>1247</v>
      </c>
      <c r="F9" s="13">
        <v>1</v>
      </c>
      <c r="G9" s="12" t="s">
        <v>1536</v>
      </c>
      <c r="H9" s="60">
        <v>10000000</v>
      </c>
      <c r="I9" s="60"/>
      <c r="J9" s="74"/>
      <c r="K9" s="12"/>
      <c r="L9" s="89"/>
      <c r="M9" s="51"/>
    </row>
    <row r="10" spans="1:13" s="14" customFormat="1" ht="31" x14ac:dyDescent="0.35">
      <c r="A10" s="98">
        <v>7</v>
      </c>
      <c r="B10" s="98"/>
      <c r="C10" s="98"/>
      <c r="D10" s="36"/>
      <c r="E10" s="36"/>
      <c r="F10" s="13">
        <v>2</v>
      </c>
      <c r="G10" s="12" t="s">
        <v>1537</v>
      </c>
      <c r="H10" s="60">
        <v>10000000</v>
      </c>
      <c r="I10" s="60"/>
      <c r="J10" s="74"/>
      <c r="K10" s="12"/>
      <c r="L10" s="89"/>
      <c r="M10" s="51"/>
    </row>
    <row r="11" spans="1:13" s="14" customFormat="1" ht="31" x14ac:dyDescent="0.35">
      <c r="A11" s="98">
        <v>10</v>
      </c>
      <c r="B11" s="98"/>
      <c r="C11" s="98"/>
      <c r="D11" s="36"/>
      <c r="E11" s="36" t="s">
        <v>1248</v>
      </c>
      <c r="F11" s="13">
        <v>1</v>
      </c>
      <c r="G11" s="12" t="s">
        <v>1538</v>
      </c>
      <c r="H11" s="60">
        <v>10000000</v>
      </c>
      <c r="I11" s="60"/>
      <c r="J11" s="74"/>
      <c r="K11" s="12"/>
      <c r="L11" s="89"/>
      <c r="M11" s="51"/>
    </row>
    <row r="12" spans="1:13" s="14" customFormat="1" ht="31" x14ac:dyDescent="0.35">
      <c r="A12" s="98">
        <v>11</v>
      </c>
      <c r="B12" s="98"/>
      <c r="C12" s="98"/>
      <c r="D12" s="36"/>
      <c r="E12" s="36"/>
      <c r="F12" s="13">
        <v>2</v>
      </c>
      <c r="G12" s="12" t="s">
        <v>1539</v>
      </c>
      <c r="H12" s="60">
        <v>10000000</v>
      </c>
      <c r="I12" s="60"/>
      <c r="J12" s="74"/>
      <c r="K12" s="12"/>
      <c r="L12" s="89"/>
      <c r="M12" s="51"/>
    </row>
    <row r="13" spans="1:13" s="14" customFormat="1" ht="46.5" x14ac:dyDescent="0.35">
      <c r="A13" s="98">
        <v>12</v>
      </c>
      <c r="B13" s="98"/>
      <c r="C13" s="98"/>
      <c r="D13" s="36"/>
      <c r="E13" s="36"/>
      <c r="F13" s="13">
        <v>3</v>
      </c>
      <c r="G13" s="12" t="s">
        <v>1540</v>
      </c>
      <c r="H13" s="60">
        <v>15000000</v>
      </c>
      <c r="I13" s="60"/>
      <c r="J13" s="74"/>
      <c r="K13" s="12"/>
      <c r="L13" s="89"/>
      <c r="M13" s="51"/>
    </row>
    <row r="14" spans="1:13" s="14" customFormat="1" ht="31" x14ac:dyDescent="0.35">
      <c r="A14" s="98">
        <v>13</v>
      </c>
      <c r="B14" s="98"/>
      <c r="C14" s="98"/>
      <c r="D14" s="36"/>
      <c r="E14" s="36"/>
      <c r="F14" s="13">
        <v>4</v>
      </c>
      <c r="G14" s="12" t="s">
        <v>1541</v>
      </c>
      <c r="H14" s="60">
        <v>10000000</v>
      </c>
      <c r="I14" s="60"/>
      <c r="J14" s="74"/>
      <c r="K14" s="12"/>
      <c r="L14" s="89"/>
      <c r="M14" s="51"/>
    </row>
    <row r="15" spans="1:13" s="14" customFormat="1" ht="31" x14ac:dyDescent="0.35">
      <c r="A15" s="98">
        <v>14</v>
      </c>
      <c r="B15" s="98"/>
      <c r="C15" s="98"/>
      <c r="D15" s="36"/>
      <c r="E15" s="36"/>
      <c r="F15" s="13">
        <v>5</v>
      </c>
      <c r="G15" s="12" t="s">
        <v>1542</v>
      </c>
      <c r="H15" s="60">
        <v>10000000</v>
      </c>
      <c r="I15" s="60"/>
      <c r="J15" s="74"/>
      <c r="K15" s="12"/>
      <c r="L15" s="89"/>
      <c r="M15" s="51"/>
    </row>
    <row r="16" spans="1:13" s="14" customFormat="1" ht="31" x14ac:dyDescent="0.35">
      <c r="A16" s="98">
        <v>15</v>
      </c>
      <c r="B16" s="98"/>
      <c r="C16" s="98"/>
      <c r="D16" s="36"/>
      <c r="E16" s="36"/>
      <c r="F16" s="13">
        <v>6</v>
      </c>
      <c r="G16" s="12" t="s">
        <v>1543</v>
      </c>
      <c r="H16" s="60">
        <v>10000000</v>
      </c>
      <c r="I16" s="60"/>
      <c r="J16" s="74"/>
      <c r="K16" s="12"/>
      <c r="L16" s="89"/>
      <c r="M16" s="51"/>
    </row>
    <row r="17" spans="1:13" s="14" customFormat="1" ht="31" x14ac:dyDescent="0.35">
      <c r="A17" s="98">
        <v>16</v>
      </c>
      <c r="B17" s="98"/>
      <c r="C17" s="98"/>
      <c r="D17" s="36"/>
      <c r="E17" s="36"/>
      <c r="F17" s="13">
        <v>7</v>
      </c>
      <c r="G17" s="12" t="s">
        <v>1544</v>
      </c>
      <c r="H17" s="60">
        <v>10000000</v>
      </c>
      <c r="I17" s="60"/>
      <c r="J17" s="74"/>
      <c r="K17" s="12"/>
      <c r="L17" s="89"/>
      <c r="M17" s="51"/>
    </row>
    <row r="18" spans="1:13" s="14" customFormat="1" ht="31" x14ac:dyDescent="0.35">
      <c r="A18" s="98">
        <v>13</v>
      </c>
      <c r="B18" s="98"/>
      <c r="C18" s="98"/>
      <c r="D18" s="36"/>
      <c r="E18" s="36"/>
      <c r="F18" s="13">
        <v>8</v>
      </c>
      <c r="G18" s="12" t="s">
        <v>1545</v>
      </c>
      <c r="H18" s="60">
        <v>8000000</v>
      </c>
      <c r="I18" s="60"/>
      <c r="J18" s="74"/>
      <c r="K18" s="12"/>
      <c r="L18" s="89"/>
      <c r="M18" s="51"/>
    </row>
    <row r="19" spans="1:13" s="14" customFormat="1" ht="46.5" x14ac:dyDescent="0.35">
      <c r="A19" s="98">
        <v>14</v>
      </c>
      <c r="B19" s="98"/>
      <c r="C19" s="98"/>
      <c r="D19" s="36"/>
      <c r="E19" s="36"/>
      <c r="F19" s="13">
        <v>9</v>
      </c>
      <c r="G19" s="12" t="s">
        <v>1546</v>
      </c>
      <c r="H19" s="60">
        <v>14000000</v>
      </c>
      <c r="I19" s="60"/>
      <c r="J19" s="74"/>
      <c r="K19" s="12"/>
      <c r="L19" s="89"/>
      <c r="M19" s="51"/>
    </row>
    <row r="20" spans="1:13" s="14" customFormat="1" ht="62" x14ac:dyDescent="0.35">
      <c r="A20" s="98">
        <v>15</v>
      </c>
      <c r="B20" s="98"/>
      <c r="C20" s="98"/>
      <c r="D20" s="36"/>
      <c r="E20" s="36"/>
      <c r="F20" s="13">
        <v>10</v>
      </c>
      <c r="G20" s="12" t="s">
        <v>1547</v>
      </c>
      <c r="H20" s="60">
        <v>10000000</v>
      </c>
      <c r="I20" s="60"/>
      <c r="J20" s="74"/>
      <c r="K20" s="12"/>
      <c r="L20" s="89"/>
      <c r="M20" s="51"/>
    </row>
    <row r="21" spans="1:13" s="14" customFormat="1" ht="62" x14ac:dyDescent="0.35">
      <c r="A21" s="98">
        <v>16</v>
      </c>
      <c r="B21" s="98"/>
      <c r="C21" s="98"/>
      <c r="D21" s="36"/>
      <c r="E21" s="36"/>
      <c r="F21" s="13">
        <v>11</v>
      </c>
      <c r="G21" s="12" t="s">
        <v>1548</v>
      </c>
      <c r="H21" s="60">
        <v>10000000</v>
      </c>
      <c r="I21" s="60"/>
      <c r="J21" s="74"/>
      <c r="K21" s="12"/>
      <c r="L21" s="89"/>
      <c r="M21" s="51"/>
    </row>
    <row r="22" spans="1:13" s="14" customFormat="1" ht="31" x14ac:dyDescent="0.35">
      <c r="A22" s="98">
        <v>17</v>
      </c>
      <c r="B22" s="98"/>
      <c r="C22" s="98"/>
      <c r="D22" s="36"/>
      <c r="E22" s="36" t="s">
        <v>1249</v>
      </c>
      <c r="F22" s="13">
        <v>1</v>
      </c>
      <c r="G22" s="12" t="s">
        <v>1565</v>
      </c>
      <c r="H22" s="60">
        <v>10000000</v>
      </c>
      <c r="I22" s="60"/>
      <c r="J22" s="74"/>
      <c r="K22" s="12"/>
      <c r="L22" s="89"/>
      <c r="M22" s="26"/>
    </row>
    <row r="23" spans="1:13" s="14" customFormat="1" ht="62" x14ac:dyDescent="0.35">
      <c r="A23" s="98">
        <v>18</v>
      </c>
      <c r="B23" s="98"/>
      <c r="C23" s="98"/>
      <c r="D23" s="36"/>
      <c r="E23" s="36"/>
      <c r="F23" s="13">
        <v>2</v>
      </c>
      <c r="G23" s="12" t="s">
        <v>1566</v>
      </c>
      <c r="H23" s="60">
        <v>10000000</v>
      </c>
      <c r="I23" s="60"/>
      <c r="J23" s="74"/>
      <c r="K23" s="12"/>
      <c r="L23" s="89"/>
      <c r="M23" s="26"/>
    </row>
    <row r="24" spans="1:13" s="14" customFormat="1" ht="31" x14ac:dyDescent="0.35">
      <c r="A24" s="98">
        <v>19</v>
      </c>
      <c r="B24" s="98"/>
      <c r="C24" s="98"/>
      <c r="D24" s="36"/>
      <c r="E24" s="36"/>
      <c r="F24" s="13">
        <v>3</v>
      </c>
      <c r="G24" s="12" t="s">
        <v>1569</v>
      </c>
      <c r="H24" s="60">
        <v>10000000</v>
      </c>
      <c r="I24" s="60"/>
      <c r="J24" s="74"/>
      <c r="K24" s="12"/>
      <c r="L24" s="89"/>
      <c r="M24" s="26"/>
    </row>
    <row r="25" spans="1:13" s="14" customFormat="1" ht="31" x14ac:dyDescent="0.35">
      <c r="A25" s="98">
        <v>20</v>
      </c>
      <c r="B25" s="98"/>
      <c r="C25" s="98"/>
      <c r="D25" s="36"/>
      <c r="E25" s="36"/>
      <c r="F25" s="13">
        <v>4</v>
      </c>
      <c r="G25" s="12" t="s">
        <v>1552</v>
      </c>
      <c r="H25" s="60">
        <v>6500000</v>
      </c>
      <c r="I25" s="60"/>
      <c r="J25" s="74"/>
      <c r="K25" s="12"/>
      <c r="L25" s="89"/>
      <c r="M25" s="26"/>
    </row>
    <row r="26" spans="1:13" s="14" customFormat="1" ht="31" x14ac:dyDescent="0.35">
      <c r="A26" s="98">
        <v>21</v>
      </c>
      <c r="B26" s="98"/>
      <c r="C26" s="98"/>
      <c r="D26" s="36"/>
      <c r="E26" s="36"/>
      <c r="F26" s="13">
        <v>5</v>
      </c>
      <c r="G26" s="12" t="s">
        <v>1553</v>
      </c>
      <c r="H26" s="60">
        <v>25200000</v>
      </c>
      <c r="I26" s="60"/>
      <c r="J26" s="74"/>
      <c r="K26" s="12"/>
      <c r="L26" s="89"/>
      <c r="M26" s="26"/>
    </row>
    <row r="27" spans="1:13" s="14" customFormat="1" ht="31" x14ac:dyDescent="0.35">
      <c r="A27" s="98">
        <v>22</v>
      </c>
      <c r="B27" s="98"/>
      <c r="C27" s="98"/>
      <c r="D27" s="36"/>
      <c r="E27" s="36"/>
      <c r="F27" s="13">
        <v>6</v>
      </c>
      <c r="G27" s="12" t="s">
        <v>1554</v>
      </c>
      <c r="H27" s="60">
        <v>10000000</v>
      </c>
      <c r="I27" s="60"/>
      <c r="J27" s="74"/>
      <c r="K27" s="12"/>
      <c r="L27" s="89"/>
      <c r="M27" s="26"/>
    </row>
    <row r="28" spans="1:13" s="14" customFormat="1" ht="31" x14ac:dyDescent="0.35">
      <c r="A28" s="98">
        <v>23</v>
      </c>
      <c r="B28" s="98"/>
      <c r="C28" s="98"/>
      <c r="D28" s="36"/>
      <c r="E28" s="36"/>
      <c r="F28" s="13">
        <v>7</v>
      </c>
      <c r="G28" s="12" t="s">
        <v>1555</v>
      </c>
      <c r="H28" s="60">
        <v>10000000</v>
      </c>
      <c r="I28" s="60"/>
      <c r="J28" s="74"/>
      <c r="K28" s="12"/>
      <c r="L28" s="89"/>
      <c r="M28" s="26"/>
    </row>
    <row r="29" spans="1:13" s="14" customFormat="1" ht="31" x14ac:dyDescent="0.35">
      <c r="A29" s="98">
        <v>24</v>
      </c>
      <c r="B29" s="98"/>
      <c r="C29" s="98"/>
      <c r="D29" s="36"/>
      <c r="E29" s="36"/>
      <c r="F29" s="13">
        <v>8</v>
      </c>
      <c r="G29" s="12" t="s">
        <v>1556</v>
      </c>
      <c r="H29" s="60">
        <v>10000000</v>
      </c>
      <c r="I29" s="60"/>
      <c r="J29" s="74"/>
      <c r="K29" s="12"/>
      <c r="L29" s="89"/>
      <c r="M29" s="26"/>
    </row>
    <row r="30" spans="1:13" s="14" customFormat="1" ht="46.5" x14ac:dyDescent="0.35">
      <c r="A30" s="98">
        <v>25</v>
      </c>
      <c r="B30" s="98"/>
      <c r="C30" s="98"/>
      <c r="D30" s="36"/>
      <c r="E30" s="36"/>
      <c r="F30" s="13">
        <v>9</v>
      </c>
      <c r="G30" s="12" t="s">
        <v>1557</v>
      </c>
      <c r="H30" s="60">
        <v>15000000</v>
      </c>
      <c r="I30" s="60"/>
      <c r="J30" s="74"/>
      <c r="K30" s="12"/>
      <c r="L30" s="89"/>
      <c r="M30" s="26"/>
    </row>
    <row r="31" spans="1:13" s="14" customFormat="1" ht="46.5" x14ac:dyDescent="0.35">
      <c r="A31" s="98">
        <v>26</v>
      </c>
      <c r="B31" s="98"/>
      <c r="C31" s="98"/>
      <c r="D31" s="36"/>
      <c r="E31" s="36"/>
      <c r="F31" s="13">
        <v>10</v>
      </c>
      <c r="G31" s="12" t="s">
        <v>1558</v>
      </c>
      <c r="H31" s="60">
        <v>12000000</v>
      </c>
      <c r="I31" s="60"/>
      <c r="J31" s="74"/>
      <c r="K31" s="12"/>
      <c r="L31" s="89"/>
      <c r="M31" s="26"/>
    </row>
    <row r="32" spans="1:13" s="14" customFormat="1" ht="46.5" x14ac:dyDescent="0.35">
      <c r="A32" s="98">
        <v>27</v>
      </c>
      <c r="B32" s="98"/>
      <c r="C32" s="98"/>
      <c r="D32" s="36"/>
      <c r="E32" s="36"/>
      <c r="F32" s="13">
        <v>11</v>
      </c>
      <c r="G32" s="12" t="s">
        <v>1559</v>
      </c>
      <c r="H32" s="60">
        <v>12000000</v>
      </c>
      <c r="I32" s="60"/>
      <c r="J32" s="74"/>
      <c r="K32" s="12"/>
      <c r="L32" s="89"/>
      <c r="M32" s="26"/>
    </row>
    <row r="33" spans="1:13" s="14" customFormat="1" ht="46.5" x14ac:dyDescent="0.35">
      <c r="A33" s="98">
        <v>28</v>
      </c>
      <c r="B33" s="98"/>
      <c r="C33" s="98"/>
      <c r="D33" s="36"/>
      <c r="E33" s="36"/>
      <c r="F33" s="13">
        <v>12</v>
      </c>
      <c r="G33" s="12" t="s">
        <v>1561</v>
      </c>
      <c r="H33" s="60">
        <v>12000000</v>
      </c>
      <c r="I33" s="60"/>
      <c r="J33" s="74"/>
      <c r="K33" s="12"/>
      <c r="L33" s="89"/>
      <c r="M33" s="26"/>
    </row>
    <row r="34" spans="1:13" s="14" customFormat="1" ht="62" x14ac:dyDescent="0.35">
      <c r="A34" s="98">
        <v>29</v>
      </c>
      <c r="B34" s="98"/>
      <c r="C34" s="98"/>
      <c r="D34" s="36"/>
      <c r="E34" s="36"/>
      <c r="F34" s="13">
        <v>13</v>
      </c>
      <c r="G34" s="12" t="s">
        <v>1564</v>
      </c>
      <c r="H34" s="60">
        <v>10000000</v>
      </c>
      <c r="I34" s="60"/>
      <c r="J34" s="74"/>
      <c r="K34" s="12"/>
      <c r="L34" s="89"/>
      <c r="M34" s="26"/>
    </row>
    <row r="35" spans="1:13" s="14" customFormat="1" ht="31" x14ac:dyDescent="0.35">
      <c r="A35" s="98">
        <v>30</v>
      </c>
      <c r="B35" s="98"/>
      <c r="C35" s="98"/>
      <c r="D35" s="36"/>
      <c r="E35" s="36"/>
      <c r="F35" s="13">
        <v>14</v>
      </c>
      <c r="G35" s="12" t="s">
        <v>1567</v>
      </c>
      <c r="H35" s="60">
        <v>10000000</v>
      </c>
      <c r="I35" s="60"/>
      <c r="J35" s="74"/>
      <c r="K35" s="12"/>
      <c r="L35" s="89"/>
      <c r="M35" s="26"/>
    </row>
    <row r="36" spans="1:13" s="14" customFormat="1" ht="46.5" x14ac:dyDescent="0.35">
      <c r="A36" s="98">
        <v>31</v>
      </c>
      <c r="B36" s="98"/>
      <c r="C36" s="98"/>
      <c r="D36" s="36"/>
      <c r="E36" s="36"/>
      <c r="F36" s="13">
        <v>15</v>
      </c>
      <c r="G36" s="12" t="s">
        <v>3268</v>
      </c>
      <c r="H36" s="60">
        <v>10000000</v>
      </c>
      <c r="I36" s="60"/>
      <c r="J36" s="74"/>
      <c r="K36" s="12"/>
      <c r="L36" s="89"/>
      <c r="M36" s="26"/>
    </row>
    <row r="37" spans="1:13" s="14" customFormat="1" ht="46.5" x14ac:dyDescent="0.35">
      <c r="A37" s="98">
        <v>32</v>
      </c>
      <c r="B37" s="98"/>
      <c r="C37" s="98"/>
      <c r="D37" s="36"/>
      <c r="E37" s="36"/>
      <c r="F37" s="13">
        <v>16</v>
      </c>
      <c r="G37" s="12" t="s">
        <v>1568</v>
      </c>
      <c r="H37" s="60">
        <v>7500000</v>
      </c>
      <c r="I37" s="60"/>
      <c r="J37" s="74"/>
      <c r="K37" s="12"/>
      <c r="L37" s="89"/>
      <c r="M37" s="26"/>
    </row>
    <row r="38" spans="1:13" s="14" customFormat="1" ht="31" x14ac:dyDescent="0.35">
      <c r="A38" s="98">
        <v>33</v>
      </c>
      <c r="B38" s="98"/>
      <c r="C38" s="98"/>
      <c r="D38" s="36"/>
      <c r="E38" s="36" t="s">
        <v>1250</v>
      </c>
      <c r="F38" s="13">
        <v>1</v>
      </c>
      <c r="G38" s="12" t="s">
        <v>1572</v>
      </c>
      <c r="H38" s="60">
        <v>10000000</v>
      </c>
      <c r="I38" s="60"/>
      <c r="J38" s="74"/>
      <c r="K38" s="6"/>
      <c r="L38" s="89"/>
      <c r="M38" s="26"/>
    </row>
    <row r="39" spans="1:13" s="14" customFormat="1" ht="31" x14ac:dyDescent="0.35">
      <c r="A39" s="98">
        <v>34</v>
      </c>
      <c r="B39" s="98"/>
      <c r="C39" s="98"/>
      <c r="D39" s="36"/>
      <c r="E39" s="36"/>
      <c r="F39" s="13">
        <v>2</v>
      </c>
      <c r="G39" s="12" t="s">
        <v>1573</v>
      </c>
      <c r="H39" s="60">
        <v>15000000</v>
      </c>
      <c r="I39" s="60"/>
      <c r="J39" s="74"/>
      <c r="K39" s="6"/>
      <c r="L39" s="89"/>
      <c r="M39" s="26"/>
    </row>
    <row r="40" spans="1:13" s="14" customFormat="1" ht="31" x14ac:dyDescent="0.35">
      <c r="A40" s="98">
        <v>35</v>
      </c>
      <c r="B40" s="98"/>
      <c r="C40" s="98"/>
      <c r="D40" s="36"/>
      <c r="E40" s="36"/>
      <c r="F40" s="13">
        <v>3</v>
      </c>
      <c r="G40" s="12" t="s">
        <v>1574</v>
      </c>
      <c r="H40" s="60">
        <v>10000000</v>
      </c>
      <c r="I40" s="60"/>
      <c r="J40" s="74"/>
      <c r="K40" s="6"/>
      <c r="L40" s="89"/>
      <c r="M40" s="26"/>
    </row>
    <row r="41" spans="1:13" s="14" customFormat="1" ht="31" x14ac:dyDescent="0.35">
      <c r="A41" s="98">
        <v>36</v>
      </c>
      <c r="B41" s="98"/>
      <c r="C41" s="98"/>
      <c r="D41" s="36"/>
      <c r="E41" s="36"/>
      <c r="F41" s="13">
        <v>4</v>
      </c>
      <c r="G41" s="12" t="s">
        <v>1575</v>
      </c>
      <c r="H41" s="60">
        <v>10000000</v>
      </c>
      <c r="I41" s="60"/>
      <c r="J41" s="74"/>
      <c r="K41" s="6"/>
      <c r="L41" s="89"/>
      <c r="M41" s="26"/>
    </row>
    <row r="42" spans="1:13" s="14" customFormat="1" ht="31" x14ac:dyDescent="0.35">
      <c r="A42" s="98">
        <v>37</v>
      </c>
      <c r="B42" s="98"/>
      <c r="C42" s="98"/>
      <c r="D42" s="36"/>
      <c r="E42" s="36"/>
      <c r="F42" s="13">
        <v>5</v>
      </c>
      <c r="G42" s="12" t="s">
        <v>1578</v>
      </c>
      <c r="H42" s="60">
        <v>20000000</v>
      </c>
      <c r="I42" s="60"/>
      <c r="J42" s="74"/>
      <c r="K42" s="6"/>
      <c r="L42" s="89"/>
      <c r="M42" s="26"/>
    </row>
    <row r="43" spans="1:13" s="14" customFormat="1" ht="46.5" x14ac:dyDescent="0.35">
      <c r="A43" s="98">
        <v>38</v>
      </c>
      <c r="B43" s="98"/>
      <c r="C43" s="98"/>
      <c r="D43" s="36"/>
      <c r="E43" s="36"/>
      <c r="F43" s="13">
        <v>6</v>
      </c>
      <c r="G43" s="12" t="s">
        <v>1579</v>
      </c>
      <c r="H43" s="60">
        <v>25000000</v>
      </c>
      <c r="I43" s="60"/>
      <c r="J43" s="74"/>
      <c r="K43" s="6"/>
      <c r="L43" s="89"/>
      <c r="M43" s="26"/>
    </row>
    <row r="44" spans="1:13" ht="31" x14ac:dyDescent="0.35">
      <c r="A44" s="98">
        <v>39</v>
      </c>
      <c r="B44" s="98"/>
      <c r="C44" s="98"/>
      <c r="D44" s="36"/>
      <c r="E44" s="36" t="s">
        <v>1251</v>
      </c>
      <c r="F44" s="9">
        <v>1</v>
      </c>
      <c r="G44" s="4" t="s">
        <v>1580</v>
      </c>
      <c r="H44" s="59">
        <v>30000000</v>
      </c>
      <c r="I44" s="59"/>
      <c r="J44" s="74"/>
      <c r="K44" s="6"/>
      <c r="L44" s="89"/>
    </row>
    <row r="45" spans="1:13" s="14" customFormat="1" ht="31" x14ac:dyDescent="0.35">
      <c r="A45" s="98">
        <v>40</v>
      </c>
      <c r="B45" s="98"/>
      <c r="C45" s="98"/>
      <c r="D45" s="36"/>
      <c r="E45" s="36"/>
      <c r="F45" s="13">
        <v>2</v>
      </c>
      <c r="G45" s="12" t="s">
        <v>1581</v>
      </c>
      <c r="H45" s="60">
        <v>10000000</v>
      </c>
      <c r="I45" s="60"/>
      <c r="J45" s="74"/>
      <c r="K45" s="12"/>
      <c r="L45" s="89"/>
      <c r="M45" s="26"/>
    </row>
    <row r="46" spans="1:13" s="14" customFormat="1" ht="31" x14ac:dyDescent="0.35">
      <c r="A46" s="98">
        <v>41</v>
      </c>
      <c r="B46" s="98"/>
      <c r="C46" s="98"/>
      <c r="D46" s="36"/>
      <c r="E46" s="36"/>
      <c r="F46" s="13">
        <v>3</v>
      </c>
      <c r="G46" s="12" t="s">
        <v>1582</v>
      </c>
      <c r="H46" s="60">
        <v>10000000</v>
      </c>
      <c r="I46" s="60"/>
      <c r="J46" s="74"/>
      <c r="K46" s="12"/>
      <c r="L46" s="89"/>
      <c r="M46" s="26"/>
    </row>
    <row r="47" spans="1:13" s="14" customFormat="1" ht="31" x14ac:dyDescent="0.35">
      <c r="A47" s="98">
        <v>42</v>
      </c>
      <c r="B47" s="98"/>
      <c r="C47" s="98"/>
      <c r="D47" s="36"/>
      <c r="E47" s="36"/>
      <c r="F47" s="13">
        <v>4</v>
      </c>
      <c r="G47" s="12" t="s">
        <v>1583</v>
      </c>
      <c r="H47" s="60">
        <v>10000000</v>
      </c>
      <c r="I47" s="60"/>
      <c r="J47" s="74"/>
      <c r="K47" s="12"/>
      <c r="L47" s="89"/>
      <c r="M47" s="26"/>
    </row>
    <row r="48" spans="1:13" s="14" customFormat="1" ht="46.5" x14ac:dyDescent="0.35">
      <c r="A48" s="98">
        <v>43</v>
      </c>
      <c r="B48" s="98"/>
      <c r="C48" s="98"/>
      <c r="D48" s="36"/>
      <c r="E48" s="36"/>
      <c r="F48" s="13">
        <v>5</v>
      </c>
      <c r="G48" s="12" t="s">
        <v>1584</v>
      </c>
      <c r="H48" s="60">
        <v>5000000</v>
      </c>
      <c r="I48" s="60"/>
      <c r="J48" s="74"/>
      <c r="K48" s="12"/>
      <c r="L48" s="89"/>
      <c r="M48" s="26"/>
    </row>
    <row r="49" spans="1:13" s="14" customFormat="1" ht="31" x14ac:dyDescent="0.35">
      <c r="A49" s="98">
        <v>44</v>
      </c>
      <c r="B49" s="98"/>
      <c r="C49" s="98"/>
      <c r="D49" s="36"/>
      <c r="E49" s="36" t="s">
        <v>1252</v>
      </c>
      <c r="F49" s="13">
        <v>1</v>
      </c>
      <c r="G49" s="12" t="s">
        <v>1586</v>
      </c>
      <c r="H49" s="60">
        <v>25000000</v>
      </c>
      <c r="I49" s="60"/>
      <c r="J49" s="74"/>
      <c r="K49" s="6"/>
      <c r="L49" s="89"/>
      <c r="M49" s="26"/>
    </row>
    <row r="50" spans="1:13" s="14" customFormat="1" ht="31" x14ac:dyDescent="0.35">
      <c r="A50" s="98">
        <v>45</v>
      </c>
      <c r="B50" s="98"/>
      <c r="C50" s="98"/>
      <c r="D50" s="36"/>
      <c r="E50" s="36" t="s">
        <v>1253</v>
      </c>
      <c r="F50" s="13">
        <v>1</v>
      </c>
      <c r="G50" s="12" t="s">
        <v>1588</v>
      </c>
      <c r="H50" s="60">
        <v>10000000</v>
      </c>
      <c r="I50" s="60"/>
      <c r="J50" s="74"/>
      <c r="K50" s="12"/>
      <c r="L50" s="89"/>
      <c r="M50" s="26"/>
    </row>
    <row r="51" spans="1:13" s="14" customFormat="1" ht="31" x14ac:dyDescent="0.35">
      <c r="A51" s="98">
        <v>46</v>
      </c>
      <c r="B51" s="98"/>
      <c r="C51" s="98"/>
      <c r="D51" s="36"/>
      <c r="E51" s="36"/>
      <c r="F51" s="13">
        <v>2</v>
      </c>
      <c r="G51" s="12" t="s">
        <v>1589</v>
      </c>
      <c r="H51" s="60">
        <v>10000000</v>
      </c>
      <c r="I51" s="60"/>
      <c r="J51" s="74"/>
      <c r="K51" s="12"/>
      <c r="L51" s="89"/>
      <c r="M51" s="26"/>
    </row>
    <row r="52" spans="1:13" s="14" customFormat="1" ht="31" x14ac:dyDescent="0.35">
      <c r="A52" s="98">
        <v>47</v>
      </c>
      <c r="B52" s="98"/>
      <c r="C52" s="98"/>
      <c r="D52" s="36"/>
      <c r="E52" s="36"/>
      <c r="F52" s="13">
        <v>3</v>
      </c>
      <c r="G52" s="12" t="s">
        <v>3270</v>
      </c>
      <c r="H52" s="60">
        <v>10000000</v>
      </c>
      <c r="I52" s="60"/>
      <c r="J52" s="74"/>
      <c r="K52" s="12"/>
      <c r="L52" s="89"/>
      <c r="M52" s="26"/>
    </row>
    <row r="53" spans="1:13" s="14" customFormat="1" ht="46.5" x14ac:dyDescent="0.35">
      <c r="A53" s="98">
        <v>48</v>
      </c>
      <c r="B53" s="98"/>
      <c r="C53" s="98"/>
      <c r="D53" s="36"/>
      <c r="E53" s="36"/>
      <c r="F53" s="13">
        <v>4</v>
      </c>
      <c r="G53" s="12" t="s">
        <v>1594</v>
      </c>
      <c r="H53" s="60">
        <v>25000000</v>
      </c>
      <c r="I53" s="60"/>
      <c r="J53" s="74"/>
      <c r="K53" s="12"/>
      <c r="L53" s="89"/>
      <c r="M53" s="26"/>
    </row>
    <row r="54" spans="1:13" s="14" customFormat="1" ht="31" x14ac:dyDescent="0.35">
      <c r="A54" s="98">
        <v>49</v>
      </c>
      <c r="B54" s="98"/>
      <c r="C54" s="98"/>
      <c r="D54" s="36"/>
      <c r="E54" s="36"/>
      <c r="F54" s="13">
        <v>5</v>
      </c>
      <c r="G54" s="12" t="s">
        <v>3271</v>
      </c>
      <c r="H54" s="60">
        <v>10000000</v>
      </c>
      <c r="I54" s="60"/>
      <c r="J54" s="74"/>
      <c r="K54" s="12"/>
      <c r="L54" s="89"/>
      <c r="M54" s="26"/>
    </row>
    <row r="55" spans="1:13" ht="31" x14ac:dyDescent="0.35">
      <c r="A55" s="98">
        <v>50</v>
      </c>
      <c r="B55" s="98"/>
      <c r="C55" s="98"/>
      <c r="D55" s="36"/>
      <c r="E55" s="36" t="s">
        <v>1254</v>
      </c>
      <c r="F55" s="9">
        <v>1</v>
      </c>
      <c r="G55" s="4" t="s">
        <v>112</v>
      </c>
      <c r="H55" s="59">
        <v>10000000</v>
      </c>
      <c r="I55" s="59"/>
      <c r="J55" s="74"/>
      <c r="K55" s="6"/>
      <c r="L55" s="89"/>
    </row>
    <row r="56" spans="1:13" s="14" customFormat="1" ht="31" x14ac:dyDescent="0.35">
      <c r="A56" s="98">
        <v>51</v>
      </c>
      <c r="B56" s="98"/>
      <c r="C56" s="98"/>
      <c r="D56" s="36"/>
      <c r="E56" s="36"/>
      <c r="F56" s="13">
        <v>2</v>
      </c>
      <c r="G56" s="12" t="s">
        <v>1613</v>
      </c>
      <c r="H56" s="60">
        <v>75000000</v>
      </c>
      <c r="I56" s="60"/>
      <c r="J56" s="74"/>
      <c r="K56" s="12"/>
      <c r="L56" s="89"/>
      <c r="M56" s="26"/>
    </row>
    <row r="57" spans="1:13" s="14" customFormat="1" ht="31" x14ac:dyDescent="0.35">
      <c r="A57" s="98">
        <v>52</v>
      </c>
      <c r="B57" s="98"/>
      <c r="C57" s="98"/>
      <c r="D57" s="36"/>
      <c r="E57" s="36"/>
      <c r="F57" s="13">
        <v>3</v>
      </c>
      <c r="G57" s="12" t="s">
        <v>1597</v>
      </c>
      <c r="H57" s="60">
        <v>25000000</v>
      </c>
      <c r="I57" s="60"/>
      <c r="J57" s="74"/>
      <c r="K57" s="12"/>
      <c r="L57" s="89"/>
      <c r="M57" s="26"/>
    </row>
    <row r="58" spans="1:13" s="14" customFormat="1" ht="31" x14ac:dyDescent="0.35">
      <c r="A58" s="98">
        <v>53</v>
      </c>
      <c r="B58" s="98"/>
      <c r="C58" s="98"/>
      <c r="D58" s="36"/>
      <c r="E58" s="36"/>
      <c r="F58" s="13">
        <v>4</v>
      </c>
      <c r="G58" s="12" t="s">
        <v>1598</v>
      </c>
      <c r="H58" s="60">
        <v>57500000</v>
      </c>
      <c r="I58" s="60"/>
      <c r="J58" s="74"/>
      <c r="K58" s="12"/>
      <c r="L58" s="89"/>
      <c r="M58" s="26"/>
    </row>
    <row r="59" spans="1:13" s="14" customFormat="1" ht="31" x14ac:dyDescent="0.35">
      <c r="A59" s="98">
        <v>54</v>
      </c>
      <c r="B59" s="98"/>
      <c r="C59" s="98"/>
      <c r="D59" s="36"/>
      <c r="E59" s="36"/>
      <c r="F59" s="13">
        <v>5</v>
      </c>
      <c r="G59" s="12" t="s">
        <v>1599</v>
      </c>
      <c r="H59" s="60">
        <v>15000000</v>
      </c>
      <c r="I59" s="60"/>
      <c r="J59" s="74"/>
      <c r="K59" s="12"/>
      <c r="L59" s="89"/>
      <c r="M59" s="26"/>
    </row>
    <row r="60" spans="1:13" s="14" customFormat="1" ht="31" x14ac:dyDescent="0.35">
      <c r="A60" s="98">
        <v>55</v>
      </c>
      <c r="B60" s="98"/>
      <c r="C60" s="98"/>
      <c r="D60" s="36"/>
      <c r="E60" s="36"/>
      <c r="F60" s="13">
        <v>6</v>
      </c>
      <c r="G60" s="12" t="s">
        <v>1600</v>
      </c>
      <c r="H60" s="60">
        <v>15000000</v>
      </c>
      <c r="I60" s="60"/>
      <c r="J60" s="74"/>
      <c r="K60" s="12"/>
      <c r="L60" s="89"/>
      <c r="M60" s="26"/>
    </row>
    <row r="61" spans="1:13" s="14" customFormat="1" ht="31" x14ac:dyDescent="0.35">
      <c r="A61" s="98">
        <v>56</v>
      </c>
      <c r="B61" s="98"/>
      <c r="C61" s="98"/>
      <c r="D61" s="36"/>
      <c r="E61" s="36"/>
      <c r="F61" s="13">
        <v>7</v>
      </c>
      <c r="G61" s="12" t="s">
        <v>1607</v>
      </c>
      <c r="H61" s="60">
        <v>10000000</v>
      </c>
      <c r="I61" s="60"/>
      <c r="J61" s="74"/>
      <c r="K61" s="12"/>
      <c r="L61" s="89"/>
      <c r="M61" s="26"/>
    </row>
    <row r="62" spans="1:13" s="14" customFormat="1" ht="31" x14ac:dyDescent="0.35">
      <c r="A62" s="98">
        <v>57</v>
      </c>
      <c r="B62" s="98"/>
      <c r="C62" s="98"/>
      <c r="D62" s="36"/>
      <c r="E62" s="36"/>
      <c r="F62" s="13">
        <v>8</v>
      </c>
      <c r="G62" s="12" t="s">
        <v>1608</v>
      </c>
      <c r="H62" s="60">
        <v>15000000</v>
      </c>
      <c r="I62" s="60"/>
      <c r="J62" s="74"/>
      <c r="K62" s="12"/>
      <c r="L62" s="89"/>
      <c r="M62" s="26"/>
    </row>
    <row r="63" spans="1:13" s="14" customFormat="1" ht="31" x14ac:dyDescent="0.35">
      <c r="A63" s="98">
        <v>58</v>
      </c>
      <c r="B63" s="98"/>
      <c r="C63" s="98"/>
      <c r="D63" s="36"/>
      <c r="E63" s="36"/>
      <c r="F63" s="13">
        <v>9</v>
      </c>
      <c r="G63" s="12" t="s">
        <v>3273</v>
      </c>
      <c r="H63" s="60">
        <v>7500000</v>
      </c>
      <c r="I63" s="60"/>
      <c r="J63" s="74"/>
      <c r="K63" s="12"/>
      <c r="L63" s="89"/>
      <c r="M63" s="26"/>
    </row>
    <row r="64" spans="1:13" s="14" customFormat="1" ht="31" x14ac:dyDescent="0.35">
      <c r="A64" s="98">
        <v>59</v>
      </c>
      <c r="B64" s="98"/>
      <c r="C64" s="98"/>
      <c r="D64" s="36"/>
      <c r="E64" s="36"/>
      <c r="F64" s="13">
        <v>10</v>
      </c>
      <c r="G64" s="12" t="s">
        <v>3274</v>
      </c>
      <c r="H64" s="60">
        <v>15000000</v>
      </c>
      <c r="I64" s="60"/>
      <c r="J64" s="74"/>
      <c r="K64" s="12"/>
      <c r="L64" s="89"/>
      <c r="M64" s="26"/>
    </row>
    <row r="65" spans="1:13" s="14" customFormat="1" ht="62" x14ac:dyDescent="0.35">
      <c r="A65" s="98">
        <v>60</v>
      </c>
      <c r="B65" s="98"/>
      <c r="C65" s="98"/>
      <c r="D65" s="36"/>
      <c r="E65" s="36"/>
      <c r="F65" s="13">
        <v>11</v>
      </c>
      <c r="G65" s="12" t="s">
        <v>1612</v>
      </c>
      <c r="H65" s="60">
        <v>30000000</v>
      </c>
      <c r="I65" s="60"/>
      <c r="J65" s="74"/>
      <c r="K65" s="12"/>
      <c r="L65" s="89"/>
      <c r="M65" s="26"/>
    </row>
    <row r="66" spans="1:13" x14ac:dyDescent="0.35">
      <c r="A66" s="98"/>
      <c r="B66" s="98"/>
      <c r="C66" s="98"/>
      <c r="D66" s="36"/>
      <c r="E66" s="36"/>
      <c r="F66" s="124" t="s">
        <v>1240</v>
      </c>
      <c r="G66" s="124"/>
      <c r="H66" s="59">
        <f>SUM(H55:H65)</f>
        <v>275000000</v>
      </c>
      <c r="I66" s="59"/>
      <c r="J66" s="73"/>
      <c r="K66" s="6"/>
      <c r="L66" s="89"/>
      <c r="M66" s="35"/>
    </row>
    <row r="67" spans="1:13" x14ac:dyDescent="0.35">
      <c r="A67" s="98"/>
      <c r="B67" s="98"/>
      <c r="C67" s="98"/>
      <c r="D67" s="36"/>
      <c r="E67" s="36"/>
      <c r="F67" s="125" t="s">
        <v>1255</v>
      </c>
      <c r="G67" s="126"/>
      <c r="H67" s="59"/>
      <c r="I67" s="59"/>
      <c r="J67" s="73"/>
      <c r="K67" s="6"/>
      <c r="L67" s="89"/>
      <c r="M67" s="35"/>
    </row>
    <row r="68" spans="1:13" s="14" customFormat="1" ht="31" x14ac:dyDescent="0.35">
      <c r="A68" s="98">
        <v>61</v>
      </c>
      <c r="B68" s="98"/>
      <c r="C68" s="98"/>
      <c r="D68" s="36"/>
      <c r="E68" s="36" t="s">
        <v>1255</v>
      </c>
      <c r="F68" s="13">
        <v>1</v>
      </c>
      <c r="G68" s="12" t="s">
        <v>1622</v>
      </c>
      <c r="H68" s="60">
        <v>20000000</v>
      </c>
      <c r="I68" s="60"/>
      <c r="J68" s="74"/>
      <c r="K68" s="12"/>
      <c r="L68" s="89"/>
      <c r="M68" s="26"/>
    </row>
    <row r="69" spans="1:13" s="14" customFormat="1" ht="46.5" x14ac:dyDescent="0.35">
      <c r="A69" s="98">
        <v>62</v>
      </c>
      <c r="B69" s="98"/>
      <c r="C69" s="98"/>
      <c r="D69" s="36"/>
      <c r="E69" s="36"/>
      <c r="F69" s="13">
        <v>2</v>
      </c>
      <c r="G69" s="12" t="s">
        <v>1628</v>
      </c>
      <c r="H69" s="60">
        <v>10000000</v>
      </c>
      <c r="I69" s="60"/>
      <c r="J69" s="74"/>
      <c r="K69" s="12"/>
      <c r="L69" s="89"/>
      <c r="M69" s="26"/>
    </row>
    <row r="70" spans="1:13" x14ac:dyDescent="0.35">
      <c r="A70" s="98"/>
      <c r="B70" s="98"/>
      <c r="C70" s="98"/>
      <c r="D70" s="36"/>
      <c r="E70" s="36"/>
      <c r="F70" s="124" t="s">
        <v>1241</v>
      </c>
      <c r="G70" s="124"/>
      <c r="H70" s="59">
        <f>SUM(H68:H69)</f>
        <v>30000000</v>
      </c>
      <c r="I70" s="59"/>
      <c r="J70" s="73"/>
      <c r="K70" s="6"/>
      <c r="L70" s="89"/>
      <c r="M70" s="35"/>
    </row>
    <row r="71" spans="1:13" x14ac:dyDescent="0.35">
      <c r="A71" s="98"/>
      <c r="B71" s="98"/>
      <c r="C71" s="98"/>
      <c r="D71" s="36"/>
      <c r="E71" s="36"/>
      <c r="F71" s="125" t="s">
        <v>1256</v>
      </c>
      <c r="G71" s="126"/>
      <c r="H71" s="59"/>
      <c r="I71" s="59"/>
      <c r="J71" s="73"/>
      <c r="K71" s="6"/>
      <c r="L71" s="89"/>
      <c r="M71" s="35"/>
    </row>
    <row r="72" spans="1:13" s="14" customFormat="1" ht="46.5" x14ac:dyDescent="0.35">
      <c r="A72" s="98">
        <v>63</v>
      </c>
      <c r="B72" s="98"/>
      <c r="C72" s="98"/>
      <c r="D72" s="36"/>
      <c r="E72" s="36" t="s">
        <v>1256</v>
      </c>
      <c r="F72" s="13">
        <v>1</v>
      </c>
      <c r="G72" s="12" t="s">
        <v>3276</v>
      </c>
      <c r="H72" s="60">
        <v>25000000</v>
      </c>
      <c r="I72" s="60"/>
      <c r="J72" s="74"/>
      <c r="K72" s="12"/>
      <c r="L72" s="89"/>
      <c r="M72" s="26"/>
    </row>
    <row r="73" spans="1:13" s="14" customFormat="1" ht="46.5" x14ac:dyDescent="0.35">
      <c r="A73" s="98">
        <v>64</v>
      </c>
      <c r="B73" s="98"/>
      <c r="C73" s="98"/>
      <c r="D73" s="36"/>
      <c r="E73" s="36"/>
      <c r="F73" s="13">
        <v>2</v>
      </c>
      <c r="G73" s="12" t="s">
        <v>1632</v>
      </c>
      <c r="H73" s="60">
        <v>9000000</v>
      </c>
      <c r="I73" s="60"/>
      <c r="J73" s="74"/>
      <c r="K73" s="12"/>
      <c r="L73" s="89"/>
      <c r="M73" s="26"/>
    </row>
    <row r="74" spans="1:13" s="14" customFormat="1" ht="46.5" x14ac:dyDescent="0.35">
      <c r="A74" s="98">
        <v>65</v>
      </c>
      <c r="B74" s="98"/>
      <c r="C74" s="98"/>
      <c r="D74" s="36"/>
      <c r="E74" s="36"/>
      <c r="F74" s="13">
        <v>3</v>
      </c>
      <c r="G74" s="12" t="s">
        <v>1633</v>
      </c>
      <c r="H74" s="60">
        <v>9000000</v>
      </c>
      <c r="I74" s="60"/>
      <c r="J74" s="74"/>
      <c r="K74" s="12"/>
      <c r="L74" s="89"/>
      <c r="M74" s="26"/>
    </row>
    <row r="75" spans="1:13" s="14" customFormat="1" ht="46.5" x14ac:dyDescent="0.35">
      <c r="A75" s="98">
        <v>66</v>
      </c>
      <c r="B75" s="98"/>
      <c r="C75" s="98"/>
      <c r="D75" s="36"/>
      <c r="E75" s="36"/>
      <c r="F75" s="13">
        <v>4</v>
      </c>
      <c r="G75" s="12" t="s">
        <v>1634</v>
      </c>
      <c r="H75" s="60">
        <v>9000000</v>
      </c>
      <c r="I75" s="60"/>
      <c r="J75" s="74"/>
      <c r="K75" s="12"/>
      <c r="L75" s="89"/>
      <c r="M75" s="26"/>
    </row>
    <row r="76" spans="1:13" s="14" customFormat="1" ht="46.5" x14ac:dyDescent="0.35">
      <c r="A76" s="98">
        <v>67</v>
      </c>
      <c r="B76" s="98"/>
      <c r="C76" s="98"/>
      <c r="D76" s="36"/>
      <c r="E76" s="36"/>
      <c r="F76" s="13">
        <v>5</v>
      </c>
      <c r="G76" s="12" t="s">
        <v>1635</v>
      </c>
      <c r="H76" s="60">
        <v>9000000</v>
      </c>
      <c r="I76" s="60"/>
      <c r="J76" s="74"/>
      <c r="K76" s="12"/>
      <c r="L76" s="89"/>
      <c r="M76" s="26"/>
    </row>
    <row r="77" spans="1:13" x14ac:dyDescent="0.35">
      <c r="A77" s="98"/>
      <c r="B77" s="98"/>
      <c r="C77" s="98"/>
      <c r="D77" s="36"/>
      <c r="E77" s="36"/>
      <c r="F77" s="124" t="s">
        <v>1242</v>
      </c>
      <c r="G77" s="124"/>
      <c r="H77" s="59">
        <f>SUM(H72:H76)</f>
        <v>61000000</v>
      </c>
      <c r="I77" s="59"/>
      <c r="J77" s="73"/>
      <c r="K77" s="6"/>
      <c r="L77" s="89"/>
      <c r="M77" s="35"/>
    </row>
    <row r="78" spans="1:13" x14ac:dyDescent="0.35">
      <c r="A78" s="98"/>
      <c r="B78" s="98"/>
      <c r="C78" s="98"/>
      <c r="D78" s="36"/>
      <c r="E78" s="36"/>
      <c r="F78" s="125" t="s">
        <v>1257</v>
      </c>
      <c r="G78" s="126"/>
      <c r="H78" s="59"/>
      <c r="I78" s="59"/>
      <c r="J78" s="73"/>
      <c r="K78" s="6"/>
      <c r="L78" s="89"/>
      <c r="M78" s="35"/>
    </row>
    <row r="79" spans="1:13" s="14" customFormat="1" ht="31" x14ac:dyDescent="0.35">
      <c r="A79" s="98">
        <v>68</v>
      </c>
      <c r="B79" s="98"/>
      <c r="C79" s="98"/>
      <c r="D79" s="36"/>
      <c r="E79" s="36" t="s">
        <v>1257</v>
      </c>
      <c r="F79" s="13">
        <v>1</v>
      </c>
      <c r="G79" s="12" t="s">
        <v>1637</v>
      </c>
      <c r="H79" s="60">
        <v>10000000</v>
      </c>
      <c r="I79" s="60"/>
      <c r="J79" s="74"/>
      <c r="K79" s="12"/>
      <c r="L79" s="89"/>
      <c r="M79" s="26"/>
    </row>
    <row r="80" spans="1:13" s="14" customFormat="1" ht="31" x14ac:dyDescent="0.35">
      <c r="A80" s="98">
        <v>69</v>
      </c>
      <c r="B80" s="98"/>
      <c r="C80" s="98"/>
      <c r="D80" s="36"/>
      <c r="E80" s="36"/>
      <c r="F80" s="13">
        <v>2</v>
      </c>
      <c r="G80" s="12" t="s">
        <v>1639</v>
      </c>
      <c r="H80" s="60">
        <v>25000000</v>
      </c>
      <c r="I80" s="60"/>
      <c r="J80" s="74"/>
      <c r="K80" s="12"/>
      <c r="L80" s="89"/>
      <c r="M80" s="26"/>
    </row>
    <row r="81" spans="1:13" s="14" customFormat="1" ht="46.5" x14ac:dyDescent="0.35">
      <c r="A81" s="98">
        <v>70</v>
      </c>
      <c r="B81" s="98"/>
      <c r="C81" s="98"/>
      <c r="D81" s="36"/>
      <c r="E81" s="36"/>
      <c r="F81" s="13">
        <v>3</v>
      </c>
      <c r="G81" s="12" t="s">
        <v>3277</v>
      </c>
      <c r="H81" s="60">
        <v>9000000</v>
      </c>
      <c r="I81" s="60"/>
      <c r="J81" s="74"/>
      <c r="K81" s="12"/>
      <c r="L81" s="89"/>
      <c r="M81" s="26"/>
    </row>
    <row r="82" spans="1:13" s="14" customFormat="1" ht="46.5" x14ac:dyDescent="0.35">
      <c r="A82" s="98">
        <v>71</v>
      </c>
      <c r="B82" s="98"/>
      <c r="C82" s="98"/>
      <c r="D82" s="36"/>
      <c r="E82" s="36"/>
      <c r="F82" s="13">
        <v>4</v>
      </c>
      <c r="G82" s="12" t="s">
        <v>3278</v>
      </c>
      <c r="H82" s="60">
        <v>9000000</v>
      </c>
      <c r="I82" s="60"/>
      <c r="J82" s="74"/>
      <c r="K82" s="12"/>
      <c r="L82" s="89"/>
      <c r="M82" s="26"/>
    </row>
    <row r="83" spans="1:13" s="14" customFormat="1" ht="31" x14ac:dyDescent="0.35">
      <c r="A83" s="98"/>
      <c r="B83" s="98"/>
      <c r="C83" s="98"/>
      <c r="D83" s="36"/>
      <c r="E83" s="36"/>
      <c r="F83" s="13">
        <v>5</v>
      </c>
      <c r="G83" s="12" t="s">
        <v>3399</v>
      </c>
      <c r="H83" s="60">
        <v>10000000</v>
      </c>
      <c r="I83" s="60"/>
      <c r="J83" s="74"/>
      <c r="K83" s="12"/>
      <c r="L83" s="89"/>
      <c r="M83" s="26"/>
    </row>
    <row r="84" spans="1:13" x14ac:dyDescent="0.35">
      <c r="A84" s="98"/>
      <c r="B84" s="98"/>
      <c r="C84" s="98"/>
      <c r="D84" s="36"/>
      <c r="E84" s="36"/>
      <c r="F84" s="124" t="s">
        <v>1243</v>
      </c>
      <c r="G84" s="124"/>
      <c r="H84" s="59">
        <f>SUM(H79:H83)</f>
        <v>63000000</v>
      </c>
      <c r="I84" s="59"/>
      <c r="J84" s="73"/>
      <c r="K84" s="6"/>
      <c r="L84" s="89"/>
      <c r="M84" s="35"/>
    </row>
    <row r="85" spans="1:13" x14ac:dyDescent="0.35">
      <c r="A85" s="98"/>
      <c r="B85" s="98"/>
      <c r="C85" s="98"/>
      <c r="D85" s="36"/>
      <c r="E85" s="36"/>
      <c r="F85" s="125" t="s">
        <v>1258</v>
      </c>
      <c r="G85" s="126"/>
      <c r="H85" s="59"/>
      <c r="I85" s="59"/>
      <c r="J85" s="73"/>
      <c r="K85" s="6"/>
      <c r="L85" s="89"/>
      <c r="M85" s="35"/>
    </row>
    <row r="86" spans="1:13" s="14" customFormat="1" ht="46.5" x14ac:dyDescent="0.35">
      <c r="A86" s="98">
        <v>72</v>
      </c>
      <c r="B86" s="98"/>
      <c r="C86" s="98"/>
      <c r="D86" s="36"/>
      <c r="E86" s="36" t="s">
        <v>1258</v>
      </c>
      <c r="F86" s="13">
        <v>1</v>
      </c>
      <c r="G86" s="12" t="s">
        <v>1644</v>
      </c>
      <c r="H86" s="60">
        <v>10000000</v>
      </c>
      <c r="I86" s="60"/>
      <c r="J86" s="74"/>
      <c r="K86" s="12"/>
      <c r="L86" s="89"/>
      <c r="M86" s="26"/>
    </row>
    <row r="87" spans="1:13" s="14" customFormat="1" ht="31" x14ac:dyDescent="0.35">
      <c r="A87" s="98">
        <v>73</v>
      </c>
      <c r="B87" s="98"/>
      <c r="C87" s="98"/>
      <c r="D87" s="36"/>
      <c r="E87" s="36"/>
      <c r="F87" s="13">
        <v>2</v>
      </c>
      <c r="G87" s="12" t="s">
        <v>1647</v>
      </c>
      <c r="H87" s="60">
        <v>10000000</v>
      </c>
      <c r="I87" s="60"/>
      <c r="J87" s="74"/>
      <c r="K87" s="12"/>
      <c r="L87" s="89"/>
      <c r="M87" s="26"/>
    </row>
    <row r="88" spans="1:13" x14ac:dyDescent="0.35">
      <c r="A88" s="98"/>
      <c r="B88" s="98"/>
      <c r="C88" s="98"/>
      <c r="D88" s="36"/>
      <c r="E88" s="36"/>
      <c r="F88" s="124" t="s">
        <v>1244</v>
      </c>
      <c r="G88" s="124"/>
      <c r="H88" s="59">
        <f>SUM(H86:H87)</f>
        <v>20000000</v>
      </c>
      <c r="I88" s="59"/>
      <c r="J88" s="73"/>
      <c r="K88" s="6"/>
      <c r="L88" s="89"/>
      <c r="M88" s="35"/>
    </row>
    <row r="89" spans="1:13" s="30" customFormat="1" x14ac:dyDescent="0.35">
      <c r="A89" s="98"/>
      <c r="B89" s="97"/>
      <c r="C89" s="97"/>
      <c r="D89" s="99"/>
      <c r="E89" s="99"/>
      <c r="F89" s="124" t="s">
        <v>1230</v>
      </c>
      <c r="G89" s="124"/>
      <c r="H89" s="61" t="e">
        <f>#REF!+#REF!+#REF!+#REF!+#REF!+#REF!+#REF!+#REF!+#REF!+H66+H70+H77+H84+H88</f>
        <v>#REF!</v>
      </c>
      <c r="I89" s="61"/>
      <c r="J89" s="75"/>
      <c r="K89" s="4"/>
      <c r="L89" s="89"/>
      <c r="M89" s="53"/>
    </row>
    <row r="90" spans="1:13" x14ac:dyDescent="0.35">
      <c r="A90" s="98"/>
      <c r="B90" s="98"/>
      <c r="C90" s="98"/>
      <c r="D90" s="36" t="s">
        <v>1523</v>
      </c>
      <c r="E90" s="36"/>
      <c r="F90" s="125" t="s">
        <v>1649</v>
      </c>
      <c r="G90" s="127"/>
      <c r="H90" s="59"/>
      <c r="I90" s="59"/>
      <c r="J90" s="73"/>
      <c r="K90" s="31"/>
      <c r="L90" s="89"/>
      <c r="M90" s="35"/>
    </row>
    <row r="91" spans="1:13" s="14" customFormat="1" ht="31" x14ac:dyDescent="0.35">
      <c r="A91" s="98">
        <v>74</v>
      </c>
      <c r="B91" s="98"/>
      <c r="C91" s="98"/>
      <c r="D91" s="36" t="s">
        <v>1523</v>
      </c>
      <c r="E91" s="36" t="s">
        <v>1649</v>
      </c>
      <c r="F91" s="13">
        <v>1</v>
      </c>
      <c r="G91" s="12" t="s">
        <v>1650</v>
      </c>
      <c r="H91" s="60">
        <v>10000000</v>
      </c>
      <c r="I91" s="60"/>
      <c r="J91" s="74"/>
      <c r="K91" s="12"/>
      <c r="L91" s="89"/>
      <c r="M91" s="26"/>
    </row>
    <row r="92" spans="1:13" s="14" customFormat="1" ht="31" x14ac:dyDescent="0.35">
      <c r="A92" s="98">
        <v>75</v>
      </c>
      <c r="B92" s="98"/>
      <c r="C92" s="98"/>
      <c r="D92" s="36"/>
      <c r="E92" s="36"/>
      <c r="F92" s="13">
        <v>2</v>
      </c>
      <c r="G92" s="12" t="s">
        <v>1651</v>
      </c>
      <c r="H92" s="60">
        <v>13000000</v>
      </c>
      <c r="I92" s="60"/>
      <c r="J92" s="74"/>
      <c r="K92" s="12"/>
      <c r="L92" s="89"/>
      <c r="M92" s="26"/>
    </row>
    <row r="93" spans="1:13" s="14" customFormat="1" ht="31" x14ac:dyDescent="0.35">
      <c r="A93" s="98">
        <v>76</v>
      </c>
      <c r="B93" s="98"/>
      <c r="C93" s="98"/>
      <c r="D93" s="36"/>
      <c r="E93" s="36"/>
      <c r="F93" s="13">
        <v>3</v>
      </c>
      <c r="G93" s="12" t="s">
        <v>1652</v>
      </c>
      <c r="H93" s="60">
        <v>13000000</v>
      </c>
      <c r="I93" s="60"/>
      <c r="J93" s="74"/>
      <c r="K93" s="12"/>
      <c r="L93" s="89"/>
      <c r="M93" s="26"/>
    </row>
    <row r="94" spans="1:13" s="14" customFormat="1" ht="31" x14ac:dyDescent="0.35">
      <c r="A94" s="98">
        <v>77</v>
      </c>
      <c r="B94" s="98"/>
      <c r="C94" s="98"/>
      <c r="D94" s="36"/>
      <c r="E94" s="36"/>
      <c r="F94" s="13">
        <v>4</v>
      </c>
      <c r="G94" s="12" t="s">
        <v>1653</v>
      </c>
      <c r="H94" s="60">
        <v>13000000</v>
      </c>
      <c r="I94" s="60"/>
      <c r="J94" s="74"/>
      <c r="K94" s="12"/>
      <c r="L94" s="89"/>
      <c r="M94" s="26"/>
    </row>
    <row r="95" spans="1:13" s="14" customFormat="1" ht="31" x14ac:dyDescent="0.35">
      <c r="A95" s="98">
        <v>78</v>
      </c>
      <c r="B95" s="98"/>
      <c r="C95" s="98"/>
      <c r="D95" s="36"/>
      <c r="E95" s="36"/>
      <c r="F95" s="13">
        <v>5</v>
      </c>
      <c r="G95" s="12" t="s">
        <v>1654</v>
      </c>
      <c r="H95" s="60">
        <v>13000000</v>
      </c>
      <c r="I95" s="60"/>
      <c r="J95" s="74"/>
      <c r="K95" s="12"/>
      <c r="L95" s="89"/>
      <c r="M95" s="26"/>
    </row>
    <row r="96" spans="1:13" s="14" customFormat="1" ht="31" x14ac:dyDescent="0.35">
      <c r="A96" s="98">
        <v>79</v>
      </c>
      <c r="B96" s="98"/>
      <c r="C96" s="98"/>
      <c r="D96" s="36"/>
      <c r="E96" s="36"/>
      <c r="F96" s="13">
        <v>6</v>
      </c>
      <c r="G96" s="12" t="s">
        <v>1655</v>
      </c>
      <c r="H96" s="60">
        <v>15000000</v>
      </c>
      <c r="I96" s="60"/>
      <c r="J96" s="74"/>
      <c r="K96" s="12"/>
      <c r="L96" s="89"/>
      <c r="M96" s="26"/>
    </row>
    <row r="97" spans="1:13" s="14" customFormat="1" ht="31" x14ac:dyDescent="0.35">
      <c r="A97" s="98">
        <v>80</v>
      </c>
      <c r="B97" s="98"/>
      <c r="C97" s="98"/>
      <c r="D97" s="36"/>
      <c r="E97" s="36"/>
      <c r="F97" s="13">
        <v>7</v>
      </c>
      <c r="G97" s="12" t="s">
        <v>1656</v>
      </c>
      <c r="H97" s="60">
        <v>20000000</v>
      </c>
      <c r="I97" s="60"/>
      <c r="J97" s="74"/>
      <c r="K97" s="12"/>
      <c r="L97" s="89"/>
      <c r="M97" s="26"/>
    </row>
    <row r="98" spans="1:13" x14ac:dyDescent="0.35">
      <c r="A98" s="98"/>
      <c r="B98" s="98"/>
      <c r="C98" s="98"/>
      <c r="D98" s="36"/>
      <c r="E98" s="36"/>
      <c r="F98" s="124" t="s">
        <v>1660</v>
      </c>
      <c r="G98" s="124"/>
      <c r="H98" s="59">
        <f>SUM(H91:H97)</f>
        <v>97000000</v>
      </c>
      <c r="I98" s="59"/>
      <c r="J98" s="73"/>
      <c r="K98" s="31"/>
      <c r="L98" s="89"/>
      <c r="M98" s="35"/>
    </row>
    <row r="99" spans="1:13" x14ac:dyDescent="0.35">
      <c r="A99" s="98"/>
      <c r="B99" s="98"/>
      <c r="C99" s="98"/>
      <c r="D99" s="36"/>
      <c r="E99" s="36"/>
      <c r="F99" s="125" t="s">
        <v>1249</v>
      </c>
      <c r="G99" s="127"/>
      <c r="H99" s="59"/>
      <c r="I99" s="59"/>
      <c r="J99" s="73"/>
      <c r="K99" s="31"/>
      <c r="L99" s="89"/>
      <c r="M99" s="35"/>
    </row>
    <row r="100" spans="1:13" s="14" customFormat="1" ht="46.5" x14ac:dyDescent="0.35">
      <c r="A100" s="98">
        <v>81</v>
      </c>
      <c r="B100" s="98"/>
      <c r="C100" s="98"/>
      <c r="D100" s="36"/>
      <c r="E100" s="36" t="s">
        <v>1249</v>
      </c>
      <c r="F100" s="13">
        <v>1</v>
      </c>
      <c r="G100" s="12" t="s">
        <v>1661</v>
      </c>
      <c r="H100" s="60">
        <v>17000000</v>
      </c>
      <c r="I100" s="60"/>
      <c r="J100" s="74"/>
      <c r="K100" s="12"/>
      <c r="L100" s="89"/>
      <c r="M100" s="26"/>
    </row>
    <row r="101" spans="1:13" s="14" customFormat="1" ht="46.5" x14ac:dyDescent="0.35">
      <c r="A101" s="98">
        <v>82</v>
      </c>
      <c r="B101" s="98"/>
      <c r="C101" s="98"/>
      <c r="D101" s="36"/>
      <c r="E101" s="36"/>
      <c r="F101" s="13">
        <v>2</v>
      </c>
      <c r="G101" s="12" t="s">
        <v>1662</v>
      </c>
      <c r="H101" s="60">
        <v>17000000</v>
      </c>
      <c r="I101" s="60"/>
      <c r="J101" s="74"/>
      <c r="K101" s="12"/>
      <c r="L101" s="89"/>
      <c r="M101" s="26"/>
    </row>
    <row r="102" spans="1:13" s="14" customFormat="1" ht="46.5" x14ac:dyDescent="0.35">
      <c r="A102" s="98">
        <v>83</v>
      </c>
      <c r="B102" s="98"/>
      <c r="C102" s="98"/>
      <c r="D102" s="36"/>
      <c r="E102" s="36"/>
      <c r="F102" s="13">
        <v>3</v>
      </c>
      <c r="G102" s="12" t="s">
        <v>1663</v>
      </c>
      <c r="H102" s="60">
        <v>20000000</v>
      </c>
      <c r="I102" s="60"/>
      <c r="J102" s="74"/>
      <c r="K102" s="12"/>
      <c r="L102" s="89"/>
      <c r="M102" s="26"/>
    </row>
    <row r="103" spans="1:13" s="14" customFormat="1" ht="62" x14ac:dyDescent="0.35">
      <c r="A103" s="98">
        <v>84</v>
      </c>
      <c r="B103" s="98"/>
      <c r="C103" s="98"/>
      <c r="D103" s="36"/>
      <c r="E103" s="36"/>
      <c r="F103" s="13">
        <v>4</v>
      </c>
      <c r="G103" s="12" t="s">
        <v>1664</v>
      </c>
      <c r="H103" s="60">
        <v>15000000</v>
      </c>
      <c r="I103" s="60"/>
      <c r="J103" s="74"/>
      <c r="K103" s="12"/>
      <c r="L103" s="89"/>
      <c r="M103" s="26"/>
    </row>
    <row r="104" spans="1:13" s="14" customFormat="1" ht="62" x14ac:dyDescent="0.35">
      <c r="A104" s="98">
        <v>85</v>
      </c>
      <c r="B104" s="98"/>
      <c r="C104" s="98"/>
      <c r="D104" s="36"/>
      <c r="E104" s="36"/>
      <c r="F104" s="13">
        <v>5</v>
      </c>
      <c r="G104" s="12" t="s">
        <v>1665</v>
      </c>
      <c r="H104" s="60">
        <v>20000000</v>
      </c>
      <c r="I104" s="60"/>
      <c r="J104" s="74"/>
      <c r="K104" s="12"/>
      <c r="L104" s="89"/>
      <c r="M104" s="26"/>
    </row>
    <row r="105" spans="1:13" s="14" customFormat="1" ht="46.5" x14ac:dyDescent="0.35">
      <c r="A105" s="98">
        <v>86</v>
      </c>
      <c r="B105" s="98"/>
      <c r="C105" s="98"/>
      <c r="D105" s="36"/>
      <c r="E105" s="36"/>
      <c r="F105" s="13">
        <v>6</v>
      </c>
      <c r="G105" s="12" t="s">
        <v>1666</v>
      </c>
      <c r="H105" s="60">
        <v>17000000</v>
      </c>
      <c r="I105" s="60"/>
      <c r="J105" s="74"/>
      <c r="K105" s="12"/>
      <c r="L105" s="89"/>
      <c r="M105" s="26"/>
    </row>
    <row r="106" spans="1:13" s="14" customFormat="1" ht="46.5" x14ac:dyDescent="0.35">
      <c r="A106" s="98">
        <v>87</v>
      </c>
      <c r="B106" s="98"/>
      <c r="C106" s="98"/>
      <c r="D106" s="36"/>
      <c r="E106" s="36"/>
      <c r="F106" s="13">
        <v>7</v>
      </c>
      <c r="G106" s="12" t="s">
        <v>1667</v>
      </c>
      <c r="H106" s="60">
        <v>15000000</v>
      </c>
      <c r="I106" s="60"/>
      <c r="J106" s="74"/>
      <c r="K106" s="12"/>
      <c r="L106" s="89"/>
      <c r="M106" s="26"/>
    </row>
    <row r="107" spans="1:13" s="14" customFormat="1" ht="46.5" x14ac:dyDescent="0.35">
      <c r="A107" s="98">
        <v>88</v>
      </c>
      <c r="B107" s="98"/>
      <c r="C107" s="98"/>
      <c r="D107" s="36"/>
      <c r="E107" s="36"/>
      <c r="F107" s="13">
        <v>8</v>
      </c>
      <c r="G107" s="12" t="s">
        <v>1676</v>
      </c>
      <c r="H107" s="60">
        <v>20000000</v>
      </c>
      <c r="I107" s="60"/>
      <c r="J107" s="74"/>
      <c r="K107" s="12"/>
      <c r="L107" s="89"/>
      <c r="M107" s="26"/>
    </row>
    <row r="108" spans="1:13" s="14" customFormat="1" ht="62" x14ac:dyDescent="0.35">
      <c r="A108" s="98">
        <v>89</v>
      </c>
      <c r="B108" s="98"/>
      <c r="C108" s="98"/>
      <c r="D108" s="36"/>
      <c r="E108" s="36"/>
      <c r="F108" s="13">
        <v>9</v>
      </c>
      <c r="G108" s="12" t="s">
        <v>1677</v>
      </c>
      <c r="H108" s="60">
        <v>15000000</v>
      </c>
      <c r="I108" s="60"/>
      <c r="J108" s="74"/>
      <c r="K108" s="12"/>
      <c r="L108" s="89"/>
      <c r="M108" s="26"/>
    </row>
    <row r="109" spans="1:13" s="14" customFormat="1" ht="62" x14ac:dyDescent="0.35">
      <c r="A109" s="98">
        <v>90</v>
      </c>
      <c r="B109" s="98"/>
      <c r="C109" s="98"/>
      <c r="D109" s="36"/>
      <c r="E109" s="36"/>
      <c r="F109" s="13">
        <v>10</v>
      </c>
      <c r="G109" s="12" t="s">
        <v>1678</v>
      </c>
      <c r="H109" s="60">
        <v>15000000</v>
      </c>
      <c r="I109" s="60"/>
      <c r="J109" s="74"/>
      <c r="K109" s="12"/>
      <c r="L109" s="89"/>
      <c r="M109" s="26"/>
    </row>
    <row r="110" spans="1:13" s="14" customFormat="1" ht="62" x14ac:dyDescent="0.35">
      <c r="A110" s="98">
        <v>91</v>
      </c>
      <c r="B110" s="98"/>
      <c r="C110" s="98"/>
      <c r="D110" s="36"/>
      <c r="E110" s="36"/>
      <c r="F110" s="13">
        <v>11</v>
      </c>
      <c r="G110" s="12" t="s">
        <v>1679</v>
      </c>
      <c r="H110" s="60">
        <v>15000000</v>
      </c>
      <c r="I110" s="60"/>
      <c r="J110" s="74"/>
      <c r="K110" s="12"/>
      <c r="L110" s="89"/>
      <c r="M110" s="26"/>
    </row>
    <row r="111" spans="1:13" s="14" customFormat="1" ht="62" x14ac:dyDescent="0.35">
      <c r="A111" s="98">
        <v>92</v>
      </c>
      <c r="B111" s="98"/>
      <c r="C111" s="98"/>
      <c r="D111" s="36"/>
      <c r="E111" s="36"/>
      <c r="F111" s="13">
        <v>12</v>
      </c>
      <c r="G111" s="12" t="s">
        <v>1680</v>
      </c>
      <c r="H111" s="60">
        <v>15000000</v>
      </c>
      <c r="I111" s="60"/>
      <c r="J111" s="74"/>
      <c r="K111" s="12"/>
      <c r="L111" s="89"/>
      <c r="M111" s="26"/>
    </row>
    <row r="112" spans="1:13" s="14" customFormat="1" ht="62" x14ac:dyDescent="0.35">
      <c r="A112" s="98">
        <v>93</v>
      </c>
      <c r="B112" s="98"/>
      <c r="C112" s="98"/>
      <c r="D112" s="36"/>
      <c r="E112" s="36"/>
      <c r="F112" s="13">
        <v>13</v>
      </c>
      <c r="G112" s="12" t="s">
        <v>1682</v>
      </c>
      <c r="H112" s="60">
        <v>10000000</v>
      </c>
      <c r="I112" s="60"/>
      <c r="J112" s="74"/>
      <c r="K112" s="12"/>
      <c r="L112" s="89"/>
      <c r="M112" s="26"/>
    </row>
    <row r="113" spans="1:13" s="14" customFormat="1" ht="62" x14ac:dyDescent="0.35">
      <c r="A113" s="98">
        <v>94</v>
      </c>
      <c r="B113" s="98"/>
      <c r="C113" s="98"/>
      <c r="D113" s="36"/>
      <c r="E113" s="36"/>
      <c r="F113" s="13">
        <v>14</v>
      </c>
      <c r="G113" s="12" t="s">
        <v>1683</v>
      </c>
      <c r="H113" s="60">
        <v>15000000</v>
      </c>
      <c r="I113" s="60"/>
      <c r="J113" s="74"/>
      <c r="K113" s="12"/>
      <c r="L113" s="89"/>
      <c r="M113" s="26"/>
    </row>
    <row r="114" spans="1:13" s="14" customFormat="1" ht="46.5" x14ac:dyDescent="0.35">
      <c r="A114" s="98">
        <v>95</v>
      </c>
      <c r="B114" s="98"/>
      <c r="C114" s="98"/>
      <c r="D114" s="36"/>
      <c r="E114" s="36"/>
      <c r="F114" s="13">
        <v>15</v>
      </c>
      <c r="G114" s="12" t="s">
        <v>1685</v>
      </c>
      <c r="H114" s="60">
        <v>20000000</v>
      </c>
      <c r="I114" s="60"/>
      <c r="J114" s="74"/>
      <c r="K114" s="12"/>
      <c r="L114" s="89"/>
      <c r="M114" s="26"/>
    </row>
    <row r="115" spans="1:13" s="14" customFormat="1" ht="62" x14ac:dyDescent="0.35">
      <c r="A115" s="98">
        <v>96</v>
      </c>
      <c r="B115" s="98"/>
      <c r="C115" s="98"/>
      <c r="D115" s="36"/>
      <c r="E115" s="36"/>
      <c r="F115" s="13">
        <v>16</v>
      </c>
      <c r="G115" s="12" t="s">
        <v>1686</v>
      </c>
      <c r="H115" s="60">
        <v>17000000</v>
      </c>
      <c r="I115" s="60"/>
      <c r="J115" s="74"/>
      <c r="K115" s="12"/>
      <c r="L115" s="89"/>
      <c r="M115" s="26"/>
    </row>
    <row r="116" spans="1:13" s="14" customFormat="1" ht="46.5" x14ac:dyDescent="0.35">
      <c r="A116" s="98">
        <v>97</v>
      </c>
      <c r="B116" s="98"/>
      <c r="C116" s="98"/>
      <c r="D116" s="36"/>
      <c r="E116" s="36"/>
      <c r="F116" s="13">
        <v>17</v>
      </c>
      <c r="G116" s="12" t="s">
        <v>1687</v>
      </c>
      <c r="H116" s="60">
        <v>20000000</v>
      </c>
      <c r="I116" s="60"/>
      <c r="J116" s="74"/>
      <c r="K116" s="12"/>
      <c r="L116" s="89"/>
      <c r="M116" s="26"/>
    </row>
    <row r="117" spans="1:13" s="14" customFormat="1" ht="62" x14ac:dyDescent="0.35">
      <c r="A117" s="98">
        <v>98</v>
      </c>
      <c r="B117" s="98"/>
      <c r="C117" s="98"/>
      <c r="D117" s="36"/>
      <c r="E117" s="36"/>
      <c r="F117" s="13">
        <v>18</v>
      </c>
      <c r="G117" s="12" t="s">
        <v>1688</v>
      </c>
      <c r="H117" s="60">
        <v>15000000</v>
      </c>
      <c r="I117" s="60"/>
      <c r="J117" s="74"/>
      <c r="K117" s="12"/>
      <c r="L117" s="89"/>
      <c r="M117" s="26"/>
    </row>
    <row r="118" spans="1:13" s="14" customFormat="1" ht="46.5" x14ac:dyDescent="0.35">
      <c r="A118" s="98">
        <v>99</v>
      </c>
      <c r="B118" s="98"/>
      <c r="C118" s="98"/>
      <c r="D118" s="36"/>
      <c r="E118" s="36"/>
      <c r="F118" s="13">
        <v>19</v>
      </c>
      <c r="G118" s="12" t="s">
        <v>1689</v>
      </c>
      <c r="H118" s="60">
        <v>17000000</v>
      </c>
      <c r="I118" s="60"/>
      <c r="J118" s="74"/>
      <c r="K118" s="12"/>
      <c r="L118" s="89"/>
      <c r="M118" s="26"/>
    </row>
    <row r="119" spans="1:13" s="14" customFormat="1" ht="62" x14ac:dyDescent="0.35">
      <c r="A119" s="98">
        <v>100</v>
      </c>
      <c r="B119" s="98"/>
      <c r="C119" s="98"/>
      <c r="D119" s="36"/>
      <c r="E119" s="36"/>
      <c r="F119" s="13">
        <v>20</v>
      </c>
      <c r="G119" s="12" t="s">
        <v>1690</v>
      </c>
      <c r="H119" s="60">
        <v>20000000</v>
      </c>
      <c r="I119" s="60"/>
      <c r="J119" s="74"/>
      <c r="K119" s="12"/>
      <c r="L119" s="89"/>
      <c r="M119" s="26"/>
    </row>
    <row r="120" spans="1:13" s="14" customFormat="1" ht="62" x14ac:dyDescent="0.35">
      <c r="A120" s="98">
        <v>101</v>
      </c>
      <c r="B120" s="98"/>
      <c r="C120" s="98"/>
      <c r="D120" s="36"/>
      <c r="E120" s="36"/>
      <c r="F120" s="13">
        <v>21</v>
      </c>
      <c r="G120" s="12" t="s">
        <v>1691</v>
      </c>
      <c r="H120" s="60">
        <v>20000000</v>
      </c>
      <c r="I120" s="60"/>
      <c r="J120" s="74"/>
      <c r="K120" s="12"/>
      <c r="L120" s="89"/>
      <c r="M120" s="26"/>
    </row>
    <row r="121" spans="1:13" s="14" customFormat="1" ht="46.5" x14ac:dyDescent="0.35">
      <c r="A121" s="98">
        <v>102</v>
      </c>
      <c r="B121" s="98"/>
      <c r="C121" s="98"/>
      <c r="D121" s="36"/>
      <c r="E121" s="36"/>
      <c r="F121" s="13">
        <v>22</v>
      </c>
      <c r="G121" s="12" t="s">
        <v>3279</v>
      </c>
      <c r="H121" s="60">
        <v>20000000</v>
      </c>
      <c r="I121" s="60"/>
      <c r="J121" s="74"/>
      <c r="K121" s="12"/>
      <c r="L121" s="89"/>
      <c r="M121" s="26"/>
    </row>
    <row r="122" spans="1:13" s="14" customFormat="1" ht="62" x14ac:dyDescent="0.35">
      <c r="A122" s="98">
        <v>103</v>
      </c>
      <c r="B122" s="98"/>
      <c r="C122" s="98"/>
      <c r="D122" s="36"/>
      <c r="E122" s="36"/>
      <c r="F122" s="13">
        <v>23</v>
      </c>
      <c r="G122" s="12" t="s">
        <v>1692</v>
      </c>
      <c r="H122" s="60">
        <v>20000000</v>
      </c>
      <c r="I122" s="60"/>
      <c r="J122" s="74"/>
      <c r="K122" s="12"/>
      <c r="L122" s="89"/>
      <c r="M122" s="26"/>
    </row>
    <row r="123" spans="1:13" x14ac:dyDescent="0.35">
      <c r="A123" s="98"/>
      <c r="B123" s="98"/>
      <c r="C123" s="98"/>
      <c r="D123" s="36"/>
      <c r="E123" s="36"/>
      <c r="F123" s="124" t="s">
        <v>1235</v>
      </c>
      <c r="G123" s="124"/>
      <c r="H123" s="59">
        <f>SUM(H100:H122)</f>
        <v>395000000</v>
      </c>
      <c r="I123" s="59"/>
      <c r="J123" s="73"/>
      <c r="K123" s="31"/>
      <c r="L123" s="89"/>
      <c r="M123" s="35"/>
    </row>
    <row r="124" spans="1:13" x14ac:dyDescent="0.35">
      <c r="A124" s="98"/>
      <c r="B124" s="98"/>
      <c r="C124" s="98"/>
      <c r="D124" s="36"/>
      <c r="E124" s="36"/>
      <c r="F124" s="125" t="s">
        <v>1271</v>
      </c>
      <c r="G124" s="127"/>
      <c r="H124" s="59"/>
      <c r="I124" s="59"/>
      <c r="J124" s="73"/>
      <c r="K124" s="31"/>
      <c r="L124" s="89"/>
      <c r="M124" s="35"/>
    </row>
    <row r="125" spans="1:13" s="14" customFormat="1" ht="31" x14ac:dyDescent="0.35">
      <c r="A125" s="98">
        <v>104</v>
      </c>
      <c r="B125" s="98"/>
      <c r="C125" s="98"/>
      <c r="D125" s="36"/>
      <c r="E125" s="36" t="s">
        <v>1271</v>
      </c>
      <c r="F125" s="13">
        <v>1</v>
      </c>
      <c r="G125" s="12" t="s">
        <v>1694</v>
      </c>
      <c r="H125" s="60">
        <v>13000000</v>
      </c>
      <c r="I125" s="60"/>
      <c r="J125" s="74"/>
      <c r="K125" s="12"/>
      <c r="L125" s="89"/>
      <c r="M125" s="26"/>
    </row>
    <row r="126" spans="1:13" s="14" customFormat="1" ht="31" x14ac:dyDescent="0.35">
      <c r="A126" s="98">
        <v>105</v>
      </c>
      <c r="B126" s="98"/>
      <c r="C126" s="98"/>
      <c r="D126" s="36"/>
      <c r="E126" s="36"/>
      <c r="F126" s="13">
        <v>2</v>
      </c>
      <c r="G126" s="12" t="s">
        <v>1695</v>
      </c>
      <c r="H126" s="60">
        <v>13000000</v>
      </c>
      <c r="I126" s="60"/>
      <c r="J126" s="74"/>
      <c r="K126" s="12"/>
      <c r="L126" s="89"/>
      <c r="M126" s="26"/>
    </row>
    <row r="127" spans="1:13" s="14" customFormat="1" ht="31" x14ac:dyDescent="0.35">
      <c r="A127" s="98">
        <v>106</v>
      </c>
      <c r="B127" s="98"/>
      <c r="C127" s="98"/>
      <c r="D127" s="36"/>
      <c r="E127" s="36"/>
      <c r="F127" s="13">
        <v>3</v>
      </c>
      <c r="G127" s="12" t="s">
        <v>1696</v>
      </c>
      <c r="H127" s="60">
        <v>13000000</v>
      </c>
      <c r="I127" s="60"/>
      <c r="J127" s="74"/>
      <c r="K127" s="12"/>
      <c r="L127" s="89"/>
      <c r="M127" s="26"/>
    </row>
    <row r="128" spans="1:13" x14ac:dyDescent="0.35">
      <c r="A128" s="98"/>
      <c r="B128" s="98"/>
      <c r="C128" s="98"/>
      <c r="D128" s="36"/>
      <c r="E128" s="36"/>
      <c r="F128" s="124" t="s">
        <v>1260</v>
      </c>
      <c r="G128" s="124"/>
      <c r="H128" s="59">
        <f>SUM(H125:H127)</f>
        <v>39000000</v>
      </c>
      <c r="I128" s="59"/>
      <c r="J128" s="73"/>
      <c r="K128" s="31"/>
      <c r="L128" s="89"/>
      <c r="M128" s="35"/>
    </row>
    <row r="129" spans="1:13" x14ac:dyDescent="0.35">
      <c r="A129" s="98"/>
      <c r="B129" s="98"/>
      <c r="C129" s="98"/>
      <c r="D129" s="36"/>
      <c r="E129" s="36"/>
      <c r="F129" s="125" t="s">
        <v>1697</v>
      </c>
      <c r="G129" s="127"/>
      <c r="H129" s="59"/>
      <c r="I129" s="59"/>
      <c r="J129" s="73"/>
      <c r="K129" s="31"/>
      <c r="L129" s="89"/>
      <c r="M129" s="35"/>
    </row>
    <row r="130" spans="1:13" s="14" customFormat="1" ht="62" x14ac:dyDescent="0.35">
      <c r="A130" s="98">
        <v>107</v>
      </c>
      <c r="B130" s="98"/>
      <c r="C130" s="98"/>
      <c r="D130" s="36"/>
      <c r="E130" s="36" t="s">
        <v>1697</v>
      </c>
      <c r="F130" s="13">
        <v>1</v>
      </c>
      <c r="G130" s="12" t="s">
        <v>1699</v>
      </c>
      <c r="H130" s="60">
        <v>25000000</v>
      </c>
      <c r="I130" s="60"/>
      <c r="J130" s="74"/>
      <c r="K130" s="12"/>
      <c r="L130" s="89"/>
      <c r="M130" s="26"/>
    </row>
    <row r="131" spans="1:13" s="14" customFormat="1" ht="31" x14ac:dyDescent="0.35">
      <c r="A131" s="98">
        <v>108</v>
      </c>
      <c r="B131" s="98"/>
      <c r="C131" s="98"/>
      <c r="D131" s="36"/>
      <c r="E131" s="36"/>
      <c r="F131" s="13">
        <v>2</v>
      </c>
      <c r="G131" s="12" t="s">
        <v>1700</v>
      </c>
      <c r="H131" s="60">
        <v>13000000</v>
      </c>
      <c r="I131" s="60"/>
      <c r="J131" s="74"/>
      <c r="K131" s="12"/>
      <c r="L131" s="89"/>
      <c r="M131" s="26"/>
    </row>
    <row r="132" spans="1:13" s="14" customFormat="1" ht="46.5" x14ac:dyDescent="0.35">
      <c r="A132" s="98">
        <v>109</v>
      </c>
      <c r="B132" s="98"/>
      <c r="C132" s="98"/>
      <c r="D132" s="36"/>
      <c r="E132" s="36"/>
      <c r="F132" s="13">
        <v>3</v>
      </c>
      <c r="G132" s="12" t="s">
        <v>1701</v>
      </c>
      <c r="H132" s="60">
        <v>10000000</v>
      </c>
      <c r="I132" s="60"/>
      <c r="J132" s="74"/>
      <c r="K132" s="12"/>
      <c r="L132" s="89"/>
      <c r="M132" s="26"/>
    </row>
    <row r="133" spans="1:13" s="14" customFormat="1" ht="31" x14ac:dyDescent="0.35">
      <c r="A133" s="98">
        <v>110</v>
      </c>
      <c r="B133" s="98"/>
      <c r="C133" s="98"/>
      <c r="D133" s="36"/>
      <c r="E133" s="36"/>
      <c r="F133" s="13">
        <v>4</v>
      </c>
      <c r="G133" s="12" t="s">
        <v>1702</v>
      </c>
      <c r="H133" s="60">
        <v>13000000</v>
      </c>
      <c r="I133" s="60"/>
      <c r="J133" s="74"/>
      <c r="K133" s="12"/>
      <c r="L133" s="89"/>
      <c r="M133" s="26"/>
    </row>
    <row r="134" spans="1:13" s="14" customFormat="1" ht="31" x14ac:dyDescent="0.35">
      <c r="A134" s="98">
        <v>111</v>
      </c>
      <c r="B134" s="98"/>
      <c r="C134" s="98"/>
      <c r="D134" s="36"/>
      <c r="E134" s="36"/>
      <c r="F134" s="13">
        <v>5</v>
      </c>
      <c r="G134" s="12" t="s">
        <v>1703</v>
      </c>
      <c r="H134" s="60">
        <v>13000000</v>
      </c>
      <c r="I134" s="60"/>
      <c r="J134" s="74"/>
      <c r="K134" s="12"/>
      <c r="L134" s="89"/>
      <c r="M134" s="26"/>
    </row>
    <row r="135" spans="1:13" s="14" customFormat="1" ht="31" x14ac:dyDescent="0.35">
      <c r="A135" s="98">
        <v>112</v>
      </c>
      <c r="B135" s="98"/>
      <c r="C135" s="98"/>
      <c r="D135" s="36"/>
      <c r="E135" s="36"/>
      <c r="F135" s="13">
        <v>6</v>
      </c>
      <c r="G135" s="12" t="s">
        <v>1704</v>
      </c>
      <c r="H135" s="60">
        <v>13000000</v>
      </c>
      <c r="I135" s="60"/>
      <c r="J135" s="74"/>
      <c r="K135" s="12"/>
      <c r="L135" s="89"/>
      <c r="M135" s="26"/>
    </row>
    <row r="136" spans="1:13" s="14" customFormat="1" ht="31" x14ac:dyDescent="0.35">
      <c r="A136" s="98">
        <v>113</v>
      </c>
      <c r="B136" s="98"/>
      <c r="C136" s="98"/>
      <c r="D136" s="36"/>
      <c r="E136" s="36"/>
      <c r="F136" s="13">
        <v>7</v>
      </c>
      <c r="G136" s="12" t="s">
        <v>1705</v>
      </c>
      <c r="H136" s="60">
        <v>13000000</v>
      </c>
      <c r="I136" s="60"/>
      <c r="J136" s="74"/>
      <c r="K136" s="12"/>
      <c r="L136" s="89"/>
      <c r="M136" s="26"/>
    </row>
    <row r="137" spans="1:13" x14ac:dyDescent="0.35">
      <c r="A137" s="98"/>
      <c r="B137" s="98"/>
      <c r="C137" s="98"/>
      <c r="D137" s="36"/>
      <c r="E137" s="36"/>
      <c r="F137" s="124" t="s">
        <v>1708</v>
      </c>
      <c r="G137" s="124"/>
      <c r="H137" s="59">
        <f>SUM(H130:H136)</f>
        <v>100000000</v>
      </c>
      <c r="I137" s="59"/>
      <c r="J137" s="73"/>
      <c r="K137" s="31"/>
      <c r="L137" s="89"/>
      <c r="M137" s="35"/>
    </row>
    <row r="138" spans="1:13" x14ac:dyDescent="0.35">
      <c r="A138" s="98"/>
      <c r="B138" s="98"/>
      <c r="C138" s="98"/>
      <c r="D138" s="36"/>
      <c r="E138" s="36"/>
      <c r="F138" s="125" t="s">
        <v>1272</v>
      </c>
      <c r="G138" s="127"/>
      <c r="H138" s="59"/>
      <c r="I138" s="59"/>
      <c r="J138" s="73"/>
      <c r="K138" s="31"/>
      <c r="L138" s="89"/>
      <c r="M138" s="35"/>
    </row>
    <row r="139" spans="1:13" s="14" customFormat="1" ht="31" x14ac:dyDescent="0.35">
      <c r="A139" s="98">
        <v>114</v>
      </c>
      <c r="B139" s="98"/>
      <c r="C139" s="98"/>
      <c r="D139" s="36"/>
      <c r="E139" s="36" t="s">
        <v>1272</v>
      </c>
      <c r="F139" s="13">
        <v>1</v>
      </c>
      <c r="G139" s="85" t="s">
        <v>1709</v>
      </c>
      <c r="H139" s="86">
        <v>115500000</v>
      </c>
      <c r="I139" s="86"/>
      <c r="J139" s="87"/>
      <c r="K139" s="85"/>
      <c r="L139" s="89"/>
      <c r="M139" s="52"/>
    </row>
    <row r="140" spans="1:13" s="14" customFormat="1" ht="46.5" x14ac:dyDescent="0.35">
      <c r="A140" s="98">
        <v>115</v>
      </c>
      <c r="B140" s="98"/>
      <c r="C140" s="98"/>
      <c r="D140" s="36"/>
      <c r="E140" s="36"/>
      <c r="F140" s="13">
        <v>2</v>
      </c>
      <c r="G140" s="12" t="s">
        <v>1710</v>
      </c>
      <c r="H140" s="60">
        <v>15000000</v>
      </c>
      <c r="I140" s="60"/>
      <c r="J140" s="74"/>
      <c r="K140" s="12"/>
      <c r="L140" s="89"/>
      <c r="M140" s="26"/>
    </row>
    <row r="141" spans="1:13" s="14" customFormat="1" ht="46.5" x14ac:dyDescent="0.35">
      <c r="A141" s="98">
        <v>116</v>
      </c>
      <c r="B141" s="98"/>
      <c r="C141" s="98"/>
      <c r="D141" s="36"/>
      <c r="E141" s="36"/>
      <c r="F141" s="13">
        <v>3</v>
      </c>
      <c r="G141" s="12" t="s">
        <v>1711</v>
      </c>
      <c r="H141" s="60">
        <v>15000000</v>
      </c>
      <c r="I141" s="60"/>
      <c r="J141" s="74"/>
      <c r="K141" s="12"/>
      <c r="L141" s="89"/>
      <c r="M141" s="26"/>
    </row>
    <row r="142" spans="1:13" s="14" customFormat="1" ht="46.5" x14ac:dyDescent="0.35">
      <c r="A142" s="98">
        <v>117</v>
      </c>
      <c r="B142" s="98"/>
      <c r="C142" s="98"/>
      <c r="D142" s="36"/>
      <c r="E142" s="36"/>
      <c r="F142" s="13">
        <v>4</v>
      </c>
      <c r="G142" s="12" t="s">
        <v>1713</v>
      </c>
      <c r="H142" s="60">
        <v>15000000</v>
      </c>
      <c r="I142" s="60"/>
      <c r="J142" s="74"/>
      <c r="K142" s="12"/>
      <c r="L142" s="89"/>
      <c r="M142" s="26"/>
    </row>
    <row r="143" spans="1:13" s="14" customFormat="1" ht="46.5" x14ac:dyDescent="0.35">
      <c r="A143" s="98">
        <v>118</v>
      </c>
      <c r="B143" s="98"/>
      <c r="C143" s="98"/>
      <c r="D143" s="36"/>
      <c r="E143" s="36"/>
      <c r="F143" s="13">
        <v>5</v>
      </c>
      <c r="G143" s="12" t="s">
        <v>1714</v>
      </c>
      <c r="H143" s="60">
        <v>15000000</v>
      </c>
      <c r="I143" s="60"/>
      <c r="J143" s="74"/>
      <c r="K143" s="12"/>
      <c r="L143" s="89"/>
      <c r="M143" s="26"/>
    </row>
    <row r="144" spans="1:13" s="14" customFormat="1" ht="46.5" x14ac:dyDescent="0.35">
      <c r="A144" s="98">
        <v>119</v>
      </c>
      <c r="B144" s="98"/>
      <c r="C144" s="98"/>
      <c r="D144" s="36"/>
      <c r="E144" s="36"/>
      <c r="F144" s="13">
        <v>6</v>
      </c>
      <c r="G144" s="12" t="s">
        <v>1715</v>
      </c>
      <c r="H144" s="60">
        <v>15000000</v>
      </c>
      <c r="I144" s="60"/>
      <c r="J144" s="74"/>
      <c r="K144" s="12"/>
      <c r="L144" s="89"/>
      <c r="M144" s="26"/>
    </row>
    <row r="145" spans="1:13" s="14" customFormat="1" ht="46.5" x14ac:dyDescent="0.35">
      <c r="A145" s="98">
        <v>120</v>
      </c>
      <c r="B145" s="98"/>
      <c r="C145" s="98"/>
      <c r="D145" s="36"/>
      <c r="E145" s="36"/>
      <c r="F145" s="13">
        <v>7</v>
      </c>
      <c r="G145" s="12" t="s">
        <v>1716</v>
      </c>
      <c r="H145" s="60">
        <v>17000000</v>
      </c>
      <c r="I145" s="60"/>
      <c r="J145" s="74"/>
      <c r="K145" s="12"/>
      <c r="L145" s="89"/>
      <c r="M145" s="26"/>
    </row>
    <row r="146" spans="1:13" s="14" customFormat="1" ht="46.5" x14ac:dyDescent="0.35">
      <c r="A146" s="98">
        <v>121</v>
      </c>
      <c r="B146" s="98"/>
      <c r="C146" s="98"/>
      <c r="D146" s="36"/>
      <c r="E146" s="36"/>
      <c r="F146" s="13">
        <v>8</v>
      </c>
      <c r="G146" s="12" t="s">
        <v>1717</v>
      </c>
      <c r="H146" s="60">
        <v>15000000</v>
      </c>
      <c r="I146" s="60"/>
      <c r="J146" s="74"/>
      <c r="K146" s="12"/>
      <c r="L146" s="89"/>
      <c r="M146" s="26"/>
    </row>
    <row r="147" spans="1:13" s="14" customFormat="1" ht="46.5" x14ac:dyDescent="0.35">
      <c r="A147" s="98">
        <v>122</v>
      </c>
      <c r="B147" s="98"/>
      <c r="C147" s="98"/>
      <c r="D147" s="36"/>
      <c r="E147" s="36"/>
      <c r="F147" s="13">
        <v>9</v>
      </c>
      <c r="G147" s="12" t="s">
        <v>1718</v>
      </c>
      <c r="H147" s="60">
        <v>20000000</v>
      </c>
      <c r="I147" s="60"/>
      <c r="J147" s="74"/>
      <c r="K147" s="12"/>
      <c r="L147" s="89"/>
      <c r="M147" s="26"/>
    </row>
    <row r="148" spans="1:13" s="14" customFormat="1" ht="46.5" x14ac:dyDescent="0.35">
      <c r="A148" s="98">
        <v>123</v>
      </c>
      <c r="B148" s="98"/>
      <c r="C148" s="98"/>
      <c r="D148" s="36"/>
      <c r="E148" s="36"/>
      <c r="F148" s="13">
        <v>10</v>
      </c>
      <c r="G148" s="12" t="s">
        <v>1719</v>
      </c>
      <c r="H148" s="60">
        <v>15000000</v>
      </c>
      <c r="I148" s="60"/>
      <c r="J148" s="74"/>
      <c r="K148" s="12"/>
      <c r="L148" s="89"/>
      <c r="M148" s="26"/>
    </row>
    <row r="149" spans="1:13" s="14" customFormat="1" ht="62" x14ac:dyDescent="0.35">
      <c r="A149" s="98">
        <v>124</v>
      </c>
      <c r="B149" s="98"/>
      <c r="C149" s="98"/>
      <c r="D149" s="36"/>
      <c r="E149" s="36"/>
      <c r="F149" s="13">
        <v>11</v>
      </c>
      <c r="G149" s="12" t="s">
        <v>1720</v>
      </c>
      <c r="H149" s="60">
        <v>17000000</v>
      </c>
      <c r="I149" s="60"/>
      <c r="J149" s="74"/>
      <c r="K149" s="12"/>
      <c r="L149" s="89"/>
      <c r="M149" s="26"/>
    </row>
    <row r="150" spans="1:13" s="14" customFormat="1" ht="46.5" x14ac:dyDescent="0.35">
      <c r="A150" s="98">
        <v>125</v>
      </c>
      <c r="B150" s="98"/>
      <c r="C150" s="98"/>
      <c r="D150" s="36"/>
      <c r="E150" s="36"/>
      <c r="F150" s="13">
        <v>12</v>
      </c>
      <c r="G150" s="12" t="s">
        <v>1721</v>
      </c>
      <c r="H150" s="60">
        <v>15000000</v>
      </c>
      <c r="I150" s="60"/>
      <c r="J150" s="74"/>
      <c r="K150" s="12"/>
      <c r="L150" s="89"/>
      <c r="M150" s="26"/>
    </row>
    <row r="151" spans="1:13" s="14" customFormat="1" ht="46.5" x14ac:dyDescent="0.35">
      <c r="A151" s="98">
        <v>126</v>
      </c>
      <c r="B151" s="98"/>
      <c r="C151" s="98"/>
      <c r="D151" s="36"/>
      <c r="E151" s="36"/>
      <c r="F151" s="13">
        <v>13</v>
      </c>
      <c r="G151" s="12" t="s">
        <v>1722</v>
      </c>
      <c r="H151" s="60">
        <v>25000000</v>
      </c>
      <c r="I151" s="60"/>
      <c r="J151" s="74"/>
      <c r="K151" s="12"/>
      <c r="L151" s="89"/>
      <c r="M151" s="26"/>
    </row>
    <row r="152" spans="1:13" s="14" customFormat="1" ht="46.5" x14ac:dyDescent="0.35">
      <c r="A152" s="98">
        <v>127</v>
      </c>
      <c r="B152" s="98"/>
      <c r="C152" s="98"/>
      <c r="D152" s="36"/>
      <c r="E152" s="36"/>
      <c r="F152" s="13">
        <v>14</v>
      </c>
      <c r="G152" s="12" t="s">
        <v>1723</v>
      </c>
      <c r="H152" s="60">
        <v>25000000</v>
      </c>
      <c r="I152" s="60"/>
      <c r="J152" s="74"/>
      <c r="K152" s="12"/>
      <c r="L152" s="89"/>
      <c r="M152" s="26"/>
    </row>
    <row r="153" spans="1:13" s="14" customFormat="1" ht="46.5" x14ac:dyDescent="0.35">
      <c r="A153" s="98">
        <v>128</v>
      </c>
      <c r="B153" s="98"/>
      <c r="C153" s="98"/>
      <c r="D153" s="36"/>
      <c r="E153" s="36"/>
      <c r="F153" s="13">
        <v>15</v>
      </c>
      <c r="G153" s="12" t="s">
        <v>1751</v>
      </c>
      <c r="H153" s="60">
        <v>15000000</v>
      </c>
      <c r="I153" s="60"/>
      <c r="J153" s="74"/>
      <c r="K153" s="12"/>
      <c r="L153" s="89"/>
      <c r="M153" s="26"/>
    </row>
    <row r="154" spans="1:13" s="14" customFormat="1" ht="46.5" x14ac:dyDescent="0.35">
      <c r="A154" s="98">
        <v>129</v>
      </c>
      <c r="B154" s="98"/>
      <c r="C154" s="98"/>
      <c r="D154" s="36"/>
      <c r="E154" s="36"/>
      <c r="F154" s="13">
        <v>16</v>
      </c>
      <c r="G154" s="12" t="s">
        <v>1752</v>
      </c>
      <c r="H154" s="60">
        <v>15000000</v>
      </c>
      <c r="I154" s="60"/>
      <c r="J154" s="74"/>
      <c r="K154" s="12"/>
      <c r="L154" s="89"/>
      <c r="M154" s="26"/>
    </row>
    <row r="155" spans="1:13" s="14" customFormat="1" ht="62" x14ac:dyDescent="0.35">
      <c r="A155" s="98">
        <v>130</v>
      </c>
      <c r="B155" s="98"/>
      <c r="C155" s="98"/>
      <c r="D155" s="36"/>
      <c r="E155" s="36"/>
      <c r="F155" s="13">
        <v>17</v>
      </c>
      <c r="G155" s="12" t="s">
        <v>1753</v>
      </c>
      <c r="H155" s="60">
        <v>15000000</v>
      </c>
      <c r="I155" s="60"/>
      <c r="J155" s="74"/>
      <c r="K155" s="12"/>
      <c r="L155" s="89"/>
      <c r="M155" s="26"/>
    </row>
    <row r="156" spans="1:13" s="14" customFormat="1" ht="46.5" x14ac:dyDescent="0.35">
      <c r="A156" s="98">
        <v>131</v>
      </c>
      <c r="B156" s="98"/>
      <c r="C156" s="98"/>
      <c r="D156" s="36"/>
      <c r="E156" s="36"/>
      <c r="F156" s="13">
        <v>18</v>
      </c>
      <c r="G156" s="12" t="s">
        <v>1754</v>
      </c>
      <c r="H156" s="60">
        <v>15000000</v>
      </c>
      <c r="I156" s="60"/>
      <c r="J156" s="74"/>
      <c r="K156" s="12"/>
      <c r="L156" s="89"/>
      <c r="M156" s="26"/>
    </row>
    <row r="157" spans="1:13" s="14" customFormat="1" ht="46.5" x14ac:dyDescent="0.35">
      <c r="A157" s="98">
        <v>132</v>
      </c>
      <c r="B157" s="98"/>
      <c r="C157" s="98"/>
      <c r="D157" s="36"/>
      <c r="E157" s="36"/>
      <c r="F157" s="13">
        <v>19</v>
      </c>
      <c r="G157" s="12" t="s">
        <v>1755</v>
      </c>
      <c r="H157" s="60">
        <v>17000000</v>
      </c>
      <c r="I157" s="60"/>
      <c r="J157" s="74"/>
      <c r="K157" s="12"/>
      <c r="L157" s="89"/>
      <c r="M157" s="26"/>
    </row>
    <row r="158" spans="1:13" s="14" customFormat="1" ht="46.5" x14ac:dyDescent="0.35">
      <c r="A158" s="98">
        <v>133</v>
      </c>
      <c r="B158" s="98"/>
      <c r="C158" s="98"/>
      <c r="D158" s="36"/>
      <c r="E158" s="36"/>
      <c r="F158" s="13">
        <v>20</v>
      </c>
      <c r="G158" s="12" t="s">
        <v>1756</v>
      </c>
      <c r="H158" s="60">
        <v>15000000</v>
      </c>
      <c r="I158" s="60"/>
      <c r="J158" s="74"/>
      <c r="K158" s="12"/>
      <c r="L158" s="89"/>
      <c r="M158" s="26"/>
    </row>
    <row r="159" spans="1:13" s="14" customFormat="1" ht="46.5" x14ac:dyDescent="0.35">
      <c r="A159" s="98">
        <v>134</v>
      </c>
      <c r="B159" s="98"/>
      <c r="C159" s="98"/>
      <c r="D159" s="36"/>
      <c r="E159" s="36"/>
      <c r="F159" s="13">
        <v>21</v>
      </c>
      <c r="G159" s="12" t="s">
        <v>1757</v>
      </c>
      <c r="H159" s="60">
        <v>10000000</v>
      </c>
      <c r="I159" s="60"/>
      <c r="J159" s="74"/>
      <c r="K159" s="12"/>
      <c r="L159" s="89"/>
      <c r="M159" s="26"/>
    </row>
    <row r="160" spans="1:13" s="14" customFormat="1" ht="46.5" x14ac:dyDescent="0.35">
      <c r="A160" s="98">
        <v>135</v>
      </c>
      <c r="B160" s="98"/>
      <c r="C160" s="98"/>
      <c r="D160" s="36"/>
      <c r="E160" s="36"/>
      <c r="F160" s="13">
        <v>22</v>
      </c>
      <c r="G160" s="12" t="s">
        <v>1758</v>
      </c>
      <c r="H160" s="60">
        <v>32000000</v>
      </c>
      <c r="I160" s="60"/>
      <c r="J160" s="74"/>
      <c r="K160" s="12"/>
      <c r="L160" s="89"/>
      <c r="M160" s="26"/>
    </row>
    <row r="161" spans="1:13" s="14" customFormat="1" ht="46.5" x14ac:dyDescent="0.35">
      <c r="A161" s="98">
        <v>136</v>
      </c>
      <c r="B161" s="98"/>
      <c r="C161" s="98"/>
      <c r="D161" s="36"/>
      <c r="E161" s="36"/>
      <c r="F161" s="13">
        <v>23</v>
      </c>
      <c r="G161" s="12" t="s">
        <v>1759</v>
      </c>
      <c r="H161" s="60">
        <v>17000000</v>
      </c>
      <c r="I161" s="60"/>
      <c r="J161" s="74"/>
      <c r="K161" s="12"/>
      <c r="L161" s="89"/>
      <c r="M161" s="26"/>
    </row>
    <row r="162" spans="1:13" s="14" customFormat="1" ht="46.5" x14ac:dyDescent="0.35">
      <c r="A162" s="98">
        <v>137</v>
      </c>
      <c r="B162" s="98"/>
      <c r="C162" s="98"/>
      <c r="D162" s="36"/>
      <c r="E162" s="36"/>
      <c r="F162" s="13">
        <v>24</v>
      </c>
      <c r="G162" s="12" t="s">
        <v>1760</v>
      </c>
      <c r="H162" s="60">
        <v>15000000</v>
      </c>
      <c r="I162" s="60"/>
      <c r="J162" s="74"/>
      <c r="K162" s="12"/>
      <c r="L162" s="89"/>
      <c r="M162" s="26"/>
    </row>
    <row r="163" spans="1:13" s="14" customFormat="1" ht="62" x14ac:dyDescent="0.35">
      <c r="A163" s="98">
        <v>138</v>
      </c>
      <c r="B163" s="98"/>
      <c r="C163" s="98"/>
      <c r="D163" s="36"/>
      <c r="E163" s="36"/>
      <c r="F163" s="13">
        <v>25</v>
      </c>
      <c r="G163" s="12" t="s">
        <v>1761</v>
      </c>
      <c r="H163" s="60">
        <v>15000000</v>
      </c>
      <c r="I163" s="60"/>
      <c r="J163" s="74"/>
      <c r="K163" s="12"/>
      <c r="L163" s="89"/>
      <c r="M163" s="26"/>
    </row>
    <row r="164" spans="1:13" s="14" customFormat="1" ht="46.5" x14ac:dyDescent="0.35">
      <c r="A164" s="98">
        <v>139</v>
      </c>
      <c r="B164" s="98"/>
      <c r="C164" s="98"/>
      <c r="D164" s="36"/>
      <c r="E164" s="36"/>
      <c r="F164" s="13">
        <v>26</v>
      </c>
      <c r="G164" s="12" t="s">
        <v>1762</v>
      </c>
      <c r="H164" s="60">
        <v>10000000</v>
      </c>
      <c r="I164" s="60"/>
      <c r="J164" s="74"/>
      <c r="K164" s="12"/>
      <c r="L164" s="89"/>
      <c r="M164" s="26"/>
    </row>
    <row r="165" spans="1:13" s="14" customFormat="1" ht="46.5" x14ac:dyDescent="0.35">
      <c r="A165" s="98">
        <v>140</v>
      </c>
      <c r="B165" s="98"/>
      <c r="C165" s="98"/>
      <c r="D165" s="36"/>
      <c r="E165" s="36"/>
      <c r="F165" s="13">
        <v>27</v>
      </c>
      <c r="G165" s="12" t="s">
        <v>1763</v>
      </c>
      <c r="H165" s="60">
        <v>25000000</v>
      </c>
      <c r="I165" s="60"/>
      <c r="J165" s="74"/>
      <c r="K165" s="12"/>
      <c r="L165" s="89"/>
      <c r="M165" s="26"/>
    </row>
    <row r="166" spans="1:13" s="14" customFormat="1" ht="62" x14ac:dyDescent="0.35">
      <c r="A166" s="98">
        <v>141</v>
      </c>
      <c r="B166" s="98"/>
      <c r="C166" s="98"/>
      <c r="D166" s="36"/>
      <c r="E166" s="36"/>
      <c r="F166" s="13">
        <v>28</v>
      </c>
      <c r="G166" s="12" t="s">
        <v>1764</v>
      </c>
      <c r="H166" s="60">
        <v>15000000</v>
      </c>
      <c r="I166" s="60"/>
      <c r="J166" s="74"/>
      <c r="K166" s="12"/>
      <c r="L166" s="89"/>
      <c r="M166" s="26"/>
    </row>
    <row r="167" spans="1:13" s="14" customFormat="1" ht="46.5" x14ac:dyDescent="0.35">
      <c r="A167" s="98">
        <v>142</v>
      </c>
      <c r="B167" s="98"/>
      <c r="C167" s="98"/>
      <c r="D167" s="36"/>
      <c r="E167" s="36"/>
      <c r="F167" s="13">
        <v>29</v>
      </c>
      <c r="G167" s="12" t="s">
        <v>1765</v>
      </c>
      <c r="H167" s="60">
        <v>20000000</v>
      </c>
      <c r="I167" s="60"/>
      <c r="J167" s="74"/>
      <c r="K167" s="12"/>
      <c r="L167" s="89"/>
      <c r="M167" s="26"/>
    </row>
    <row r="168" spans="1:13" x14ac:dyDescent="0.35">
      <c r="A168" s="98"/>
      <c r="B168" s="98"/>
      <c r="C168" s="98"/>
      <c r="D168" s="36"/>
      <c r="E168" s="36"/>
      <c r="F168" s="124" t="s">
        <v>1261</v>
      </c>
      <c r="G168" s="124"/>
      <c r="H168" s="59">
        <f>SUM(H139:H167)</f>
        <v>590500000</v>
      </c>
      <c r="I168" s="59"/>
      <c r="J168" s="73"/>
      <c r="K168" s="31"/>
      <c r="L168" s="89"/>
      <c r="M168" s="35"/>
    </row>
    <row r="169" spans="1:13" x14ac:dyDescent="0.35">
      <c r="A169" s="98"/>
      <c r="B169" s="98"/>
      <c r="C169" s="98"/>
      <c r="D169" s="36"/>
      <c r="E169" s="36"/>
      <c r="F169" s="125" t="s">
        <v>1273</v>
      </c>
      <c r="G169" s="127"/>
      <c r="H169" s="59"/>
      <c r="I169" s="59"/>
      <c r="J169" s="73"/>
      <c r="K169" s="31"/>
      <c r="L169" s="89"/>
      <c r="M169" s="35"/>
    </row>
    <row r="170" spans="1:13" s="14" customFormat="1" ht="46.5" x14ac:dyDescent="0.35">
      <c r="A170" s="98">
        <v>143</v>
      </c>
      <c r="B170" s="98"/>
      <c r="C170" s="98"/>
      <c r="D170" s="36"/>
      <c r="E170" s="36" t="s">
        <v>1273</v>
      </c>
      <c r="F170" s="13">
        <v>1</v>
      </c>
      <c r="G170" s="12" t="s">
        <v>1778</v>
      </c>
      <c r="H170" s="60">
        <v>17000000</v>
      </c>
      <c r="I170" s="60"/>
      <c r="J170" s="74"/>
      <c r="K170" s="12"/>
      <c r="L170" s="89"/>
      <c r="M170" s="26"/>
    </row>
    <row r="171" spans="1:13" s="14" customFormat="1" ht="46.5" x14ac:dyDescent="0.35">
      <c r="A171" s="98">
        <v>144</v>
      </c>
      <c r="B171" s="98"/>
      <c r="C171" s="98"/>
      <c r="D171" s="36"/>
      <c r="E171" s="36"/>
      <c r="F171" s="13">
        <v>2</v>
      </c>
      <c r="G171" s="12" t="s">
        <v>1779</v>
      </c>
      <c r="H171" s="60">
        <v>17000000</v>
      </c>
      <c r="I171" s="60"/>
      <c r="J171" s="74"/>
      <c r="K171" s="12"/>
      <c r="L171" s="89"/>
      <c r="M171" s="26"/>
    </row>
    <row r="172" spans="1:13" s="14" customFormat="1" ht="46.5" x14ac:dyDescent="0.35">
      <c r="A172" s="98">
        <v>145</v>
      </c>
      <c r="B172" s="98"/>
      <c r="C172" s="98"/>
      <c r="D172" s="36"/>
      <c r="E172" s="36"/>
      <c r="F172" s="13">
        <v>3</v>
      </c>
      <c r="G172" s="12" t="s">
        <v>1780</v>
      </c>
      <c r="H172" s="60">
        <v>17000000</v>
      </c>
      <c r="I172" s="60"/>
      <c r="J172" s="74"/>
      <c r="K172" s="12"/>
      <c r="L172" s="89"/>
      <c r="M172" s="26"/>
    </row>
    <row r="173" spans="1:13" s="14" customFormat="1" ht="46.5" x14ac:dyDescent="0.35">
      <c r="A173" s="98">
        <v>146</v>
      </c>
      <c r="B173" s="98"/>
      <c r="C173" s="98"/>
      <c r="D173" s="36"/>
      <c r="E173" s="36"/>
      <c r="F173" s="13">
        <v>4</v>
      </c>
      <c r="G173" s="12" t="s">
        <v>1781</v>
      </c>
      <c r="H173" s="60">
        <v>17000000</v>
      </c>
      <c r="I173" s="60"/>
      <c r="J173" s="74"/>
      <c r="K173" s="12"/>
      <c r="L173" s="89"/>
      <c r="M173" s="26"/>
    </row>
    <row r="174" spans="1:13" s="14" customFormat="1" ht="46.5" x14ac:dyDescent="0.35">
      <c r="A174" s="98">
        <v>147</v>
      </c>
      <c r="B174" s="98"/>
      <c r="C174" s="98"/>
      <c r="D174" s="36"/>
      <c r="E174" s="36"/>
      <c r="F174" s="13">
        <v>5</v>
      </c>
      <c r="G174" s="12" t="s">
        <v>1786</v>
      </c>
      <c r="H174" s="60">
        <v>20000000</v>
      </c>
      <c r="I174" s="60"/>
      <c r="J174" s="74"/>
      <c r="K174" s="12"/>
      <c r="L174" s="89"/>
      <c r="M174" s="26"/>
    </row>
    <row r="175" spans="1:13" s="14" customFormat="1" ht="46.5" x14ac:dyDescent="0.35">
      <c r="A175" s="98">
        <v>148</v>
      </c>
      <c r="B175" s="98"/>
      <c r="C175" s="98"/>
      <c r="D175" s="36"/>
      <c r="E175" s="36"/>
      <c r="F175" s="13">
        <v>6</v>
      </c>
      <c r="G175" s="12" t="s">
        <v>3280</v>
      </c>
      <c r="H175" s="60">
        <v>15000000</v>
      </c>
      <c r="I175" s="60"/>
      <c r="J175" s="74"/>
      <c r="K175" s="12"/>
      <c r="L175" s="89"/>
      <c r="M175" s="26"/>
    </row>
    <row r="176" spans="1:13" s="14" customFormat="1" ht="62" x14ac:dyDescent="0.35">
      <c r="A176" s="98">
        <v>149</v>
      </c>
      <c r="B176" s="98"/>
      <c r="C176" s="98"/>
      <c r="D176" s="36"/>
      <c r="E176" s="36"/>
      <c r="F176" s="13">
        <v>7</v>
      </c>
      <c r="G176" s="12" t="s">
        <v>1787</v>
      </c>
      <c r="H176" s="60">
        <v>15000000</v>
      </c>
      <c r="I176" s="60"/>
      <c r="J176" s="74"/>
      <c r="K176" s="12"/>
      <c r="L176" s="89"/>
      <c r="M176" s="26"/>
    </row>
    <row r="177" spans="1:13" s="14" customFormat="1" ht="62" x14ac:dyDescent="0.35">
      <c r="A177" s="98">
        <v>150</v>
      </c>
      <c r="B177" s="98"/>
      <c r="C177" s="98"/>
      <c r="D177" s="36"/>
      <c r="E177" s="36"/>
      <c r="F177" s="13">
        <v>8</v>
      </c>
      <c r="G177" s="12" t="s">
        <v>1788</v>
      </c>
      <c r="H177" s="60">
        <v>15000000</v>
      </c>
      <c r="I177" s="60"/>
      <c r="J177" s="74"/>
      <c r="K177" s="12"/>
      <c r="L177" s="89"/>
      <c r="M177" s="26"/>
    </row>
    <row r="178" spans="1:13" s="14" customFormat="1" ht="31" x14ac:dyDescent="0.35">
      <c r="A178" s="98">
        <v>151</v>
      </c>
      <c r="B178" s="98"/>
      <c r="C178" s="98"/>
      <c r="D178" s="36"/>
      <c r="E178" s="36" t="s">
        <v>1274</v>
      </c>
      <c r="F178" s="13">
        <v>1</v>
      </c>
      <c r="G178" s="12" t="s">
        <v>1790</v>
      </c>
      <c r="H178" s="60">
        <v>22000000</v>
      </c>
      <c r="I178" s="60"/>
      <c r="J178" s="74"/>
      <c r="K178" s="12"/>
      <c r="L178" s="89"/>
      <c r="M178" s="26"/>
    </row>
    <row r="179" spans="1:13" s="14" customFormat="1" ht="31" x14ac:dyDescent="0.35">
      <c r="A179" s="98">
        <v>152</v>
      </c>
      <c r="B179" s="98"/>
      <c r="C179" s="98"/>
      <c r="D179" s="36"/>
      <c r="E179" s="36"/>
      <c r="F179" s="13">
        <v>2</v>
      </c>
      <c r="G179" s="12" t="s">
        <v>1791</v>
      </c>
      <c r="H179" s="60">
        <v>13000000</v>
      </c>
      <c r="I179" s="60"/>
      <c r="J179" s="74"/>
      <c r="K179" s="12"/>
      <c r="L179" s="89"/>
      <c r="M179" s="26"/>
    </row>
    <row r="180" spans="1:13" s="14" customFormat="1" ht="31" x14ac:dyDescent="0.35">
      <c r="A180" s="98">
        <v>153</v>
      </c>
      <c r="B180" s="98"/>
      <c r="C180" s="98"/>
      <c r="D180" s="36"/>
      <c r="E180" s="36"/>
      <c r="F180" s="13">
        <v>3</v>
      </c>
      <c r="G180" s="12" t="s">
        <v>1792</v>
      </c>
      <c r="H180" s="60">
        <v>13000000</v>
      </c>
      <c r="I180" s="60"/>
      <c r="J180" s="74"/>
      <c r="K180" s="12"/>
      <c r="L180" s="89"/>
      <c r="M180" s="26"/>
    </row>
    <row r="181" spans="1:13" s="14" customFormat="1" ht="31" x14ac:dyDescent="0.35">
      <c r="A181" s="98">
        <v>154</v>
      </c>
      <c r="B181" s="98"/>
      <c r="C181" s="98"/>
      <c r="D181" s="36"/>
      <c r="E181" s="36"/>
      <c r="F181" s="13">
        <v>4</v>
      </c>
      <c r="G181" s="12" t="s">
        <v>1793</v>
      </c>
      <c r="H181" s="60">
        <v>15000000</v>
      </c>
      <c r="I181" s="60"/>
      <c r="J181" s="74"/>
      <c r="K181" s="12"/>
      <c r="L181" s="89"/>
      <c r="M181" s="26"/>
    </row>
    <row r="182" spans="1:13" s="14" customFormat="1" ht="62" x14ac:dyDescent="0.35">
      <c r="A182" s="98">
        <v>155</v>
      </c>
      <c r="B182" s="98"/>
      <c r="C182" s="98"/>
      <c r="D182" s="36"/>
      <c r="E182" s="36"/>
      <c r="F182" s="13">
        <v>5</v>
      </c>
      <c r="G182" s="12" t="s">
        <v>1794</v>
      </c>
      <c r="H182" s="60">
        <v>15000000</v>
      </c>
      <c r="I182" s="60"/>
      <c r="J182" s="74"/>
      <c r="K182" s="12"/>
      <c r="L182" s="89"/>
      <c r="M182" s="26"/>
    </row>
    <row r="183" spans="1:13" s="14" customFormat="1" ht="46.5" x14ac:dyDescent="0.35">
      <c r="A183" s="98">
        <v>156</v>
      </c>
      <c r="B183" s="98"/>
      <c r="C183" s="98"/>
      <c r="D183" s="36"/>
      <c r="E183" s="36"/>
      <c r="F183" s="13">
        <v>6</v>
      </c>
      <c r="G183" s="12" t="s">
        <v>1795</v>
      </c>
      <c r="H183" s="60">
        <v>39000000</v>
      </c>
      <c r="I183" s="60"/>
      <c r="J183" s="74"/>
      <c r="K183" s="12"/>
      <c r="L183" s="89"/>
      <c r="M183" s="26"/>
    </row>
    <row r="184" spans="1:13" x14ac:dyDescent="0.35">
      <c r="A184" s="98"/>
      <c r="B184" s="98"/>
      <c r="C184" s="98"/>
      <c r="D184" s="36"/>
      <c r="E184" s="36"/>
      <c r="F184" s="125" t="s">
        <v>1275</v>
      </c>
      <c r="G184" s="127"/>
      <c r="H184" s="59"/>
      <c r="I184" s="59"/>
      <c r="J184" s="73"/>
      <c r="K184" s="31"/>
      <c r="L184" s="89"/>
      <c r="M184" s="35"/>
    </row>
    <row r="185" spans="1:13" s="14" customFormat="1" ht="46.5" x14ac:dyDescent="0.35">
      <c r="A185" s="98">
        <v>157</v>
      </c>
      <c r="B185" s="98"/>
      <c r="C185" s="98"/>
      <c r="D185" s="36"/>
      <c r="E185" s="36"/>
      <c r="F185" s="13">
        <v>1</v>
      </c>
      <c r="G185" s="12" t="s">
        <v>1797</v>
      </c>
      <c r="H185" s="60">
        <v>40000000</v>
      </c>
      <c r="I185" s="60"/>
      <c r="J185" s="74"/>
      <c r="K185" s="12"/>
      <c r="L185" s="89"/>
      <c r="M185" s="26"/>
    </row>
    <row r="186" spans="1:13" s="14" customFormat="1" ht="46.5" x14ac:dyDescent="0.35">
      <c r="A186" s="98">
        <v>158</v>
      </c>
      <c r="B186" s="98"/>
      <c r="C186" s="98"/>
      <c r="D186" s="36"/>
      <c r="E186" s="36"/>
      <c r="F186" s="13">
        <v>2</v>
      </c>
      <c r="G186" s="12" t="s">
        <v>3281</v>
      </c>
      <c r="H186" s="60">
        <v>12000000</v>
      </c>
      <c r="I186" s="60"/>
      <c r="J186" s="74"/>
      <c r="K186" s="12"/>
      <c r="L186" s="89"/>
      <c r="M186" s="26"/>
    </row>
    <row r="187" spans="1:13" s="14" customFormat="1" ht="62" x14ac:dyDescent="0.35">
      <c r="A187" s="98">
        <v>159</v>
      </c>
      <c r="B187" s="98"/>
      <c r="C187" s="98"/>
      <c r="D187" s="36"/>
      <c r="E187" s="36"/>
      <c r="F187" s="13">
        <v>3</v>
      </c>
      <c r="G187" s="12" t="s">
        <v>1798</v>
      </c>
      <c r="H187" s="60">
        <v>10000000</v>
      </c>
      <c r="I187" s="60"/>
      <c r="J187" s="74"/>
      <c r="K187" s="12"/>
      <c r="L187" s="89"/>
      <c r="M187" s="26"/>
    </row>
    <row r="188" spans="1:13" x14ac:dyDescent="0.35">
      <c r="A188" s="98"/>
      <c r="B188" s="98"/>
      <c r="C188" s="98"/>
      <c r="D188" s="36"/>
      <c r="E188" s="36"/>
      <c r="F188" s="124" t="s">
        <v>1264</v>
      </c>
      <c r="G188" s="124"/>
      <c r="H188" s="59">
        <f>SUM(H185:H187)</f>
        <v>62000000</v>
      </c>
      <c r="I188" s="59"/>
      <c r="J188" s="73"/>
      <c r="K188" s="31"/>
      <c r="L188" s="89"/>
      <c r="M188" s="35"/>
    </row>
    <row r="189" spans="1:13" x14ac:dyDescent="0.35">
      <c r="A189" s="98"/>
      <c r="B189" s="98"/>
      <c r="C189" s="98"/>
      <c r="D189" s="36"/>
      <c r="E189" s="36"/>
      <c r="F189" s="125" t="s">
        <v>1529</v>
      </c>
      <c r="G189" s="127"/>
      <c r="H189" s="59"/>
      <c r="I189" s="59"/>
      <c r="J189" s="73"/>
      <c r="K189" s="31"/>
      <c r="L189" s="89"/>
      <c r="M189" s="35"/>
    </row>
    <row r="190" spans="1:13" s="14" customFormat="1" ht="31" x14ac:dyDescent="0.35">
      <c r="A190" s="98">
        <v>160</v>
      </c>
      <c r="B190" s="98"/>
      <c r="C190" s="98"/>
      <c r="D190" s="36"/>
      <c r="E190" s="36"/>
      <c r="F190" s="13">
        <v>1</v>
      </c>
      <c r="G190" s="12" t="s">
        <v>1799</v>
      </c>
      <c r="H190" s="60">
        <v>30000000</v>
      </c>
      <c r="I190" s="60"/>
      <c r="J190" s="74"/>
      <c r="K190" s="12"/>
      <c r="L190" s="89"/>
      <c r="M190" s="26"/>
    </row>
    <row r="191" spans="1:13" s="14" customFormat="1" ht="31" x14ac:dyDescent="0.35">
      <c r="A191" s="98">
        <v>161</v>
      </c>
      <c r="B191" s="98"/>
      <c r="C191" s="98"/>
      <c r="D191" s="36"/>
      <c r="E191" s="36"/>
      <c r="F191" s="13">
        <v>2</v>
      </c>
      <c r="G191" s="12" t="s">
        <v>1800</v>
      </c>
      <c r="H191" s="60">
        <v>10000000</v>
      </c>
      <c r="I191" s="60"/>
      <c r="J191" s="74"/>
      <c r="K191" s="12"/>
      <c r="L191" s="89"/>
      <c r="M191" s="26"/>
    </row>
    <row r="192" spans="1:13" s="14" customFormat="1" ht="31" x14ac:dyDescent="0.35">
      <c r="A192" s="98">
        <v>162</v>
      </c>
      <c r="B192" s="98"/>
      <c r="C192" s="98"/>
      <c r="D192" s="36"/>
      <c r="E192" s="36"/>
      <c r="F192" s="13">
        <v>3</v>
      </c>
      <c r="G192" s="12" t="s">
        <v>1801</v>
      </c>
      <c r="H192" s="60">
        <v>20000000</v>
      </c>
      <c r="I192" s="60"/>
      <c r="J192" s="74"/>
      <c r="K192" s="12"/>
      <c r="L192" s="89"/>
      <c r="M192" s="26"/>
    </row>
    <row r="193" spans="1:13" s="14" customFormat="1" ht="46.5" x14ac:dyDescent="0.35">
      <c r="A193" s="98">
        <v>163</v>
      </c>
      <c r="B193" s="98"/>
      <c r="C193" s="98"/>
      <c r="D193" s="36"/>
      <c r="E193" s="36"/>
      <c r="F193" s="13">
        <v>4</v>
      </c>
      <c r="G193" s="12" t="s">
        <v>1803</v>
      </c>
      <c r="H193" s="60">
        <v>17000000</v>
      </c>
      <c r="I193" s="60"/>
      <c r="J193" s="74"/>
      <c r="K193" s="12"/>
      <c r="L193" s="89"/>
      <c r="M193" s="26"/>
    </row>
    <row r="194" spans="1:13" s="14" customFormat="1" ht="62" x14ac:dyDescent="0.35">
      <c r="A194" s="98">
        <v>164</v>
      </c>
      <c r="B194" s="98"/>
      <c r="C194" s="98"/>
      <c r="D194" s="36"/>
      <c r="E194" s="36"/>
      <c r="F194" s="13">
        <v>5</v>
      </c>
      <c r="G194" s="12" t="s">
        <v>1802</v>
      </c>
      <c r="H194" s="60">
        <v>17000000</v>
      </c>
      <c r="I194" s="60"/>
      <c r="J194" s="74"/>
      <c r="K194" s="12"/>
      <c r="L194" s="89"/>
      <c r="M194" s="26"/>
    </row>
    <row r="195" spans="1:13" s="14" customFormat="1" ht="46.5" x14ac:dyDescent="0.35">
      <c r="A195" s="98">
        <v>165</v>
      </c>
      <c r="B195" s="98"/>
      <c r="C195" s="98"/>
      <c r="D195" s="36"/>
      <c r="E195" s="36"/>
      <c r="F195" s="13">
        <v>6</v>
      </c>
      <c r="G195" s="12" t="s">
        <v>1804</v>
      </c>
      <c r="H195" s="60">
        <v>15000000</v>
      </c>
      <c r="I195" s="60"/>
      <c r="J195" s="74"/>
      <c r="K195" s="12"/>
      <c r="L195" s="89"/>
      <c r="M195" s="26"/>
    </row>
    <row r="196" spans="1:13" x14ac:dyDescent="0.35">
      <c r="A196" s="98"/>
      <c r="B196" s="98"/>
      <c r="C196" s="98"/>
      <c r="D196" s="36"/>
      <c r="E196" s="36"/>
      <c r="F196" s="124" t="s">
        <v>1265</v>
      </c>
      <c r="G196" s="124"/>
      <c r="H196" s="59">
        <f>SUM(H190:H195)</f>
        <v>109000000</v>
      </c>
      <c r="I196" s="59"/>
      <c r="J196" s="73"/>
      <c r="K196" s="31"/>
      <c r="L196" s="89"/>
      <c r="M196" s="35"/>
    </row>
    <row r="197" spans="1:13" x14ac:dyDescent="0.35">
      <c r="A197" s="98"/>
      <c r="B197" s="98"/>
      <c r="C197" s="98"/>
      <c r="D197" s="36"/>
      <c r="E197" s="36"/>
      <c r="F197" s="125" t="s">
        <v>1276</v>
      </c>
      <c r="G197" s="127"/>
      <c r="H197" s="59"/>
      <c r="I197" s="59"/>
      <c r="J197" s="73"/>
      <c r="K197" s="31"/>
      <c r="L197" s="89"/>
      <c r="M197" s="35"/>
    </row>
    <row r="198" spans="1:13" s="14" customFormat="1" ht="31" x14ac:dyDescent="0.35">
      <c r="A198" s="98">
        <v>166</v>
      </c>
      <c r="B198" s="98"/>
      <c r="C198" s="98"/>
      <c r="D198" s="36"/>
      <c r="E198" s="36"/>
      <c r="F198" s="13">
        <v>2</v>
      </c>
      <c r="G198" s="103" t="s">
        <v>1806</v>
      </c>
      <c r="H198" s="60">
        <v>15000000</v>
      </c>
      <c r="I198" s="60"/>
      <c r="J198" s="74"/>
      <c r="K198" s="12"/>
      <c r="L198" s="89"/>
      <c r="M198" s="26"/>
    </row>
    <row r="199" spans="1:13" s="14" customFormat="1" ht="46.5" x14ac:dyDescent="0.35">
      <c r="A199" s="98">
        <v>167</v>
      </c>
      <c r="B199" s="98"/>
      <c r="C199" s="98"/>
      <c r="D199" s="36"/>
      <c r="E199" s="36"/>
      <c r="F199" s="13">
        <v>3</v>
      </c>
      <c r="G199" s="103" t="s">
        <v>1807</v>
      </c>
      <c r="H199" s="60">
        <v>17000000</v>
      </c>
      <c r="I199" s="60"/>
      <c r="J199" s="74"/>
      <c r="K199" s="12"/>
      <c r="L199" s="89"/>
      <c r="M199" s="26"/>
    </row>
    <row r="200" spans="1:13" s="14" customFormat="1" ht="31" x14ac:dyDescent="0.35">
      <c r="A200" s="98">
        <v>168</v>
      </c>
      <c r="B200" s="98"/>
      <c r="C200" s="98"/>
      <c r="D200" s="36"/>
      <c r="E200" s="36"/>
      <c r="F200" s="13">
        <v>4</v>
      </c>
      <c r="G200" s="103" t="s">
        <v>1809</v>
      </c>
      <c r="H200" s="60">
        <v>13000000</v>
      </c>
      <c r="I200" s="60"/>
      <c r="J200" s="74"/>
      <c r="K200" s="12"/>
      <c r="L200" s="89"/>
      <c r="M200" s="26"/>
    </row>
    <row r="201" spans="1:13" s="14" customFormat="1" ht="46.5" x14ac:dyDescent="0.35">
      <c r="A201" s="98">
        <v>169</v>
      </c>
      <c r="B201" s="98"/>
      <c r="C201" s="98"/>
      <c r="D201" s="36"/>
      <c r="E201" s="36"/>
      <c r="F201" s="13">
        <v>5</v>
      </c>
      <c r="G201" s="103" t="s">
        <v>3396</v>
      </c>
      <c r="H201" s="60">
        <v>13000000</v>
      </c>
      <c r="I201" s="60"/>
      <c r="J201" s="74"/>
      <c r="K201" s="12"/>
      <c r="L201" s="89"/>
      <c r="M201" s="26"/>
    </row>
    <row r="202" spans="1:13" s="14" customFormat="1" ht="31" x14ac:dyDescent="0.35">
      <c r="A202" s="98">
        <v>170</v>
      </c>
      <c r="B202" s="98"/>
      <c r="C202" s="98"/>
      <c r="D202" s="36"/>
      <c r="E202" s="36"/>
      <c r="F202" s="13">
        <v>6</v>
      </c>
      <c r="G202" s="103" t="s">
        <v>1811</v>
      </c>
      <c r="H202" s="60">
        <v>13000000</v>
      </c>
      <c r="I202" s="60"/>
      <c r="J202" s="74"/>
      <c r="K202" s="12"/>
      <c r="L202" s="89"/>
      <c r="M202" s="26"/>
    </row>
    <row r="203" spans="1:13" s="14" customFormat="1" ht="46.5" x14ac:dyDescent="0.35">
      <c r="A203" s="98">
        <v>171</v>
      </c>
      <c r="B203" s="98"/>
      <c r="C203" s="98"/>
      <c r="D203" s="36"/>
      <c r="E203" s="36"/>
      <c r="F203" s="13">
        <v>7</v>
      </c>
      <c r="G203" s="103" t="s">
        <v>1812</v>
      </c>
      <c r="H203" s="60">
        <v>15000000</v>
      </c>
      <c r="I203" s="60"/>
      <c r="J203" s="74"/>
      <c r="K203" s="12"/>
      <c r="L203" s="89"/>
      <c r="M203" s="26"/>
    </row>
    <row r="204" spans="1:13" s="14" customFormat="1" ht="46.5" x14ac:dyDescent="0.35">
      <c r="A204" s="98">
        <v>172</v>
      </c>
      <c r="B204" s="98"/>
      <c r="C204" s="98"/>
      <c r="D204" s="36"/>
      <c r="E204" s="36"/>
      <c r="F204" s="13">
        <v>8</v>
      </c>
      <c r="G204" s="103" t="s">
        <v>1816</v>
      </c>
      <c r="H204" s="60">
        <v>17000000</v>
      </c>
      <c r="I204" s="60"/>
      <c r="J204" s="74"/>
      <c r="K204" s="12"/>
      <c r="L204" s="89"/>
      <c r="M204" s="26"/>
    </row>
    <row r="205" spans="1:13" s="14" customFormat="1" ht="46.5" x14ac:dyDescent="0.35">
      <c r="A205" s="98">
        <v>173</v>
      </c>
      <c r="B205" s="98"/>
      <c r="C205" s="98"/>
      <c r="D205" s="36"/>
      <c r="E205" s="36"/>
      <c r="F205" s="13">
        <v>9</v>
      </c>
      <c r="G205" s="103" t="s">
        <v>1817</v>
      </c>
      <c r="H205" s="60">
        <v>17000000</v>
      </c>
      <c r="I205" s="60"/>
      <c r="J205" s="74"/>
      <c r="K205" s="12"/>
      <c r="L205" s="89"/>
      <c r="M205" s="26"/>
    </row>
    <row r="206" spans="1:13" x14ac:dyDescent="0.35">
      <c r="A206" s="98"/>
      <c r="B206" s="98"/>
      <c r="C206" s="98"/>
      <c r="D206" s="36"/>
      <c r="E206" s="36"/>
      <c r="F206" s="124" t="s">
        <v>1266</v>
      </c>
      <c r="G206" s="124"/>
      <c r="H206" s="59">
        <f>SUM(H198:H205)</f>
        <v>120000000</v>
      </c>
      <c r="I206" s="59"/>
      <c r="J206" s="73"/>
      <c r="K206" s="31"/>
      <c r="L206" s="89"/>
      <c r="M206" s="35"/>
    </row>
    <row r="207" spans="1:13" x14ac:dyDescent="0.35">
      <c r="A207" s="98"/>
      <c r="B207" s="98"/>
      <c r="C207" s="98"/>
      <c r="D207" s="36"/>
      <c r="E207" s="36"/>
      <c r="F207" s="125" t="s">
        <v>1277</v>
      </c>
      <c r="G207" s="127"/>
      <c r="H207" s="59"/>
      <c r="I207" s="59"/>
      <c r="J207" s="73"/>
      <c r="K207" s="31"/>
      <c r="L207" s="89"/>
      <c r="M207" s="35"/>
    </row>
    <row r="208" spans="1:13" s="14" customFormat="1" ht="31" x14ac:dyDescent="0.35">
      <c r="A208" s="98">
        <v>174</v>
      </c>
      <c r="B208" s="98"/>
      <c r="C208" s="98"/>
      <c r="D208" s="36"/>
      <c r="E208" s="36"/>
      <c r="F208" s="13">
        <v>1</v>
      </c>
      <c r="G208" s="12" t="s">
        <v>1818</v>
      </c>
      <c r="H208" s="60">
        <v>30000000</v>
      </c>
      <c r="I208" s="60"/>
      <c r="J208" s="74"/>
      <c r="K208" s="12"/>
      <c r="L208" s="89"/>
      <c r="M208" s="26"/>
    </row>
    <row r="209" spans="1:13" s="14" customFormat="1" ht="46.5" x14ac:dyDescent="0.35">
      <c r="A209" s="98">
        <v>175</v>
      </c>
      <c r="B209" s="98"/>
      <c r="C209" s="98"/>
      <c r="D209" s="36"/>
      <c r="E209" s="36"/>
      <c r="F209" s="13">
        <v>2</v>
      </c>
      <c r="G209" s="12" t="s">
        <v>1819</v>
      </c>
      <c r="H209" s="60">
        <v>10000000</v>
      </c>
      <c r="I209" s="60"/>
      <c r="J209" s="74"/>
      <c r="K209" s="12"/>
      <c r="L209" s="89"/>
      <c r="M209" s="26"/>
    </row>
    <row r="210" spans="1:13" s="14" customFormat="1" ht="46.5" x14ac:dyDescent="0.35">
      <c r="A210" s="98">
        <v>176</v>
      </c>
      <c r="B210" s="98"/>
      <c r="C210" s="98"/>
      <c r="D210" s="36"/>
      <c r="E210" s="36"/>
      <c r="F210" s="13">
        <v>3</v>
      </c>
      <c r="G210" s="12" t="s">
        <v>1820</v>
      </c>
      <c r="H210" s="60">
        <v>10000000</v>
      </c>
      <c r="I210" s="60"/>
      <c r="J210" s="74"/>
      <c r="K210" s="12"/>
      <c r="L210" s="89"/>
      <c r="M210" s="26"/>
    </row>
    <row r="211" spans="1:13" s="14" customFormat="1" ht="46.5" x14ac:dyDescent="0.35">
      <c r="A211" s="98">
        <v>177</v>
      </c>
      <c r="B211" s="98"/>
      <c r="C211" s="98"/>
      <c r="D211" s="36"/>
      <c r="E211" s="36"/>
      <c r="F211" s="13">
        <v>4</v>
      </c>
      <c r="G211" s="12" t="s">
        <v>1821</v>
      </c>
      <c r="H211" s="60">
        <v>10000000</v>
      </c>
      <c r="I211" s="60"/>
      <c r="J211" s="74"/>
      <c r="K211" s="12"/>
      <c r="L211" s="89"/>
      <c r="M211" s="26"/>
    </row>
    <row r="212" spans="1:13" s="14" customFormat="1" ht="46.5" x14ac:dyDescent="0.35">
      <c r="A212" s="98">
        <v>178</v>
      </c>
      <c r="B212" s="98"/>
      <c r="C212" s="98"/>
      <c r="D212" s="36"/>
      <c r="E212" s="36"/>
      <c r="F212" s="13">
        <v>5</v>
      </c>
      <c r="G212" s="12" t="s">
        <v>1822</v>
      </c>
      <c r="H212" s="60">
        <v>10000000</v>
      </c>
      <c r="I212" s="60"/>
      <c r="J212" s="74"/>
      <c r="K212" s="12"/>
      <c r="L212" s="89"/>
      <c r="M212" s="26"/>
    </row>
    <row r="213" spans="1:13" x14ac:dyDescent="0.35">
      <c r="A213" s="98"/>
      <c r="B213" s="98"/>
      <c r="C213" s="98"/>
      <c r="D213" s="36"/>
      <c r="E213" s="36"/>
      <c r="F213" s="124" t="s">
        <v>1267</v>
      </c>
      <c r="G213" s="124"/>
      <c r="H213" s="59">
        <f>SUM(H208:H212)</f>
        <v>70000000</v>
      </c>
      <c r="I213" s="59"/>
      <c r="J213" s="73"/>
      <c r="K213" s="31"/>
      <c r="L213" s="89"/>
      <c r="M213" s="35"/>
    </row>
    <row r="214" spans="1:13" x14ac:dyDescent="0.35">
      <c r="A214" s="98"/>
      <c r="B214" s="98"/>
      <c r="C214" s="98"/>
      <c r="D214" s="36"/>
      <c r="E214" s="36"/>
      <c r="F214" s="125" t="s">
        <v>1278</v>
      </c>
      <c r="G214" s="127"/>
      <c r="H214" s="59"/>
      <c r="I214" s="59"/>
      <c r="J214" s="73"/>
      <c r="K214" s="31"/>
      <c r="L214" s="89"/>
      <c r="M214" s="35"/>
    </row>
    <row r="215" spans="1:13" s="14" customFormat="1" ht="31" x14ac:dyDescent="0.35">
      <c r="A215" s="98">
        <v>179</v>
      </c>
      <c r="B215" s="98"/>
      <c r="C215" s="98"/>
      <c r="D215" s="36"/>
      <c r="E215" s="36"/>
      <c r="F215" s="13">
        <v>1</v>
      </c>
      <c r="G215" s="12" t="s">
        <v>1827</v>
      </c>
      <c r="H215" s="60">
        <v>10000000</v>
      </c>
      <c r="I215" s="60"/>
      <c r="J215" s="74"/>
      <c r="K215" s="12"/>
      <c r="L215" s="89"/>
      <c r="M215" s="26"/>
    </row>
    <row r="216" spans="1:13" s="14" customFormat="1" ht="46.5" x14ac:dyDescent="0.35">
      <c r="A216" s="98">
        <v>180</v>
      </c>
      <c r="B216" s="98"/>
      <c r="C216" s="98"/>
      <c r="D216" s="36"/>
      <c r="E216" s="36"/>
      <c r="F216" s="13">
        <v>2</v>
      </c>
      <c r="G216" s="12" t="s">
        <v>1828</v>
      </c>
      <c r="H216" s="60">
        <v>15000000</v>
      </c>
      <c r="I216" s="60"/>
      <c r="J216" s="74"/>
      <c r="K216" s="12"/>
      <c r="L216" s="89"/>
      <c r="M216" s="26"/>
    </row>
    <row r="217" spans="1:13" s="14" customFormat="1" ht="31" x14ac:dyDescent="0.35">
      <c r="A217" s="98">
        <v>181</v>
      </c>
      <c r="B217" s="98"/>
      <c r="C217" s="98"/>
      <c r="D217" s="36"/>
      <c r="E217" s="36"/>
      <c r="F217" s="13">
        <v>3</v>
      </c>
      <c r="G217" s="12" t="s">
        <v>1829</v>
      </c>
      <c r="H217" s="60">
        <v>12000000</v>
      </c>
      <c r="I217" s="60"/>
      <c r="J217" s="74"/>
      <c r="K217" s="12"/>
      <c r="L217" s="89"/>
      <c r="M217" s="26"/>
    </row>
    <row r="218" spans="1:13" s="14" customFormat="1" ht="46.5" x14ac:dyDescent="0.35">
      <c r="A218" s="98">
        <v>182</v>
      </c>
      <c r="B218" s="98"/>
      <c r="C218" s="98"/>
      <c r="D218" s="36"/>
      <c r="E218" s="36"/>
      <c r="F218" s="13">
        <v>4</v>
      </c>
      <c r="G218" s="12" t="s">
        <v>1830</v>
      </c>
      <c r="H218" s="60">
        <v>15000000</v>
      </c>
      <c r="I218" s="60"/>
      <c r="J218" s="74"/>
      <c r="K218" s="12"/>
      <c r="L218" s="89"/>
      <c r="M218" s="26"/>
    </row>
    <row r="219" spans="1:13" s="14" customFormat="1" ht="46.5" x14ac:dyDescent="0.35">
      <c r="A219" s="98">
        <v>183</v>
      </c>
      <c r="B219" s="98"/>
      <c r="C219" s="98"/>
      <c r="D219" s="36"/>
      <c r="E219" s="36"/>
      <c r="F219" s="13">
        <v>5</v>
      </c>
      <c r="G219" s="12" t="s">
        <v>1831</v>
      </c>
      <c r="H219" s="60">
        <v>17000000</v>
      </c>
      <c r="I219" s="60"/>
      <c r="J219" s="74"/>
      <c r="K219" s="12"/>
      <c r="L219" s="89"/>
      <c r="M219" s="26"/>
    </row>
    <row r="220" spans="1:13" s="14" customFormat="1" ht="46.5" x14ac:dyDescent="0.35">
      <c r="A220" s="98">
        <v>184</v>
      </c>
      <c r="B220" s="98"/>
      <c r="C220" s="98"/>
      <c r="D220" s="36"/>
      <c r="E220" s="36"/>
      <c r="F220" s="13">
        <v>6</v>
      </c>
      <c r="G220" s="12" t="s">
        <v>1832</v>
      </c>
      <c r="H220" s="60">
        <v>15000000</v>
      </c>
      <c r="I220" s="60"/>
      <c r="J220" s="74"/>
      <c r="K220" s="12"/>
      <c r="L220" s="89"/>
      <c r="M220" s="26"/>
    </row>
    <row r="221" spans="1:13" s="14" customFormat="1" ht="46.5" x14ac:dyDescent="0.35">
      <c r="A221" s="98">
        <v>185</v>
      </c>
      <c r="B221" s="98"/>
      <c r="C221" s="98"/>
      <c r="D221" s="36"/>
      <c r="E221" s="36"/>
      <c r="F221" s="13">
        <v>7</v>
      </c>
      <c r="G221" s="12" t="s">
        <v>1833</v>
      </c>
      <c r="H221" s="60">
        <v>17000000</v>
      </c>
      <c r="I221" s="60"/>
      <c r="J221" s="74"/>
      <c r="K221" s="12"/>
      <c r="L221" s="89"/>
      <c r="M221" s="26"/>
    </row>
    <row r="222" spans="1:13" s="14" customFormat="1" ht="46.5" x14ac:dyDescent="0.35">
      <c r="A222" s="98">
        <v>186</v>
      </c>
      <c r="B222" s="98"/>
      <c r="C222" s="98"/>
      <c r="D222" s="36"/>
      <c r="E222" s="36"/>
      <c r="F222" s="13">
        <v>8</v>
      </c>
      <c r="G222" s="12" t="s">
        <v>1835</v>
      </c>
      <c r="H222" s="60">
        <v>15000000</v>
      </c>
      <c r="I222" s="60"/>
      <c r="J222" s="74"/>
      <c r="K222" s="12"/>
      <c r="L222" s="89"/>
      <c r="M222" s="26"/>
    </row>
    <row r="223" spans="1:13" s="14" customFormat="1" ht="62" x14ac:dyDescent="0.35">
      <c r="A223" s="98">
        <v>187</v>
      </c>
      <c r="B223" s="98"/>
      <c r="C223" s="98"/>
      <c r="D223" s="36"/>
      <c r="E223" s="36"/>
      <c r="F223" s="13">
        <v>9</v>
      </c>
      <c r="G223" s="12" t="s">
        <v>1843</v>
      </c>
      <c r="H223" s="60">
        <v>17000000</v>
      </c>
      <c r="I223" s="60"/>
      <c r="J223" s="74"/>
      <c r="K223" s="12"/>
      <c r="L223" s="89"/>
      <c r="M223" s="26"/>
    </row>
    <row r="224" spans="1:13" s="14" customFormat="1" ht="62" x14ac:dyDescent="0.35">
      <c r="A224" s="98">
        <v>188</v>
      </c>
      <c r="B224" s="98"/>
      <c r="C224" s="98"/>
      <c r="D224" s="36"/>
      <c r="E224" s="36"/>
      <c r="F224" s="13">
        <v>10</v>
      </c>
      <c r="G224" s="12" t="s">
        <v>1844</v>
      </c>
      <c r="H224" s="60">
        <v>20000000</v>
      </c>
      <c r="I224" s="60"/>
      <c r="J224" s="74"/>
      <c r="K224" s="12"/>
      <c r="L224" s="89"/>
      <c r="M224" s="26"/>
    </row>
    <row r="225" spans="1:13" s="14" customFormat="1" ht="46.5" x14ac:dyDescent="0.35">
      <c r="A225" s="98">
        <v>189</v>
      </c>
      <c r="B225" s="98"/>
      <c r="C225" s="98"/>
      <c r="D225" s="36"/>
      <c r="E225" s="36"/>
      <c r="F225" s="13">
        <v>11</v>
      </c>
      <c r="G225" s="12" t="s">
        <v>1845</v>
      </c>
      <c r="H225" s="60">
        <v>20000000</v>
      </c>
      <c r="I225" s="60"/>
      <c r="J225" s="74"/>
      <c r="K225" s="12"/>
      <c r="L225" s="89"/>
      <c r="M225" s="26"/>
    </row>
    <row r="226" spans="1:13" s="14" customFormat="1" ht="62" x14ac:dyDescent="0.35">
      <c r="A226" s="98">
        <v>190</v>
      </c>
      <c r="B226" s="98"/>
      <c r="C226" s="98"/>
      <c r="D226" s="36"/>
      <c r="E226" s="36"/>
      <c r="F226" s="13">
        <v>12</v>
      </c>
      <c r="G226" s="12" t="s">
        <v>1846</v>
      </c>
      <c r="H226" s="60">
        <v>15000000</v>
      </c>
      <c r="I226" s="60"/>
      <c r="J226" s="74"/>
      <c r="K226" s="12"/>
      <c r="L226" s="89"/>
      <c r="M226" s="26"/>
    </row>
    <row r="227" spans="1:13" s="14" customFormat="1" ht="46.5" x14ac:dyDescent="0.35">
      <c r="A227" s="98">
        <v>191</v>
      </c>
      <c r="B227" s="98"/>
      <c r="C227" s="98"/>
      <c r="D227" s="36"/>
      <c r="E227" s="36"/>
      <c r="F227" s="13">
        <v>13</v>
      </c>
      <c r="G227" s="12" t="s">
        <v>1848</v>
      </c>
      <c r="H227" s="60">
        <v>15000000</v>
      </c>
      <c r="I227" s="60"/>
      <c r="J227" s="74"/>
      <c r="K227" s="12"/>
      <c r="L227" s="89"/>
      <c r="M227" s="26"/>
    </row>
    <row r="228" spans="1:13" s="14" customFormat="1" ht="46.5" x14ac:dyDescent="0.35">
      <c r="A228" s="98">
        <v>192</v>
      </c>
      <c r="B228" s="98"/>
      <c r="C228" s="98"/>
      <c r="D228" s="36"/>
      <c r="E228" s="36"/>
      <c r="F228" s="13">
        <v>14</v>
      </c>
      <c r="G228" s="12" t="s">
        <v>1851</v>
      </c>
      <c r="H228" s="60">
        <v>20000000</v>
      </c>
      <c r="I228" s="60"/>
      <c r="J228" s="74"/>
      <c r="K228" s="12"/>
      <c r="L228" s="89"/>
      <c r="M228" s="26"/>
    </row>
    <row r="229" spans="1:13" s="14" customFormat="1" ht="46.5" x14ac:dyDescent="0.35">
      <c r="A229" s="98">
        <v>193</v>
      </c>
      <c r="B229" s="98"/>
      <c r="C229" s="98"/>
      <c r="D229" s="36"/>
      <c r="E229" s="36"/>
      <c r="F229" s="13">
        <v>15</v>
      </c>
      <c r="G229" s="12" t="s">
        <v>1852</v>
      </c>
      <c r="H229" s="60">
        <v>20000000</v>
      </c>
      <c r="I229" s="60"/>
      <c r="J229" s="74"/>
      <c r="K229" s="12"/>
      <c r="L229" s="89"/>
      <c r="M229" s="26"/>
    </row>
    <row r="230" spans="1:13" s="14" customFormat="1" ht="46.5" x14ac:dyDescent="0.35">
      <c r="A230" s="98">
        <v>194</v>
      </c>
      <c r="B230" s="98"/>
      <c r="C230" s="98"/>
      <c r="D230" s="36"/>
      <c r="E230" s="36"/>
      <c r="F230" s="13">
        <v>16</v>
      </c>
      <c r="G230" s="12" t="s">
        <v>1853</v>
      </c>
      <c r="H230" s="60">
        <v>15000000</v>
      </c>
      <c r="I230" s="60"/>
      <c r="J230" s="74"/>
      <c r="K230" s="12"/>
      <c r="L230" s="89"/>
      <c r="M230" s="26"/>
    </row>
    <row r="231" spans="1:13" s="14" customFormat="1" ht="62" x14ac:dyDescent="0.35">
      <c r="A231" s="98">
        <v>195</v>
      </c>
      <c r="B231" s="98"/>
      <c r="C231" s="98"/>
      <c r="D231" s="36"/>
      <c r="E231" s="36"/>
      <c r="F231" s="13">
        <v>17</v>
      </c>
      <c r="G231" s="12" t="s">
        <v>1854</v>
      </c>
      <c r="H231" s="60">
        <v>15000000</v>
      </c>
      <c r="I231" s="60"/>
      <c r="J231" s="74"/>
      <c r="K231" s="12"/>
      <c r="L231" s="89"/>
      <c r="M231" s="26"/>
    </row>
    <row r="232" spans="1:13" x14ac:dyDescent="0.35">
      <c r="A232" s="98"/>
      <c r="B232" s="98"/>
      <c r="C232" s="98"/>
      <c r="D232" s="36"/>
      <c r="E232" s="36"/>
      <c r="F232" s="124" t="s">
        <v>1268</v>
      </c>
      <c r="G232" s="124"/>
      <c r="H232" s="59">
        <f>SUM(H215:H231)</f>
        <v>273000000</v>
      </c>
      <c r="I232" s="59"/>
      <c r="J232" s="73"/>
      <c r="K232" s="31"/>
      <c r="L232" s="89"/>
      <c r="M232" s="35"/>
    </row>
    <row r="233" spans="1:13" s="30" customFormat="1" x14ac:dyDescent="0.35">
      <c r="A233" s="98"/>
      <c r="B233" s="21"/>
      <c r="C233" s="21"/>
      <c r="D233" s="31" t="s">
        <v>1524</v>
      </c>
      <c r="E233" s="31"/>
      <c r="F233" s="125" t="s">
        <v>1291</v>
      </c>
      <c r="G233" s="125"/>
      <c r="H233" s="62"/>
      <c r="I233" s="62"/>
      <c r="J233" s="73"/>
      <c r="K233" s="31"/>
      <c r="L233" s="89"/>
      <c r="M233" s="53"/>
    </row>
    <row r="234" spans="1:13" s="14" customFormat="1" ht="46.5" x14ac:dyDescent="0.35">
      <c r="A234" s="98">
        <v>196</v>
      </c>
      <c r="B234" s="98"/>
      <c r="C234" s="98"/>
      <c r="D234" s="36"/>
      <c r="E234" s="36"/>
      <c r="F234" s="13">
        <v>1</v>
      </c>
      <c r="G234" s="12" t="s">
        <v>3282</v>
      </c>
      <c r="H234" s="60">
        <v>10000000</v>
      </c>
      <c r="I234" s="60"/>
      <c r="J234" s="74"/>
      <c r="K234" s="12"/>
      <c r="L234" s="89"/>
      <c r="M234" s="26"/>
    </row>
    <row r="235" spans="1:13" s="14" customFormat="1" ht="46.5" x14ac:dyDescent="0.35">
      <c r="A235" s="98">
        <v>197</v>
      </c>
      <c r="B235" s="98"/>
      <c r="C235" s="98"/>
      <c r="D235" s="36"/>
      <c r="E235" s="36"/>
      <c r="F235" s="13">
        <v>2</v>
      </c>
      <c r="G235" s="12" t="s">
        <v>3283</v>
      </c>
      <c r="H235" s="60">
        <v>10000000</v>
      </c>
      <c r="I235" s="60"/>
      <c r="J235" s="74"/>
      <c r="K235" s="12"/>
      <c r="L235" s="89"/>
      <c r="M235" s="26"/>
    </row>
    <row r="236" spans="1:13" s="14" customFormat="1" ht="31" x14ac:dyDescent="0.35">
      <c r="A236" s="98">
        <v>198</v>
      </c>
      <c r="B236" s="98"/>
      <c r="C236" s="98"/>
      <c r="D236" s="36"/>
      <c r="E236" s="36"/>
      <c r="F236" s="13">
        <v>3</v>
      </c>
      <c r="G236" s="12" t="s">
        <v>1856</v>
      </c>
      <c r="H236" s="60">
        <v>10000000</v>
      </c>
      <c r="I236" s="60"/>
      <c r="J236" s="74"/>
      <c r="K236" s="12"/>
      <c r="L236" s="89"/>
      <c r="M236" s="26"/>
    </row>
    <row r="237" spans="1:13" s="14" customFormat="1" ht="31" x14ac:dyDescent="0.35">
      <c r="A237" s="98">
        <v>199</v>
      </c>
      <c r="B237" s="98"/>
      <c r="C237" s="98"/>
      <c r="D237" s="36"/>
      <c r="E237" s="36"/>
      <c r="F237" s="13">
        <v>4</v>
      </c>
      <c r="G237" s="12" t="s">
        <v>1857</v>
      </c>
      <c r="H237" s="60">
        <v>10000000</v>
      </c>
      <c r="I237" s="60"/>
      <c r="J237" s="74"/>
      <c r="K237" s="12"/>
      <c r="L237" s="89"/>
      <c r="M237" s="26"/>
    </row>
    <row r="238" spans="1:13" x14ac:dyDescent="0.35">
      <c r="A238" s="98"/>
      <c r="B238" s="98"/>
      <c r="C238" s="98"/>
      <c r="D238" s="36"/>
      <c r="E238" s="36"/>
      <c r="F238" s="124" t="s">
        <v>1279</v>
      </c>
      <c r="G238" s="124"/>
      <c r="H238" s="59">
        <f>SUM(H234:H237)</f>
        <v>40000000</v>
      </c>
      <c r="I238" s="59"/>
      <c r="J238" s="73"/>
      <c r="K238" s="6"/>
      <c r="L238" s="89"/>
    </row>
    <row r="239" spans="1:13" x14ac:dyDescent="0.35">
      <c r="A239" s="98"/>
      <c r="B239" s="98"/>
      <c r="C239" s="98"/>
      <c r="D239" s="36"/>
      <c r="E239" s="36"/>
      <c r="F239" s="125" t="s">
        <v>1249</v>
      </c>
      <c r="G239" s="125"/>
      <c r="H239" s="62"/>
      <c r="I239" s="62"/>
      <c r="J239" s="73"/>
      <c r="K239" s="31"/>
      <c r="L239" s="89"/>
      <c r="M239" s="35"/>
    </row>
    <row r="240" spans="1:13" s="14" customFormat="1" ht="46.5" x14ac:dyDescent="0.35">
      <c r="A240" s="98">
        <v>200</v>
      </c>
      <c r="B240" s="98"/>
      <c r="C240" s="98"/>
      <c r="D240" s="36"/>
      <c r="E240" s="36"/>
      <c r="F240" s="13">
        <v>1</v>
      </c>
      <c r="G240" s="12" t="s">
        <v>1863</v>
      </c>
      <c r="H240" s="60">
        <v>10000000</v>
      </c>
      <c r="I240" s="60"/>
      <c r="J240" s="74"/>
      <c r="K240" s="12"/>
      <c r="L240" s="89"/>
      <c r="M240" s="26"/>
    </row>
    <row r="241" spans="1:13" s="14" customFormat="1" ht="31" x14ac:dyDescent="0.35">
      <c r="A241" s="98">
        <v>201</v>
      </c>
      <c r="B241" s="98"/>
      <c r="C241" s="98"/>
      <c r="D241" s="36"/>
      <c r="E241" s="36"/>
      <c r="F241" s="13">
        <v>2</v>
      </c>
      <c r="G241" s="12" t="s">
        <v>1864</v>
      </c>
      <c r="H241" s="60">
        <v>12000000</v>
      </c>
      <c r="I241" s="60"/>
      <c r="J241" s="74"/>
      <c r="K241" s="12"/>
      <c r="L241" s="89"/>
      <c r="M241" s="26"/>
    </row>
    <row r="242" spans="1:13" s="14" customFormat="1" ht="31" x14ac:dyDescent="0.35">
      <c r="A242" s="98">
        <v>202</v>
      </c>
      <c r="B242" s="98"/>
      <c r="C242" s="98"/>
      <c r="D242" s="36"/>
      <c r="E242" s="36"/>
      <c r="F242" s="13">
        <v>3</v>
      </c>
      <c r="G242" s="12" t="s">
        <v>1865</v>
      </c>
      <c r="H242" s="60">
        <v>10000000</v>
      </c>
      <c r="I242" s="60"/>
      <c r="J242" s="74"/>
      <c r="K242" s="12"/>
      <c r="L242" s="89"/>
      <c r="M242" s="26"/>
    </row>
    <row r="243" spans="1:13" x14ac:dyDescent="0.35">
      <c r="A243" s="98"/>
      <c r="B243" s="98"/>
      <c r="C243" s="98"/>
      <c r="D243" s="36"/>
      <c r="E243" s="36"/>
      <c r="F243" s="124" t="s">
        <v>1235</v>
      </c>
      <c r="G243" s="124"/>
      <c r="H243" s="59">
        <f>SUM(H240:H242)</f>
        <v>32000000</v>
      </c>
      <c r="I243" s="59"/>
      <c r="J243" s="73"/>
      <c r="K243" s="6"/>
      <c r="L243" s="89"/>
    </row>
    <row r="244" spans="1:13" x14ac:dyDescent="0.35">
      <c r="A244" s="98"/>
      <c r="B244" s="98"/>
      <c r="C244" s="98"/>
      <c r="D244" s="36"/>
      <c r="E244" s="36"/>
      <c r="F244" s="125" t="s">
        <v>1292</v>
      </c>
      <c r="G244" s="125"/>
      <c r="H244" s="59"/>
      <c r="I244" s="59"/>
      <c r="J244" s="73"/>
      <c r="K244" s="6"/>
      <c r="L244" s="89"/>
    </row>
    <row r="245" spans="1:13" s="14" customFormat="1" ht="46.5" x14ac:dyDescent="0.35">
      <c r="A245" s="98">
        <v>203</v>
      </c>
      <c r="B245" s="98"/>
      <c r="C245" s="98"/>
      <c r="D245" s="36"/>
      <c r="E245" s="36"/>
      <c r="F245" s="13">
        <v>1</v>
      </c>
      <c r="G245" s="12" t="s">
        <v>1868</v>
      </c>
      <c r="H245" s="60">
        <v>15000000</v>
      </c>
      <c r="I245" s="60"/>
      <c r="J245" s="74"/>
      <c r="K245" s="12"/>
      <c r="L245" s="89"/>
      <c r="M245" s="26"/>
    </row>
    <row r="246" spans="1:13" s="14" customFormat="1" ht="31" x14ac:dyDescent="0.35">
      <c r="A246" s="98">
        <v>204</v>
      </c>
      <c r="B246" s="98"/>
      <c r="C246" s="98"/>
      <c r="D246" s="36"/>
      <c r="E246" s="36"/>
      <c r="F246" s="13">
        <v>2</v>
      </c>
      <c r="G246" s="12" t="s">
        <v>1869</v>
      </c>
      <c r="H246" s="60">
        <v>17000000</v>
      </c>
      <c r="I246" s="60"/>
      <c r="J246" s="74"/>
      <c r="K246" s="12"/>
      <c r="L246" s="89"/>
      <c r="M246" s="26"/>
    </row>
    <row r="247" spans="1:13" s="14" customFormat="1" ht="31" x14ac:dyDescent="0.35">
      <c r="A247" s="98">
        <v>205</v>
      </c>
      <c r="B247" s="98"/>
      <c r="C247" s="98"/>
      <c r="D247" s="36"/>
      <c r="E247" s="36"/>
      <c r="F247" s="13">
        <v>3</v>
      </c>
      <c r="G247" s="12" t="s">
        <v>1870</v>
      </c>
      <c r="H247" s="60">
        <v>17000000</v>
      </c>
      <c r="I247" s="60"/>
      <c r="J247" s="74"/>
      <c r="K247" s="12"/>
      <c r="L247" s="89"/>
      <c r="M247" s="26"/>
    </row>
    <row r="248" spans="1:13" s="14" customFormat="1" ht="31" x14ac:dyDescent="0.35">
      <c r="A248" s="98">
        <v>206</v>
      </c>
      <c r="B248" s="98"/>
      <c r="C248" s="98"/>
      <c r="D248" s="36"/>
      <c r="E248" s="36"/>
      <c r="F248" s="13">
        <v>4</v>
      </c>
      <c r="G248" s="12" t="s">
        <v>1871</v>
      </c>
      <c r="H248" s="60">
        <v>17000000</v>
      </c>
      <c r="I248" s="60"/>
      <c r="J248" s="74"/>
      <c r="K248" s="12"/>
      <c r="L248" s="89"/>
      <c r="M248" s="26"/>
    </row>
    <row r="249" spans="1:13" s="14" customFormat="1" ht="31" x14ac:dyDescent="0.35">
      <c r="A249" s="98">
        <v>207</v>
      </c>
      <c r="B249" s="98"/>
      <c r="C249" s="98"/>
      <c r="D249" s="36"/>
      <c r="E249" s="36"/>
      <c r="F249" s="13">
        <v>5</v>
      </c>
      <c r="G249" s="12" t="s">
        <v>1872</v>
      </c>
      <c r="H249" s="60">
        <v>17000000</v>
      </c>
      <c r="I249" s="60"/>
      <c r="J249" s="74"/>
      <c r="K249" s="12"/>
      <c r="L249" s="89"/>
      <c r="M249" s="26"/>
    </row>
    <row r="250" spans="1:13" s="14" customFormat="1" ht="31" x14ac:dyDescent="0.35">
      <c r="A250" s="98">
        <v>208</v>
      </c>
      <c r="B250" s="98"/>
      <c r="C250" s="98"/>
      <c r="D250" s="36"/>
      <c r="E250" s="36"/>
      <c r="F250" s="13">
        <v>6</v>
      </c>
      <c r="G250" s="12" t="s">
        <v>1873</v>
      </c>
      <c r="H250" s="60">
        <v>17000000</v>
      </c>
      <c r="I250" s="60"/>
      <c r="J250" s="74"/>
      <c r="K250" s="12"/>
      <c r="L250" s="89"/>
      <c r="M250" s="26"/>
    </row>
    <row r="251" spans="1:13" s="14" customFormat="1" ht="31" x14ac:dyDescent="0.35">
      <c r="A251" s="98">
        <v>209</v>
      </c>
      <c r="B251" s="98"/>
      <c r="C251" s="98"/>
      <c r="D251" s="36"/>
      <c r="E251" s="36"/>
      <c r="F251" s="13">
        <v>7</v>
      </c>
      <c r="G251" s="12" t="s">
        <v>1874</v>
      </c>
      <c r="H251" s="60">
        <v>10000000</v>
      </c>
      <c r="I251" s="60"/>
      <c r="J251" s="74"/>
      <c r="K251" s="12"/>
      <c r="L251" s="89"/>
      <c r="M251" s="26"/>
    </row>
    <row r="252" spans="1:13" x14ac:dyDescent="0.35">
      <c r="A252" s="98"/>
      <c r="B252" s="98"/>
      <c r="C252" s="98"/>
      <c r="D252" s="36"/>
      <c r="E252" s="36"/>
      <c r="F252" s="124" t="s">
        <v>1280</v>
      </c>
      <c r="G252" s="124"/>
      <c r="H252" s="59">
        <f>SUM(H245:H251)</f>
        <v>110000000</v>
      </c>
      <c r="I252" s="59"/>
      <c r="J252" s="73"/>
      <c r="K252" s="31"/>
      <c r="L252" s="89"/>
      <c r="M252" s="35"/>
    </row>
    <row r="253" spans="1:13" x14ac:dyDescent="0.35">
      <c r="A253" s="98"/>
      <c r="B253" s="98"/>
      <c r="C253" s="98"/>
      <c r="D253" s="36"/>
      <c r="E253" s="36"/>
      <c r="F253" s="125" t="s">
        <v>1294</v>
      </c>
      <c r="G253" s="125"/>
      <c r="H253" s="59"/>
      <c r="I253" s="59"/>
      <c r="J253" s="73"/>
      <c r="K253" s="31"/>
      <c r="L253" s="89"/>
      <c r="M253" s="35"/>
    </row>
    <row r="254" spans="1:13" s="14" customFormat="1" ht="46.5" x14ac:dyDescent="0.35">
      <c r="A254" s="98">
        <v>210</v>
      </c>
      <c r="B254" s="98"/>
      <c r="C254" s="98"/>
      <c r="D254" s="36"/>
      <c r="E254" s="36"/>
      <c r="F254" s="13">
        <v>1</v>
      </c>
      <c r="G254" s="56" t="s">
        <v>1897</v>
      </c>
      <c r="H254" s="63">
        <v>15000000</v>
      </c>
      <c r="I254" s="63"/>
      <c r="J254" s="76"/>
      <c r="K254" s="56"/>
      <c r="L254" s="89"/>
      <c r="M254" s="26"/>
    </row>
    <row r="255" spans="1:13" s="14" customFormat="1" ht="46.5" x14ac:dyDescent="0.35">
      <c r="A255" s="98">
        <v>211</v>
      </c>
      <c r="B255" s="98"/>
      <c r="C255" s="98"/>
      <c r="D255" s="36"/>
      <c r="E255" s="36"/>
      <c r="F255" s="13">
        <v>2</v>
      </c>
      <c r="G255" s="56" t="s">
        <v>1888</v>
      </c>
      <c r="H255" s="63">
        <v>15000000</v>
      </c>
      <c r="I255" s="63"/>
      <c r="J255" s="76"/>
      <c r="K255" s="56"/>
      <c r="L255" s="89"/>
      <c r="M255" s="26"/>
    </row>
    <row r="256" spans="1:13" s="14" customFormat="1" ht="62" x14ac:dyDescent="0.35">
      <c r="A256" s="98">
        <v>212</v>
      </c>
      <c r="B256" s="98"/>
      <c r="C256" s="98"/>
      <c r="D256" s="36"/>
      <c r="E256" s="36"/>
      <c r="F256" s="13">
        <v>3</v>
      </c>
      <c r="G256" s="56" t="s">
        <v>1898</v>
      </c>
      <c r="H256" s="63">
        <v>15000000</v>
      </c>
      <c r="I256" s="63"/>
      <c r="J256" s="76"/>
      <c r="K256" s="56"/>
      <c r="L256" s="89"/>
      <c r="M256" s="26"/>
    </row>
    <row r="257" spans="1:13" s="14" customFormat="1" ht="46.5" x14ac:dyDescent="0.35">
      <c r="A257" s="98">
        <v>213</v>
      </c>
      <c r="B257" s="98"/>
      <c r="C257" s="98"/>
      <c r="D257" s="36"/>
      <c r="E257" s="36"/>
      <c r="F257" s="13">
        <v>4</v>
      </c>
      <c r="G257" s="56" t="s">
        <v>1899</v>
      </c>
      <c r="H257" s="63">
        <v>20000000</v>
      </c>
      <c r="I257" s="63"/>
      <c r="J257" s="76"/>
      <c r="K257" s="56"/>
      <c r="L257" s="89"/>
      <c r="M257" s="26"/>
    </row>
    <row r="258" spans="1:13" s="14" customFormat="1" ht="46.5" x14ac:dyDescent="0.35">
      <c r="A258" s="98">
        <v>214</v>
      </c>
      <c r="B258" s="98"/>
      <c r="C258" s="98"/>
      <c r="D258" s="36"/>
      <c r="E258" s="36"/>
      <c r="F258" s="13">
        <v>5</v>
      </c>
      <c r="G258" s="56" t="s">
        <v>1887</v>
      </c>
      <c r="H258" s="63">
        <v>10000000</v>
      </c>
      <c r="I258" s="63"/>
      <c r="J258" s="76"/>
      <c r="K258" s="56"/>
      <c r="L258" s="89"/>
      <c r="M258" s="26"/>
    </row>
    <row r="259" spans="1:13" s="14" customFormat="1" ht="62" x14ac:dyDescent="0.35">
      <c r="A259" s="98">
        <v>215</v>
      </c>
      <c r="B259" s="98"/>
      <c r="C259" s="98"/>
      <c r="D259" s="36"/>
      <c r="E259" s="36"/>
      <c r="F259" s="13">
        <v>6</v>
      </c>
      <c r="G259" s="56" t="s">
        <v>1891</v>
      </c>
      <c r="H259" s="63">
        <v>10000000</v>
      </c>
      <c r="I259" s="63"/>
      <c r="J259" s="76"/>
      <c r="K259" s="56"/>
      <c r="L259" s="89"/>
      <c r="M259" s="26"/>
    </row>
    <row r="260" spans="1:13" s="14" customFormat="1" ht="62" x14ac:dyDescent="0.35">
      <c r="A260" s="98">
        <v>216</v>
      </c>
      <c r="B260" s="98"/>
      <c r="C260" s="98"/>
      <c r="D260" s="36"/>
      <c r="E260" s="36"/>
      <c r="F260" s="13">
        <v>7</v>
      </c>
      <c r="G260" s="56" t="s">
        <v>1893</v>
      </c>
      <c r="H260" s="63">
        <v>10000000</v>
      </c>
      <c r="I260" s="63"/>
      <c r="J260" s="76"/>
      <c r="K260" s="56"/>
      <c r="L260" s="89"/>
      <c r="M260" s="26"/>
    </row>
    <row r="261" spans="1:13" x14ac:dyDescent="0.35">
      <c r="A261" s="98"/>
      <c r="B261" s="98"/>
      <c r="C261" s="98"/>
      <c r="D261" s="36"/>
      <c r="E261" s="36"/>
      <c r="F261" s="124" t="s">
        <v>1282</v>
      </c>
      <c r="G261" s="124"/>
      <c r="H261" s="59">
        <f>SUM(H254:H260)</f>
        <v>95000000</v>
      </c>
      <c r="I261" s="59"/>
      <c r="J261" s="73"/>
      <c r="K261" s="31"/>
      <c r="L261" s="89"/>
      <c r="M261" s="35"/>
    </row>
    <row r="262" spans="1:13" x14ac:dyDescent="0.35">
      <c r="A262" s="98"/>
      <c r="B262" s="98"/>
      <c r="C262" s="98"/>
      <c r="D262" s="36"/>
      <c r="E262" s="36"/>
      <c r="F262" s="125" t="s">
        <v>1295</v>
      </c>
      <c r="G262" s="125"/>
      <c r="H262" s="59"/>
      <c r="I262" s="59"/>
      <c r="J262" s="73"/>
      <c r="K262" s="31"/>
      <c r="L262" s="89"/>
      <c r="M262" s="35"/>
    </row>
    <row r="263" spans="1:13" s="14" customFormat="1" ht="62" x14ac:dyDescent="0.35">
      <c r="A263" s="98">
        <v>217</v>
      </c>
      <c r="B263" s="98"/>
      <c r="C263" s="98"/>
      <c r="D263" s="36"/>
      <c r="E263" s="36"/>
      <c r="F263" s="13">
        <v>1</v>
      </c>
      <c r="G263" s="56" t="s">
        <v>1913</v>
      </c>
      <c r="H263" s="63">
        <v>8000000</v>
      </c>
      <c r="I263" s="63"/>
      <c r="J263" s="76"/>
      <c r="K263" s="56"/>
      <c r="L263" s="89"/>
      <c r="M263" s="26"/>
    </row>
    <row r="264" spans="1:13" s="14" customFormat="1" ht="46.5" x14ac:dyDescent="0.35">
      <c r="A264" s="98">
        <v>218</v>
      </c>
      <c r="B264" s="98"/>
      <c r="C264" s="98"/>
      <c r="D264" s="36"/>
      <c r="E264" s="36"/>
      <c r="F264" s="13">
        <v>2</v>
      </c>
      <c r="G264" s="56" t="s">
        <v>1914</v>
      </c>
      <c r="H264" s="63">
        <v>20000000</v>
      </c>
      <c r="I264" s="63"/>
      <c r="J264" s="76"/>
      <c r="K264" s="56"/>
      <c r="L264" s="89"/>
      <c r="M264" s="26"/>
    </row>
    <row r="265" spans="1:13" s="14" customFormat="1" ht="46.5" x14ac:dyDescent="0.35">
      <c r="A265" s="98">
        <v>219</v>
      </c>
      <c r="B265" s="98"/>
      <c r="C265" s="98"/>
      <c r="D265" s="36"/>
      <c r="E265" s="36"/>
      <c r="F265" s="13">
        <v>3</v>
      </c>
      <c r="G265" s="56" t="s">
        <v>1915</v>
      </c>
      <c r="H265" s="63">
        <v>10000000</v>
      </c>
      <c r="I265" s="63"/>
      <c r="J265" s="76"/>
      <c r="K265" s="56"/>
      <c r="L265" s="89"/>
      <c r="M265" s="26"/>
    </row>
    <row r="266" spans="1:13" s="14" customFormat="1" ht="31" x14ac:dyDescent="0.35">
      <c r="A266" s="98">
        <v>220</v>
      </c>
      <c r="B266" s="98"/>
      <c r="C266" s="98"/>
      <c r="D266" s="36"/>
      <c r="E266" s="36"/>
      <c r="F266" s="13">
        <v>4</v>
      </c>
      <c r="G266" s="56" t="s">
        <v>1916</v>
      </c>
      <c r="H266" s="63">
        <v>15000000</v>
      </c>
      <c r="I266" s="63"/>
      <c r="J266" s="76"/>
      <c r="K266" s="56"/>
      <c r="L266" s="89"/>
      <c r="M266" s="26"/>
    </row>
    <row r="267" spans="1:13" x14ac:dyDescent="0.35">
      <c r="A267" s="98"/>
      <c r="B267" s="98"/>
      <c r="C267" s="98"/>
      <c r="D267" s="36"/>
      <c r="E267" s="36"/>
      <c r="F267" s="124" t="s">
        <v>1283</v>
      </c>
      <c r="G267" s="124"/>
      <c r="H267" s="59">
        <f>SUM(H263:H266)</f>
        <v>53000000</v>
      </c>
      <c r="I267" s="59"/>
      <c r="J267" s="73"/>
      <c r="K267" s="31"/>
      <c r="L267" s="89"/>
      <c r="M267" s="35"/>
    </row>
    <row r="268" spans="1:13" x14ac:dyDescent="0.35">
      <c r="A268" s="98"/>
      <c r="B268" s="98"/>
      <c r="C268" s="98"/>
      <c r="D268" s="36"/>
      <c r="E268" s="36"/>
      <c r="F268" s="125" t="s">
        <v>1296</v>
      </c>
      <c r="G268" s="125"/>
      <c r="H268" s="59"/>
      <c r="I268" s="59"/>
      <c r="J268" s="73"/>
      <c r="K268" s="31"/>
      <c r="L268" s="89"/>
      <c r="M268" s="35"/>
    </row>
    <row r="269" spans="1:13" s="14" customFormat="1" ht="31" x14ac:dyDescent="0.35">
      <c r="A269" s="98">
        <v>221</v>
      </c>
      <c r="B269" s="98"/>
      <c r="C269" s="98"/>
      <c r="D269" s="36"/>
      <c r="E269" s="36"/>
      <c r="F269" s="13">
        <v>1</v>
      </c>
      <c r="G269" s="56" t="s">
        <v>1920</v>
      </c>
      <c r="H269" s="63">
        <v>10000000</v>
      </c>
      <c r="I269" s="63"/>
      <c r="J269" s="76"/>
      <c r="K269" s="56"/>
      <c r="L269" s="89"/>
      <c r="M269" s="26"/>
    </row>
    <row r="270" spans="1:13" s="14" customFormat="1" ht="31" x14ac:dyDescent="0.35">
      <c r="A270" s="98">
        <v>222</v>
      </c>
      <c r="B270" s="98"/>
      <c r="C270" s="98"/>
      <c r="D270" s="36"/>
      <c r="E270" s="36"/>
      <c r="F270" s="13">
        <v>2</v>
      </c>
      <c r="G270" s="56" t="s">
        <v>3286</v>
      </c>
      <c r="H270" s="63">
        <v>10000000</v>
      </c>
      <c r="I270" s="63"/>
      <c r="J270" s="76"/>
      <c r="K270" s="56"/>
      <c r="L270" s="89"/>
      <c r="M270" s="26"/>
    </row>
    <row r="271" spans="1:13" x14ac:dyDescent="0.35">
      <c r="A271" s="98"/>
      <c r="B271" s="98"/>
      <c r="C271" s="98"/>
      <c r="D271" s="36"/>
      <c r="E271" s="36"/>
      <c r="F271" s="124" t="s">
        <v>1284</v>
      </c>
      <c r="G271" s="124"/>
      <c r="H271" s="59">
        <f>SUM(H269:H270)</f>
        <v>20000000</v>
      </c>
      <c r="I271" s="59"/>
      <c r="J271" s="73"/>
      <c r="K271" s="31"/>
      <c r="L271" s="89"/>
      <c r="M271" s="35"/>
    </row>
    <row r="272" spans="1:13" x14ac:dyDescent="0.35">
      <c r="A272" s="98"/>
      <c r="B272" s="98"/>
      <c r="C272" s="98"/>
      <c r="D272" s="36"/>
      <c r="E272" s="36"/>
      <c r="F272" s="125" t="s">
        <v>1297</v>
      </c>
      <c r="G272" s="125"/>
      <c r="H272" s="59"/>
      <c r="I272" s="59"/>
      <c r="J272" s="73"/>
      <c r="K272" s="31"/>
      <c r="L272" s="89"/>
      <c r="M272" s="35"/>
    </row>
    <row r="273" spans="1:13" s="14" customFormat="1" ht="31" x14ac:dyDescent="0.35">
      <c r="A273" s="98">
        <v>223</v>
      </c>
      <c r="B273" s="98"/>
      <c r="C273" s="98"/>
      <c r="D273" s="36"/>
      <c r="E273" s="36"/>
      <c r="F273" s="13">
        <v>1</v>
      </c>
      <c r="G273" s="56" t="s">
        <v>1924</v>
      </c>
      <c r="H273" s="63">
        <v>7000000</v>
      </c>
      <c r="I273" s="63"/>
      <c r="J273" s="76"/>
      <c r="K273" s="56"/>
      <c r="L273" s="89"/>
      <c r="M273" s="26"/>
    </row>
    <row r="274" spans="1:13" s="14" customFormat="1" ht="31" x14ac:dyDescent="0.35">
      <c r="A274" s="98">
        <v>224</v>
      </c>
      <c r="B274" s="98"/>
      <c r="C274" s="98"/>
      <c r="D274" s="36"/>
      <c r="E274" s="36"/>
      <c r="F274" s="13">
        <v>2</v>
      </c>
      <c r="G274" s="56" t="s">
        <v>1925</v>
      </c>
      <c r="H274" s="63">
        <v>10000000</v>
      </c>
      <c r="I274" s="63"/>
      <c r="J274" s="76"/>
      <c r="K274" s="56"/>
      <c r="L274" s="89"/>
      <c r="M274" s="26"/>
    </row>
    <row r="275" spans="1:13" s="14" customFormat="1" ht="31" x14ac:dyDescent="0.35">
      <c r="A275" s="98">
        <v>225</v>
      </c>
      <c r="B275" s="98"/>
      <c r="C275" s="98"/>
      <c r="D275" s="36"/>
      <c r="E275" s="36"/>
      <c r="F275" s="13">
        <v>3</v>
      </c>
      <c r="G275" s="56" t="s">
        <v>1926</v>
      </c>
      <c r="H275" s="63">
        <v>10000000</v>
      </c>
      <c r="I275" s="63"/>
      <c r="J275" s="76"/>
      <c r="K275" s="56"/>
      <c r="L275" s="89"/>
      <c r="M275" s="26"/>
    </row>
    <row r="276" spans="1:13" s="14" customFormat="1" ht="31" x14ac:dyDescent="0.35">
      <c r="A276" s="98">
        <v>226</v>
      </c>
      <c r="B276" s="98"/>
      <c r="C276" s="98"/>
      <c r="D276" s="36"/>
      <c r="E276" s="36"/>
      <c r="F276" s="13">
        <v>4</v>
      </c>
      <c r="G276" s="56" t="s">
        <v>1927</v>
      </c>
      <c r="H276" s="63">
        <v>10000000</v>
      </c>
      <c r="I276" s="63"/>
      <c r="J276" s="76"/>
      <c r="K276" s="56"/>
      <c r="L276" s="89"/>
      <c r="M276" s="26"/>
    </row>
    <row r="277" spans="1:13" s="14" customFormat="1" ht="31" x14ac:dyDescent="0.35">
      <c r="A277" s="98">
        <v>227</v>
      </c>
      <c r="B277" s="98"/>
      <c r="C277" s="98"/>
      <c r="D277" s="36"/>
      <c r="E277" s="36"/>
      <c r="F277" s="13">
        <v>5</v>
      </c>
      <c r="G277" s="56" t="s">
        <v>1928</v>
      </c>
      <c r="H277" s="63">
        <v>10000000</v>
      </c>
      <c r="I277" s="63"/>
      <c r="J277" s="76"/>
      <c r="K277" s="56"/>
      <c r="L277" s="89"/>
      <c r="M277" s="26"/>
    </row>
    <row r="278" spans="1:13" s="14" customFormat="1" ht="46.5" x14ac:dyDescent="0.35">
      <c r="A278" s="98">
        <v>228</v>
      </c>
      <c r="B278" s="98"/>
      <c r="C278" s="98"/>
      <c r="D278" s="36"/>
      <c r="E278" s="36"/>
      <c r="F278" s="13">
        <v>6</v>
      </c>
      <c r="G278" s="56" t="s">
        <v>1929</v>
      </c>
      <c r="H278" s="63">
        <v>20000000</v>
      </c>
      <c r="I278" s="63"/>
      <c r="J278" s="76"/>
      <c r="K278" s="56"/>
      <c r="L278" s="89"/>
      <c r="M278" s="26"/>
    </row>
    <row r="279" spans="1:13" s="14" customFormat="1" ht="46.5" x14ac:dyDescent="0.35">
      <c r="A279" s="98">
        <v>229</v>
      </c>
      <c r="B279" s="98"/>
      <c r="C279" s="98"/>
      <c r="D279" s="36"/>
      <c r="E279" s="36"/>
      <c r="F279" s="13">
        <v>7</v>
      </c>
      <c r="G279" s="56" t="s">
        <v>1930</v>
      </c>
      <c r="H279" s="63">
        <v>20000000</v>
      </c>
      <c r="I279" s="63"/>
      <c r="J279" s="76"/>
      <c r="K279" s="56"/>
      <c r="L279" s="89"/>
      <c r="M279" s="26"/>
    </row>
    <row r="280" spans="1:13" x14ac:dyDescent="0.35">
      <c r="A280" s="98"/>
      <c r="B280" s="98"/>
      <c r="C280" s="98"/>
      <c r="D280" s="36"/>
      <c r="E280" s="36"/>
      <c r="F280" s="124" t="s">
        <v>1285</v>
      </c>
      <c r="G280" s="124"/>
      <c r="H280" s="59">
        <f>SUM(H273:H279)</f>
        <v>87000000</v>
      </c>
      <c r="I280" s="59"/>
      <c r="J280" s="73"/>
      <c r="K280" s="31"/>
      <c r="L280" s="89"/>
      <c r="M280" s="35"/>
    </row>
    <row r="281" spans="1:13" x14ac:dyDescent="0.35">
      <c r="A281" s="98"/>
      <c r="B281" s="98"/>
      <c r="C281" s="98"/>
      <c r="D281" s="36"/>
      <c r="E281" s="36"/>
      <c r="F281" s="125" t="s">
        <v>1298</v>
      </c>
      <c r="G281" s="125"/>
      <c r="H281" s="59"/>
      <c r="I281" s="59"/>
      <c r="J281" s="73"/>
      <c r="K281" s="31"/>
      <c r="L281" s="89"/>
      <c r="M281" s="35"/>
    </row>
    <row r="282" spans="1:13" s="14" customFormat="1" ht="46.5" x14ac:dyDescent="0.35">
      <c r="A282" s="98">
        <v>230</v>
      </c>
      <c r="B282" s="98"/>
      <c r="C282" s="98"/>
      <c r="D282" s="36"/>
      <c r="E282" s="36"/>
      <c r="F282" s="13">
        <v>1</v>
      </c>
      <c r="G282" s="56" t="s">
        <v>1935</v>
      </c>
      <c r="H282" s="63">
        <v>10000000</v>
      </c>
      <c r="I282" s="63"/>
      <c r="J282" s="76"/>
      <c r="K282" s="56"/>
      <c r="L282" s="89"/>
      <c r="M282" s="26"/>
    </row>
    <row r="283" spans="1:13" s="14" customFormat="1" ht="46.5" x14ac:dyDescent="0.35">
      <c r="A283" s="98">
        <v>231</v>
      </c>
      <c r="B283" s="98"/>
      <c r="C283" s="98"/>
      <c r="D283" s="36"/>
      <c r="E283" s="36"/>
      <c r="F283" s="13">
        <v>2</v>
      </c>
      <c r="G283" s="56" t="s">
        <v>1936</v>
      </c>
      <c r="H283" s="63">
        <v>10000000</v>
      </c>
      <c r="I283" s="63"/>
      <c r="J283" s="76"/>
      <c r="K283" s="56"/>
      <c r="L283" s="89"/>
      <c r="M283" s="26"/>
    </row>
    <row r="284" spans="1:13" x14ac:dyDescent="0.35">
      <c r="A284" s="98"/>
      <c r="B284" s="98"/>
      <c r="C284" s="98"/>
      <c r="D284" s="36"/>
      <c r="E284" s="36"/>
      <c r="F284" s="124" t="s">
        <v>1286</v>
      </c>
      <c r="G284" s="124"/>
      <c r="H284" s="59">
        <f>SUM(H282:H283)</f>
        <v>20000000</v>
      </c>
      <c r="I284" s="59"/>
      <c r="J284" s="73"/>
      <c r="K284" s="31"/>
      <c r="L284" s="89"/>
      <c r="M284" s="35"/>
    </row>
    <row r="285" spans="1:13" x14ac:dyDescent="0.35">
      <c r="A285" s="98"/>
      <c r="B285" s="98"/>
      <c r="C285" s="98"/>
      <c r="D285" s="36"/>
      <c r="E285" s="36"/>
      <c r="F285" s="125" t="s">
        <v>1299</v>
      </c>
      <c r="G285" s="125"/>
      <c r="H285" s="59"/>
      <c r="I285" s="59"/>
      <c r="J285" s="73"/>
      <c r="K285" s="31"/>
      <c r="L285" s="89"/>
      <c r="M285" s="35"/>
    </row>
    <row r="286" spans="1:13" s="14" customFormat="1" ht="31" x14ac:dyDescent="0.35">
      <c r="A286" s="98">
        <v>232</v>
      </c>
      <c r="B286" s="98"/>
      <c r="C286" s="98"/>
      <c r="D286" s="36"/>
      <c r="E286" s="36"/>
      <c r="F286" s="58">
        <v>1</v>
      </c>
      <c r="G286" s="56" t="s">
        <v>3287</v>
      </c>
      <c r="H286" s="63">
        <v>60000000</v>
      </c>
      <c r="I286" s="63"/>
      <c r="J286" s="76"/>
      <c r="K286" s="56"/>
      <c r="L286" s="89"/>
      <c r="M286" s="26"/>
    </row>
    <row r="287" spans="1:13" s="14" customFormat="1" ht="31" x14ac:dyDescent="0.35">
      <c r="A287" s="98">
        <v>233</v>
      </c>
      <c r="B287" s="98"/>
      <c r="C287" s="98"/>
      <c r="D287" s="36"/>
      <c r="E287" s="36"/>
      <c r="F287" s="58">
        <v>2</v>
      </c>
      <c r="G287" s="56" t="s">
        <v>1942</v>
      </c>
      <c r="H287" s="63">
        <v>10000000</v>
      </c>
      <c r="I287" s="63"/>
      <c r="J287" s="76"/>
      <c r="K287" s="56"/>
      <c r="L287" s="89"/>
      <c r="M287" s="26"/>
    </row>
    <row r="288" spans="1:13" s="14" customFormat="1" ht="31" x14ac:dyDescent="0.35">
      <c r="A288" s="98">
        <v>234</v>
      </c>
      <c r="B288" s="98"/>
      <c r="C288" s="98"/>
      <c r="D288" s="36"/>
      <c r="E288" s="36"/>
      <c r="F288" s="58">
        <v>3</v>
      </c>
      <c r="G288" s="56" t="s">
        <v>1943</v>
      </c>
      <c r="H288" s="63">
        <v>10000000</v>
      </c>
      <c r="I288" s="63"/>
      <c r="J288" s="76"/>
      <c r="K288" s="56"/>
      <c r="L288" s="89"/>
      <c r="M288" s="26"/>
    </row>
    <row r="289" spans="1:13" s="14" customFormat="1" ht="31" x14ac:dyDescent="0.35">
      <c r="A289" s="98">
        <v>235</v>
      </c>
      <c r="B289" s="98"/>
      <c r="C289" s="98"/>
      <c r="D289" s="36"/>
      <c r="E289" s="36"/>
      <c r="F289" s="58">
        <v>4</v>
      </c>
      <c r="G289" s="56" t="s">
        <v>3288</v>
      </c>
      <c r="H289" s="63">
        <v>25000000</v>
      </c>
      <c r="I289" s="63"/>
      <c r="J289" s="76"/>
      <c r="K289" s="56"/>
      <c r="L289" s="89"/>
      <c r="M289" s="26"/>
    </row>
    <row r="290" spans="1:13" s="14" customFormat="1" ht="31" x14ac:dyDescent="0.35">
      <c r="A290" s="98">
        <v>236</v>
      </c>
      <c r="B290" s="98"/>
      <c r="C290" s="98"/>
      <c r="D290" s="36"/>
      <c r="E290" s="36"/>
      <c r="F290" s="58">
        <v>5</v>
      </c>
      <c r="G290" s="56" t="s">
        <v>3289</v>
      </c>
      <c r="H290" s="63">
        <v>70000000</v>
      </c>
      <c r="I290" s="63"/>
      <c r="J290" s="76"/>
      <c r="K290" s="56"/>
      <c r="L290" s="89"/>
      <c r="M290" s="26"/>
    </row>
    <row r="291" spans="1:13" x14ac:dyDescent="0.35">
      <c r="A291" s="98"/>
      <c r="B291" s="98"/>
      <c r="C291" s="98"/>
      <c r="D291" s="36"/>
      <c r="E291" s="36"/>
      <c r="F291" s="124" t="s">
        <v>1287</v>
      </c>
      <c r="G291" s="124"/>
      <c r="H291" s="59">
        <f>SUM(H286:H290)</f>
        <v>175000000</v>
      </c>
      <c r="I291" s="59"/>
      <c r="J291" s="73"/>
      <c r="K291" s="31"/>
      <c r="L291" s="89"/>
      <c r="M291" s="35"/>
    </row>
    <row r="292" spans="1:13" x14ac:dyDescent="0.35">
      <c r="A292" s="98"/>
      <c r="B292" s="98"/>
      <c r="C292" s="98"/>
      <c r="D292" s="36"/>
      <c r="E292" s="36"/>
      <c r="F292" s="125" t="s">
        <v>1300</v>
      </c>
      <c r="G292" s="125"/>
      <c r="H292" s="59"/>
      <c r="I292" s="59"/>
      <c r="J292" s="73"/>
      <c r="K292" s="31"/>
      <c r="L292" s="89"/>
      <c r="M292" s="35"/>
    </row>
    <row r="293" spans="1:13" s="14" customFormat="1" ht="31" x14ac:dyDescent="0.35">
      <c r="A293" s="98">
        <v>237</v>
      </c>
      <c r="B293" s="98"/>
      <c r="C293" s="98"/>
      <c r="D293" s="36"/>
      <c r="E293" s="36"/>
      <c r="F293" s="58">
        <v>1</v>
      </c>
      <c r="G293" s="56" t="s">
        <v>1945</v>
      </c>
      <c r="H293" s="63">
        <v>25000000</v>
      </c>
      <c r="I293" s="63"/>
      <c r="J293" s="76"/>
      <c r="K293" s="56"/>
      <c r="L293" s="89"/>
      <c r="M293" s="26"/>
    </row>
    <row r="294" spans="1:13" s="14" customFormat="1" ht="46.5" x14ac:dyDescent="0.35">
      <c r="A294" s="98">
        <v>238</v>
      </c>
      <c r="B294" s="98"/>
      <c r="C294" s="98"/>
      <c r="D294" s="36"/>
      <c r="E294" s="36"/>
      <c r="F294" s="58">
        <v>2</v>
      </c>
      <c r="G294" s="56" t="s">
        <v>1946</v>
      </c>
      <c r="H294" s="63">
        <v>7500000</v>
      </c>
      <c r="I294" s="63"/>
      <c r="J294" s="76"/>
      <c r="K294" s="56"/>
      <c r="L294" s="89"/>
      <c r="M294" s="26"/>
    </row>
    <row r="295" spans="1:13" s="14" customFormat="1" ht="46.5" x14ac:dyDescent="0.35">
      <c r="A295" s="98">
        <v>239</v>
      </c>
      <c r="B295" s="98"/>
      <c r="C295" s="98"/>
      <c r="D295" s="36"/>
      <c r="E295" s="36"/>
      <c r="F295" s="58">
        <v>3</v>
      </c>
      <c r="G295" s="56" t="s">
        <v>1955</v>
      </c>
      <c r="H295" s="63">
        <v>20000000</v>
      </c>
      <c r="I295" s="63"/>
      <c r="J295" s="76"/>
      <c r="K295" s="56"/>
      <c r="L295" s="89"/>
      <c r="M295" s="26"/>
    </row>
    <row r="296" spans="1:13" s="14" customFormat="1" ht="46.5" x14ac:dyDescent="0.35">
      <c r="A296" s="98">
        <v>240</v>
      </c>
      <c r="B296" s="98"/>
      <c r="C296" s="98"/>
      <c r="D296" s="36"/>
      <c r="E296" s="36"/>
      <c r="F296" s="58">
        <v>4</v>
      </c>
      <c r="G296" s="56" t="s">
        <v>1957</v>
      </c>
      <c r="H296" s="63">
        <v>10000000</v>
      </c>
      <c r="I296" s="63"/>
      <c r="J296" s="76"/>
      <c r="K296" s="56"/>
      <c r="L296" s="89"/>
      <c r="M296" s="26"/>
    </row>
    <row r="297" spans="1:13" x14ac:dyDescent="0.35">
      <c r="A297" s="98"/>
      <c r="B297" s="98"/>
      <c r="C297" s="98"/>
      <c r="D297" s="36"/>
      <c r="E297" s="36"/>
      <c r="F297" s="124" t="s">
        <v>1288</v>
      </c>
      <c r="G297" s="124"/>
      <c r="H297" s="59">
        <f>SUM(H293:H296)</f>
        <v>62500000</v>
      </c>
      <c r="I297" s="59"/>
      <c r="J297" s="73"/>
      <c r="K297" s="31"/>
      <c r="L297" s="89"/>
      <c r="M297" s="35"/>
    </row>
    <row r="298" spans="1:13" x14ac:dyDescent="0.35">
      <c r="A298" s="98"/>
      <c r="B298" s="98"/>
      <c r="C298" s="98"/>
      <c r="D298" s="36"/>
      <c r="E298" s="36"/>
      <c r="F298" s="125" t="s">
        <v>1301</v>
      </c>
      <c r="G298" s="125"/>
      <c r="H298" s="59"/>
      <c r="I298" s="59"/>
      <c r="J298" s="73"/>
      <c r="K298" s="31"/>
      <c r="L298" s="89"/>
      <c r="M298" s="35"/>
    </row>
    <row r="299" spans="1:13" s="14" customFormat="1" ht="31" x14ac:dyDescent="0.35">
      <c r="A299" s="98">
        <v>241</v>
      </c>
      <c r="B299" s="98"/>
      <c r="C299" s="98"/>
      <c r="D299" s="36"/>
      <c r="E299" s="36"/>
      <c r="F299" s="58">
        <v>1</v>
      </c>
      <c r="G299" s="56" t="s">
        <v>1958</v>
      </c>
      <c r="H299" s="63">
        <v>30000000</v>
      </c>
      <c r="I299" s="63"/>
      <c r="J299" s="76"/>
      <c r="K299" s="56"/>
      <c r="L299" s="89"/>
      <c r="M299" s="26"/>
    </row>
    <row r="300" spans="1:13" s="14" customFormat="1" ht="46.5" x14ac:dyDescent="0.35">
      <c r="A300" s="98">
        <v>242</v>
      </c>
      <c r="B300" s="98"/>
      <c r="C300" s="98"/>
      <c r="D300" s="36"/>
      <c r="E300" s="36"/>
      <c r="F300" s="58">
        <v>2</v>
      </c>
      <c r="G300" s="56" t="s">
        <v>1961</v>
      </c>
      <c r="H300" s="63">
        <v>10000000</v>
      </c>
      <c r="I300" s="63"/>
      <c r="J300" s="76"/>
      <c r="K300" s="56"/>
      <c r="L300" s="89"/>
      <c r="M300" s="26"/>
    </row>
    <row r="301" spans="1:13" s="14" customFormat="1" ht="46.5" x14ac:dyDescent="0.35">
      <c r="A301" s="98">
        <v>243</v>
      </c>
      <c r="B301" s="98"/>
      <c r="C301" s="98"/>
      <c r="D301" s="36"/>
      <c r="E301" s="36"/>
      <c r="F301" s="58">
        <v>3</v>
      </c>
      <c r="G301" s="56" t="s">
        <v>1962</v>
      </c>
      <c r="H301" s="63">
        <v>10000000</v>
      </c>
      <c r="I301" s="63"/>
      <c r="J301" s="76"/>
      <c r="K301" s="56"/>
      <c r="L301" s="89"/>
      <c r="M301" s="26"/>
    </row>
    <row r="302" spans="1:13" s="14" customFormat="1" ht="46.5" x14ac:dyDescent="0.35">
      <c r="A302" s="98">
        <v>244</v>
      </c>
      <c r="B302" s="98"/>
      <c r="C302" s="98"/>
      <c r="D302" s="36"/>
      <c r="E302" s="36"/>
      <c r="F302" s="58">
        <v>4</v>
      </c>
      <c r="G302" s="56" t="s">
        <v>1963</v>
      </c>
      <c r="H302" s="63">
        <v>10000000</v>
      </c>
      <c r="I302" s="63"/>
      <c r="J302" s="76"/>
      <c r="K302" s="56"/>
      <c r="L302" s="89"/>
      <c r="M302" s="26"/>
    </row>
    <row r="303" spans="1:13" s="14" customFormat="1" ht="46.5" x14ac:dyDescent="0.35">
      <c r="A303" s="98">
        <v>245</v>
      </c>
      <c r="B303" s="98"/>
      <c r="C303" s="98"/>
      <c r="D303" s="36"/>
      <c r="E303" s="36"/>
      <c r="F303" s="58">
        <v>5</v>
      </c>
      <c r="G303" s="56" t="s">
        <v>1964</v>
      </c>
      <c r="H303" s="63">
        <v>10000000</v>
      </c>
      <c r="I303" s="63"/>
      <c r="J303" s="76"/>
      <c r="K303" s="56"/>
      <c r="L303" s="89"/>
      <c r="M303" s="26"/>
    </row>
    <row r="304" spans="1:13" s="14" customFormat="1" ht="46.5" x14ac:dyDescent="0.35">
      <c r="A304" s="98">
        <v>246</v>
      </c>
      <c r="B304" s="98"/>
      <c r="C304" s="98"/>
      <c r="D304" s="36"/>
      <c r="E304" s="36"/>
      <c r="F304" s="58">
        <v>6</v>
      </c>
      <c r="G304" s="56" t="s">
        <v>1965</v>
      </c>
      <c r="H304" s="63">
        <v>10000000</v>
      </c>
      <c r="I304" s="63"/>
      <c r="J304" s="76"/>
      <c r="K304" s="56"/>
      <c r="L304" s="89"/>
      <c r="M304" s="26"/>
    </row>
    <row r="305" spans="1:13" s="14" customFormat="1" ht="46.5" x14ac:dyDescent="0.35">
      <c r="A305" s="98">
        <v>247</v>
      </c>
      <c r="B305" s="98"/>
      <c r="C305" s="98"/>
      <c r="D305" s="36"/>
      <c r="E305" s="36"/>
      <c r="F305" s="58">
        <v>7</v>
      </c>
      <c r="G305" s="56" t="s">
        <v>1966</v>
      </c>
      <c r="H305" s="63">
        <v>10000000</v>
      </c>
      <c r="I305" s="63"/>
      <c r="J305" s="76"/>
      <c r="K305" s="56"/>
      <c r="L305" s="89"/>
      <c r="M305" s="26"/>
    </row>
    <row r="306" spans="1:13" s="14" customFormat="1" ht="46.5" x14ac:dyDescent="0.35">
      <c r="A306" s="98">
        <v>248</v>
      </c>
      <c r="B306" s="98"/>
      <c r="C306" s="98"/>
      <c r="D306" s="36"/>
      <c r="E306" s="36"/>
      <c r="F306" s="58">
        <v>8</v>
      </c>
      <c r="G306" s="56" t="s">
        <v>1967</v>
      </c>
      <c r="H306" s="63">
        <v>10000000</v>
      </c>
      <c r="I306" s="63"/>
      <c r="J306" s="76"/>
      <c r="K306" s="56"/>
      <c r="L306" s="89"/>
      <c r="M306" s="26"/>
    </row>
    <row r="307" spans="1:13" x14ac:dyDescent="0.35">
      <c r="A307" s="98"/>
      <c r="B307" s="98"/>
      <c r="C307" s="98"/>
      <c r="D307" s="36"/>
      <c r="E307" s="36"/>
      <c r="F307" s="128" t="s">
        <v>1289</v>
      </c>
      <c r="G307" s="128"/>
      <c r="H307" s="59">
        <f>SUM(H299:H306)</f>
        <v>100000000</v>
      </c>
      <c r="I307" s="59"/>
      <c r="J307" s="73"/>
      <c r="K307" s="31"/>
      <c r="L307" s="89"/>
      <c r="M307" s="35"/>
    </row>
    <row r="308" spans="1:13" s="14" customFormat="1" ht="62" x14ac:dyDescent="0.35">
      <c r="A308" s="98">
        <v>249</v>
      </c>
      <c r="B308" s="98"/>
      <c r="C308" s="98"/>
      <c r="D308" s="36" t="s">
        <v>1525</v>
      </c>
      <c r="E308" s="36" t="s">
        <v>1316</v>
      </c>
      <c r="F308" s="58">
        <v>1</v>
      </c>
      <c r="G308" s="56" t="s">
        <v>1975</v>
      </c>
      <c r="H308" s="63">
        <v>25000000</v>
      </c>
      <c r="I308" s="63"/>
      <c r="J308" s="76"/>
      <c r="K308" s="56"/>
      <c r="L308" s="89"/>
      <c r="M308" s="26"/>
    </row>
    <row r="309" spans="1:13" s="14" customFormat="1" ht="46.5" x14ac:dyDescent="0.35">
      <c r="A309" s="98">
        <v>250</v>
      </c>
      <c r="B309" s="98"/>
      <c r="C309" s="98"/>
      <c r="D309" s="36"/>
      <c r="E309" s="36"/>
      <c r="F309" s="58">
        <v>2</v>
      </c>
      <c r="G309" s="56" t="s">
        <v>1970</v>
      </c>
      <c r="H309" s="63">
        <v>5000000</v>
      </c>
      <c r="I309" s="63"/>
      <c r="J309" s="76"/>
      <c r="K309" s="56"/>
      <c r="L309" s="89"/>
      <c r="M309" s="26"/>
    </row>
    <row r="310" spans="1:13" s="14" customFormat="1" ht="46.5" x14ac:dyDescent="0.35">
      <c r="A310" s="98">
        <v>251</v>
      </c>
      <c r="B310" s="98"/>
      <c r="C310" s="98"/>
      <c r="D310" s="36"/>
      <c r="E310" s="36"/>
      <c r="F310" s="58">
        <v>3</v>
      </c>
      <c r="G310" s="56" t="s">
        <v>1971</v>
      </c>
      <c r="H310" s="63">
        <v>7500000</v>
      </c>
      <c r="I310" s="63"/>
      <c r="J310" s="76"/>
      <c r="K310" s="56"/>
      <c r="L310" s="89"/>
      <c r="M310" s="26"/>
    </row>
    <row r="311" spans="1:13" s="14" customFormat="1" ht="46.5" x14ac:dyDescent="0.35">
      <c r="A311" s="98">
        <v>252</v>
      </c>
      <c r="B311" s="98"/>
      <c r="C311" s="98"/>
      <c r="D311" s="36"/>
      <c r="E311" s="36"/>
      <c r="F311" s="58">
        <v>4</v>
      </c>
      <c r="G311" s="56" t="s">
        <v>1972</v>
      </c>
      <c r="H311" s="63">
        <v>7500000</v>
      </c>
      <c r="I311" s="63"/>
      <c r="J311" s="76"/>
      <c r="K311" s="56"/>
      <c r="L311" s="89"/>
      <c r="M311" s="26"/>
    </row>
    <row r="312" spans="1:13" s="14" customFormat="1" ht="46.5" x14ac:dyDescent="0.35">
      <c r="A312" s="98">
        <v>253</v>
      </c>
      <c r="B312" s="98"/>
      <c r="C312" s="98"/>
      <c r="D312" s="36"/>
      <c r="E312" s="36"/>
      <c r="F312" s="58">
        <v>5</v>
      </c>
      <c r="G312" s="56" t="s">
        <v>1973</v>
      </c>
      <c r="H312" s="63">
        <v>7500000</v>
      </c>
      <c r="I312" s="63"/>
      <c r="J312" s="76"/>
      <c r="K312" s="56"/>
      <c r="L312" s="89"/>
      <c r="M312" s="26"/>
    </row>
    <row r="313" spans="1:13" s="14" customFormat="1" ht="46.5" x14ac:dyDescent="0.35">
      <c r="A313" s="98">
        <v>254</v>
      </c>
      <c r="B313" s="98"/>
      <c r="C313" s="98"/>
      <c r="D313" s="36"/>
      <c r="E313" s="36"/>
      <c r="F313" s="58">
        <v>6</v>
      </c>
      <c r="G313" s="56" t="s">
        <v>1974</v>
      </c>
      <c r="H313" s="63">
        <v>7500000</v>
      </c>
      <c r="I313" s="63"/>
      <c r="J313" s="76"/>
      <c r="K313" s="56"/>
      <c r="L313" s="89"/>
      <c r="M313" s="26"/>
    </row>
    <row r="314" spans="1:13" s="14" customFormat="1" ht="46.5" x14ac:dyDescent="0.35">
      <c r="A314" s="98">
        <v>255</v>
      </c>
      <c r="B314" s="98"/>
      <c r="C314" s="98"/>
      <c r="D314" s="36"/>
      <c r="E314" s="36"/>
      <c r="F314" s="58">
        <v>7</v>
      </c>
      <c r="G314" s="56" t="s">
        <v>1976</v>
      </c>
      <c r="H314" s="63">
        <v>15000000</v>
      </c>
      <c r="I314" s="63"/>
      <c r="J314" s="76"/>
      <c r="K314" s="56"/>
      <c r="L314" s="89"/>
      <c r="M314" s="26"/>
    </row>
    <row r="315" spans="1:13" s="14" customFormat="1" ht="46.5" x14ac:dyDescent="0.35">
      <c r="A315" s="98">
        <v>256</v>
      </c>
      <c r="B315" s="98"/>
      <c r="C315" s="98"/>
      <c r="D315" s="36"/>
      <c r="E315" s="36"/>
      <c r="F315" s="58">
        <v>8</v>
      </c>
      <c r="G315" s="56" t="s">
        <v>1978</v>
      </c>
      <c r="H315" s="63">
        <v>7500000</v>
      </c>
      <c r="I315" s="63"/>
      <c r="J315" s="76"/>
      <c r="K315" s="56"/>
      <c r="L315" s="89"/>
      <c r="M315" s="26"/>
    </row>
    <row r="316" spans="1:13" s="14" customFormat="1" ht="46.5" x14ac:dyDescent="0.35">
      <c r="A316" s="98">
        <v>257</v>
      </c>
      <c r="B316" s="98"/>
      <c r="C316" s="98"/>
      <c r="D316" s="36"/>
      <c r="E316" s="36"/>
      <c r="F316" s="58">
        <v>9</v>
      </c>
      <c r="G316" s="56" t="s">
        <v>1979</v>
      </c>
      <c r="H316" s="63">
        <v>7500000</v>
      </c>
      <c r="I316" s="63"/>
      <c r="J316" s="76"/>
      <c r="K316" s="56"/>
      <c r="L316" s="89"/>
      <c r="M316" s="26"/>
    </row>
    <row r="317" spans="1:13" s="14" customFormat="1" ht="46.5" x14ac:dyDescent="0.35">
      <c r="A317" s="98">
        <v>258</v>
      </c>
      <c r="B317" s="98"/>
      <c r="C317" s="98"/>
      <c r="D317" s="36"/>
      <c r="E317" s="36"/>
      <c r="F317" s="58">
        <v>10</v>
      </c>
      <c r="G317" s="56" t="s">
        <v>1980</v>
      </c>
      <c r="H317" s="63">
        <v>7500000</v>
      </c>
      <c r="I317" s="63"/>
      <c r="J317" s="76"/>
      <c r="K317" s="56"/>
      <c r="L317" s="89"/>
      <c r="M317" s="26"/>
    </row>
    <row r="318" spans="1:13" s="14" customFormat="1" ht="46.5" x14ac:dyDescent="0.35">
      <c r="A318" s="98">
        <v>259</v>
      </c>
      <c r="B318" s="98"/>
      <c r="C318" s="98"/>
      <c r="D318" s="36"/>
      <c r="E318" s="36"/>
      <c r="F318" s="58">
        <v>11</v>
      </c>
      <c r="G318" s="56" t="s">
        <v>1981</v>
      </c>
      <c r="H318" s="63">
        <v>7500000</v>
      </c>
      <c r="I318" s="63"/>
      <c r="J318" s="76"/>
      <c r="K318" s="56"/>
      <c r="L318" s="89"/>
      <c r="M318" s="26"/>
    </row>
    <row r="319" spans="1:13" s="14" customFormat="1" ht="46.5" x14ac:dyDescent="0.35">
      <c r="A319" s="98">
        <v>260</v>
      </c>
      <c r="B319" s="98"/>
      <c r="C319" s="98"/>
      <c r="D319" s="36"/>
      <c r="E319" s="36"/>
      <c r="F319" s="58">
        <v>12</v>
      </c>
      <c r="G319" s="56" t="s">
        <v>1982</v>
      </c>
      <c r="H319" s="63">
        <v>7500000</v>
      </c>
      <c r="I319" s="63"/>
      <c r="J319" s="76"/>
      <c r="K319" s="56"/>
      <c r="L319" s="89"/>
      <c r="M319" s="26"/>
    </row>
    <row r="320" spans="1:13" s="14" customFormat="1" ht="46.5" x14ac:dyDescent="0.35">
      <c r="A320" s="98">
        <v>261</v>
      </c>
      <c r="B320" s="98"/>
      <c r="C320" s="98"/>
      <c r="D320" s="36"/>
      <c r="E320" s="36"/>
      <c r="F320" s="58">
        <v>13</v>
      </c>
      <c r="G320" s="56" t="s">
        <v>1983</v>
      </c>
      <c r="H320" s="63">
        <v>7500000</v>
      </c>
      <c r="I320" s="63"/>
      <c r="J320" s="76"/>
      <c r="K320" s="56"/>
      <c r="L320" s="89"/>
      <c r="M320" s="26"/>
    </row>
    <row r="321" spans="1:13" s="14" customFormat="1" ht="46.5" x14ac:dyDescent="0.35">
      <c r="A321" s="98">
        <v>262</v>
      </c>
      <c r="B321" s="98"/>
      <c r="C321" s="98"/>
      <c r="D321" s="36"/>
      <c r="E321" s="36"/>
      <c r="F321" s="58">
        <v>14</v>
      </c>
      <c r="G321" s="56" t="s">
        <v>1984</v>
      </c>
      <c r="H321" s="63">
        <v>7500000</v>
      </c>
      <c r="I321" s="63"/>
      <c r="J321" s="76"/>
      <c r="K321" s="56"/>
      <c r="L321" s="89"/>
      <c r="M321" s="26"/>
    </row>
    <row r="322" spans="1:13" s="14" customFormat="1" ht="46.5" x14ac:dyDescent="0.35">
      <c r="A322" s="98">
        <v>263</v>
      </c>
      <c r="B322" s="98"/>
      <c r="C322" s="98"/>
      <c r="D322" s="36"/>
      <c r="E322" s="36"/>
      <c r="F322" s="58">
        <v>15</v>
      </c>
      <c r="G322" s="56" t="s">
        <v>1985</v>
      </c>
      <c r="H322" s="63">
        <v>7500000</v>
      </c>
      <c r="I322" s="63"/>
      <c r="J322" s="76"/>
      <c r="K322" s="56"/>
      <c r="L322" s="89"/>
      <c r="M322" s="26"/>
    </row>
    <row r="323" spans="1:13" s="14" customFormat="1" ht="46.5" x14ac:dyDescent="0.35">
      <c r="A323" s="98">
        <v>264</v>
      </c>
      <c r="B323" s="98"/>
      <c r="C323" s="98"/>
      <c r="D323" s="36"/>
      <c r="E323" s="36"/>
      <c r="F323" s="58">
        <v>16</v>
      </c>
      <c r="G323" s="56" t="s">
        <v>1986</v>
      </c>
      <c r="H323" s="63">
        <v>7500000</v>
      </c>
      <c r="I323" s="63"/>
      <c r="J323" s="76"/>
      <c r="K323" s="56"/>
      <c r="L323" s="89"/>
      <c r="M323" s="26"/>
    </row>
    <row r="324" spans="1:13" s="14" customFormat="1" ht="46.5" x14ac:dyDescent="0.35">
      <c r="A324" s="98">
        <v>265</v>
      </c>
      <c r="B324" s="98"/>
      <c r="C324" s="98"/>
      <c r="D324" s="36"/>
      <c r="E324" s="36"/>
      <c r="F324" s="58">
        <v>17</v>
      </c>
      <c r="G324" s="56" t="s">
        <v>1987</v>
      </c>
      <c r="H324" s="63">
        <v>7500000</v>
      </c>
      <c r="I324" s="63"/>
      <c r="J324" s="76"/>
      <c r="K324" s="56"/>
      <c r="L324" s="89"/>
      <c r="M324" s="26"/>
    </row>
    <row r="325" spans="1:13" s="14" customFormat="1" ht="46.5" x14ac:dyDescent="0.35">
      <c r="A325" s="98">
        <v>266</v>
      </c>
      <c r="B325" s="98"/>
      <c r="C325" s="98"/>
      <c r="D325" s="36"/>
      <c r="E325" s="36"/>
      <c r="F325" s="58">
        <v>18</v>
      </c>
      <c r="G325" s="56" t="s">
        <v>1988</v>
      </c>
      <c r="H325" s="63">
        <v>7500000</v>
      </c>
      <c r="I325" s="63"/>
      <c r="J325" s="76"/>
      <c r="K325" s="56"/>
      <c r="L325" s="89"/>
      <c r="M325" s="26"/>
    </row>
    <row r="326" spans="1:13" s="14" customFormat="1" ht="46.5" x14ac:dyDescent="0.35">
      <c r="A326" s="98">
        <v>267</v>
      </c>
      <c r="B326" s="98"/>
      <c r="C326" s="98"/>
      <c r="D326" s="36"/>
      <c r="E326" s="36"/>
      <c r="F326" s="58">
        <v>19</v>
      </c>
      <c r="G326" s="56" t="s">
        <v>1989</v>
      </c>
      <c r="H326" s="63">
        <v>7500000</v>
      </c>
      <c r="I326" s="63"/>
      <c r="J326" s="76"/>
      <c r="K326" s="56"/>
      <c r="L326" s="89"/>
      <c r="M326" s="26"/>
    </row>
    <row r="327" spans="1:13" s="14" customFormat="1" ht="46.5" x14ac:dyDescent="0.35">
      <c r="A327" s="98">
        <v>268</v>
      </c>
      <c r="B327" s="98"/>
      <c r="C327" s="98"/>
      <c r="D327" s="36"/>
      <c r="E327" s="36"/>
      <c r="F327" s="58">
        <v>20</v>
      </c>
      <c r="G327" s="56" t="s">
        <v>1990</v>
      </c>
      <c r="H327" s="63">
        <v>7500000</v>
      </c>
      <c r="I327" s="63"/>
      <c r="J327" s="76"/>
      <c r="K327" s="56"/>
      <c r="L327" s="89"/>
      <c r="M327" s="26"/>
    </row>
    <row r="328" spans="1:13" s="14" customFormat="1" ht="46.5" x14ac:dyDescent="0.35">
      <c r="A328" s="98">
        <v>269</v>
      </c>
      <c r="B328" s="98"/>
      <c r="C328" s="98"/>
      <c r="D328" s="36"/>
      <c r="E328" s="36"/>
      <c r="F328" s="58">
        <v>21</v>
      </c>
      <c r="G328" s="56" t="s">
        <v>1991</v>
      </c>
      <c r="H328" s="63">
        <v>7500000</v>
      </c>
      <c r="I328" s="63"/>
      <c r="J328" s="76"/>
      <c r="K328" s="56"/>
      <c r="L328" s="89"/>
      <c r="M328" s="26"/>
    </row>
    <row r="329" spans="1:13" s="14" customFormat="1" ht="46.5" x14ac:dyDescent="0.35">
      <c r="A329" s="98">
        <v>270</v>
      </c>
      <c r="B329" s="98"/>
      <c r="C329" s="98"/>
      <c r="D329" s="36"/>
      <c r="E329" s="36"/>
      <c r="F329" s="58">
        <v>22</v>
      </c>
      <c r="G329" s="56" t="s">
        <v>1992</v>
      </c>
      <c r="H329" s="63">
        <v>7500000</v>
      </c>
      <c r="I329" s="63"/>
      <c r="J329" s="76"/>
      <c r="K329" s="56"/>
      <c r="L329" s="89"/>
      <c r="M329" s="26"/>
    </row>
    <row r="330" spans="1:13" s="14" customFormat="1" ht="46.5" x14ac:dyDescent="0.35">
      <c r="A330" s="98">
        <v>271</v>
      </c>
      <c r="B330" s="98"/>
      <c r="C330" s="98"/>
      <c r="D330" s="36"/>
      <c r="E330" s="36"/>
      <c r="F330" s="58">
        <v>23</v>
      </c>
      <c r="G330" s="56" t="s">
        <v>1993</v>
      </c>
      <c r="H330" s="63">
        <v>7500000</v>
      </c>
      <c r="I330" s="63"/>
      <c r="J330" s="76"/>
      <c r="K330" s="56"/>
      <c r="L330" s="89"/>
      <c r="M330" s="26"/>
    </row>
    <row r="331" spans="1:13" s="14" customFormat="1" ht="46.5" x14ac:dyDescent="0.35">
      <c r="A331" s="98">
        <v>272</v>
      </c>
      <c r="B331" s="98"/>
      <c r="C331" s="98"/>
      <c r="D331" s="36"/>
      <c r="E331" s="36"/>
      <c r="F331" s="58">
        <v>24</v>
      </c>
      <c r="G331" s="56" t="s">
        <v>1994</v>
      </c>
      <c r="H331" s="63">
        <v>7500000</v>
      </c>
      <c r="I331" s="63"/>
      <c r="J331" s="76"/>
      <c r="K331" s="56"/>
      <c r="L331" s="89"/>
      <c r="M331" s="26"/>
    </row>
    <row r="332" spans="1:13" s="14" customFormat="1" ht="46.5" x14ac:dyDescent="0.35">
      <c r="A332" s="98">
        <v>273</v>
      </c>
      <c r="B332" s="98"/>
      <c r="C332" s="98"/>
      <c r="D332" s="36"/>
      <c r="E332" s="36"/>
      <c r="F332" s="58">
        <v>25</v>
      </c>
      <c r="G332" s="56" t="s">
        <v>1995</v>
      </c>
      <c r="H332" s="63">
        <v>7500000</v>
      </c>
      <c r="I332" s="63"/>
      <c r="J332" s="76"/>
      <c r="K332" s="56"/>
      <c r="L332" s="89"/>
      <c r="M332" s="26"/>
    </row>
    <row r="333" spans="1:13" s="14" customFormat="1" ht="46.5" x14ac:dyDescent="0.35">
      <c r="A333" s="98">
        <v>274</v>
      </c>
      <c r="B333" s="98"/>
      <c r="C333" s="98"/>
      <c r="D333" s="36"/>
      <c r="E333" s="36"/>
      <c r="F333" s="58">
        <v>26</v>
      </c>
      <c r="G333" s="56" t="s">
        <v>1996</v>
      </c>
      <c r="H333" s="63">
        <v>15000000</v>
      </c>
      <c r="I333" s="63"/>
      <c r="J333" s="76"/>
      <c r="K333" s="56"/>
      <c r="L333" s="89"/>
      <c r="M333" s="26"/>
    </row>
    <row r="334" spans="1:13" s="14" customFormat="1" ht="31" x14ac:dyDescent="0.35">
      <c r="A334" s="98">
        <v>275</v>
      </c>
      <c r="B334" s="98"/>
      <c r="C334" s="98"/>
      <c r="D334" s="36"/>
      <c r="E334" s="36"/>
      <c r="F334" s="58">
        <v>27</v>
      </c>
      <c r="G334" s="56" t="s">
        <v>1997</v>
      </c>
      <c r="H334" s="63">
        <v>25000000</v>
      </c>
      <c r="I334" s="63"/>
      <c r="J334" s="76"/>
      <c r="K334" s="56"/>
      <c r="L334" s="89"/>
      <c r="M334" s="26"/>
    </row>
    <row r="335" spans="1:13" s="14" customFormat="1" ht="31" x14ac:dyDescent="0.35">
      <c r="A335" s="98">
        <v>276</v>
      </c>
      <c r="B335" s="98"/>
      <c r="C335" s="98"/>
      <c r="D335" s="36"/>
      <c r="E335" s="36" t="s">
        <v>1317</v>
      </c>
      <c r="F335" s="58">
        <v>1</v>
      </c>
      <c r="G335" s="56" t="s">
        <v>2000</v>
      </c>
      <c r="H335" s="63">
        <v>10000000</v>
      </c>
      <c r="I335" s="63"/>
      <c r="J335" s="76"/>
      <c r="K335" s="56"/>
      <c r="L335" s="89"/>
      <c r="M335" s="26"/>
    </row>
    <row r="336" spans="1:13" s="14" customFormat="1" ht="31" x14ac:dyDescent="0.35">
      <c r="A336" s="98">
        <v>277</v>
      </c>
      <c r="B336" s="98"/>
      <c r="C336" s="98"/>
      <c r="D336" s="36"/>
      <c r="E336" s="36"/>
      <c r="F336" s="58">
        <v>2</v>
      </c>
      <c r="G336" s="56" t="s">
        <v>2001</v>
      </c>
      <c r="H336" s="63">
        <v>10000000</v>
      </c>
      <c r="I336" s="63"/>
      <c r="J336" s="76"/>
      <c r="K336" s="56"/>
      <c r="L336" s="89"/>
      <c r="M336" s="26"/>
    </row>
    <row r="337" spans="1:13" s="14" customFormat="1" ht="31" x14ac:dyDescent="0.35">
      <c r="A337" s="98">
        <v>278</v>
      </c>
      <c r="B337" s="98"/>
      <c r="C337" s="98"/>
      <c r="D337" s="36"/>
      <c r="E337" s="36"/>
      <c r="F337" s="58">
        <v>3</v>
      </c>
      <c r="G337" s="56" t="s">
        <v>2002</v>
      </c>
      <c r="H337" s="63">
        <v>10000000</v>
      </c>
      <c r="I337" s="63"/>
      <c r="J337" s="76"/>
      <c r="K337" s="56"/>
      <c r="L337" s="89"/>
      <c r="M337" s="26"/>
    </row>
    <row r="338" spans="1:13" s="14" customFormat="1" ht="31" x14ac:dyDescent="0.35">
      <c r="A338" s="98">
        <v>279</v>
      </c>
      <c r="B338" s="98"/>
      <c r="C338" s="98"/>
      <c r="D338" s="36"/>
      <c r="E338" s="36"/>
      <c r="F338" s="58">
        <v>4</v>
      </c>
      <c r="G338" s="56" t="s">
        <v>2003</v>
      </c>
      <c r="H338" s="63">
        <v>10000000</v>
      </c>
      <c r="I338" s="63"/>
      <c r="J338" s="76"/>
      <c r="K338" s="56"/>
      <c r="L338" s="89"/>
      <c r="M338" s="26"/>
    </row>
    <row r="339" spans="1:13" s="14" customFormat="1" ht="31" x14ac:dyDescent="0.35">
      <c r="A339" s="98">
        <v>280</v>
      </c>
      <c r="B339" s="98"/>
      <c r="C339" s="98"/>
      <c r="D339" s="36"/>
      <c r="E339" s="36"/>
      <c r="F339" s="58">
        <v>5</v>
      </c>
      <c r="G339" s="56" t="s">
        <v>2004</v>
      </c>
      <c r="H339" s="63">
        <v>10000000</v>
      </c>
      <c r="I339" s="63"/>
      <c r="J339" s="76"/>
      <c r="K339" s="56"/>
      <c r="L339" s="89"/>
      <c r="M339" s="26"/>
    </row>
    <row r="340" spans="1:13" s="14" customFormat="1" ht="31" x14ac:dyDescent="0.35">
      <c r="A340" s="98">
        <v>281</v>
      </c>
      <c r="B340" s="98"/>
      <c r="C340" s="98"/>
      <c r="D340" s="36"/>
      <c r="E340" s="36"/>
      <c r="F340" s="58">
        <v>6</v>
      </c>
      <c r="G340" s="56" t="s">
        <v>2005</v>
      </c>
      <c r="H340" s="63">
        <v>10000000</v>
      </c>
      <c r="I340" s="63"/>
      <c r="J340" s="76"/>
      <c r="K340" s="56"/>
      <c r="L340" s="89"/>
      <c r="M340" s="26"/>
    </row>
    <row r="341" spans="1:13" s="14" customFormat="1" ht="31" x14ac:dyDescent="0.35">
      <c r="A341" s="98">
        <v>282</v>
      </c>
      <c r="B341" s="98"/>
      <c r="C341" s="98"/>
      <c r="D341" s="36"/>
      <c r="E341" s="36"/>
      <c r="F341" s="58">
        <v>7</v>
      </c>
      <c r="G341" s="56" t="s">
        <v>2006</v>
      </c>
      <c r="H341" s="63">
        <v>10000000</v>
      </c>
      <c r="I341" s="63"/>
      <c r="J341" s="76"/>
      <c r="K341" s="56"/>
      <c r="L341" s="89"/>
      <c r="M341" s="26"/>
    </row>
    <row r="342" spans="1:13" s="14" customFormat="1" ht="31" x14ac:dyDescent="0.35">
      <c r="A342" s="98">
        <v>283</v>
      </c>
      <c r="B342" s="98"/>
      <c r="C342" s="98"/>
      <c r="D342" s="36"/>
      <c r="E342" s="36"/>
      <c r="F342" s="58">
        <v>8</v>
      </c>
      <c r="G342" s="56" t="s">
        <v>2007</v>
      </c>
      <c r="H342" s="63">
        <v>10000000</v>
      </c>
      <c r="I342" s="63"/>
      <c r="J342" s="76"/>
      <c r="K342" s="56"/>
      <c r="L342" s="89"/>
      <c r="M342" s="26"/>
    </row>
    <row r="343" spans="1:13" s="14" customFormat="1" ht="31" x14ac:dyDescent="0.35">
      <c r="A343" s="98">
        <v>284</v>
      </c>
      <c r="B343" s="98"/>
      <c r="C343" s="98"/>
      <c r="D343" s="36"/>
      <c r="E343" s="36"/>
      <c r="F343" s="58">
        <v>9</v>
      </c>
      <c r="G343" s="56" t="s">
        <v>2008</v>
      </c>
      <c r="H343" s="63">
        <v>10000000</v>
      </c>
      <c r="I343" s="63"/>
      <c r="J343" s="76"/>
      <c r="K343" s="56"/>
      <c r="L343" s="89"/>
      <c r="M343" s="26"/>
    </row>
    <row r="344" spans="1:13" s="14" customFormat="1" ht="31" x14ac:dyDescent="0.35">
      <c r="A344" s="98">
        <v>285</v>
      </c>
      <c r="B344" s="98"/>
      <c r="C344" s="98"/>
      <c r="D344" s="36"/>
      <c r="E344" s="36"/>
      <c r="F344" s="58">
        <v>10</v>
      </c>
      <c r="G344" s="56" t="s">
        <v>2009</v>
      </c>
      <c r="H344" s="63">
        <v>10000000</v>
      </c>
      <c r="I344" s="63"/>
      <c r="J344" s="76"/>
      <c r="K344" s="56"/>
      <c r="L344" s="89"/>
      <c r="M344" s="26"/>
    </row>
    <row r="345" spans="1:13" s="14" customFormat="1" ht="31" x14ac:dyDescent="0.35">
      <c r="A345" s="98">
        <v>286</v>
      </c>
      <c r="B345" s="98"/>
      <c r="C345" s="98"/>
      <c r="D345" s="36"/>
      <c r="E345" s="36"/>
      <c r="F345" s="58">
        <v>11</v>
      </c>
      <c r="G345" s="56" t="s">
        <v>2010</v>
      </c>
      <c r="H345" s="63">
        <v>10000000</v>
      </c>
      <c r="I345" s="63"/>
      <c r="J345" s="76"/>
      <c r="K345" s="56"/>
      <c r="L345" s="89"/>
      <c r="M345" s="26"/>
    </row>
    <row r="346" spans="1:13" s="14" customFormat="1" ht="31" x14ac:dyDescent="0.35">
      <c r="A346" s="98">
        <v>287</v>
      </c>
      <c r="B346" s="98"/>
      <c r="C346" s="98"/>
      <c r="D346" s="36"/>
      <c r="E346" s="36" t="s">
        <v>1318</v>
      </c>
      <c r="F346" s="58">
        <v>1</v>
      </c>
      <c r="G346" s="56" t="s">
        <v>2021</v>
      </c>
      <c r="H346" s="63">
        <v>40000000</v>
      </c>
      <c r="I346" s="63"/>
      <c r="J346" s="76"/>
      <c r="K346" s="56"/>
      <c r="L346" s="89"/>
      <c r="M346" s="26"/>
    </row>
    <row r="347" spans="1:13" s="14" customFormat="1" ht="31" x14ac:dyDescent="0.35">
      <c r="A347" s="98">
        <v>288</v>
      </c>
      <c r="B347" s="98"/>
      <c r="C347" s="98"/>
      <c r="D347" s="36"/>
      <c r="E347" s="36"/>
      <c r="F347" s="58">
        <v>2</v>
      </c>
      <c r="G347" s="56" t="s">
        <v>3290</v>
      </c>
      <c r="H347" s="63">
        <v>10000000</v>
      </c>
      <c r="I347" s="63"/>
      <c r="J347" s="76"/>
      <c r="K347" s="56"/>
      <c r="L347" s="89"/>
      <c r="M347" s="26"/>
    </row>
    <row r="348" spans="1:13" s="14" customFormat="1" ht="31" x14ac:dyDescent="0.35">
      <c r="A348" s="98">
        <v>289</v>
      </c>
      <c r="B348" s="98"/>
      <c r="C348" s="98"/>
      <c r="D348" s="36"/>
      <c r="E348" s="36"/>
      <c r="F348" s="58">
        <v>3</v>
      </c>
      <c r="G348" s="56" t="s">
        <v>2014</v>
      </c>
      <c r="H348" s="63">
        <v>10000000</v>
      </c>
      <c r="I348" s="63"/>
      <c r="J348" s="76"/>
      <c r="K348" s="56"/>
      <c r="L348" s="89"/>
      <c r="M348" s="26"/>
    </row>
    <row r="349" spans="1:13" s="14" customFormat="1" ht="31" x14ac:dyDescent="0.35">
      <c r="A349" s="98">
        <v>290</v>
      </c>
      <c r="B349" s="98"/>
      <c r="C349" s="98"/>
      <c r="D349" s="36"/>
      <c r="E349" s="36"/>
      <c r="F349" s="58">
        <v>4</v>
      </c>
      <c r="G349" s="56" t="s">
        <v>3291</v>
      </c>
      <c r="H349" s="63">
        <v>10000000</v>
      </c>
      <c r="I349" s="63"/>
      <c r="J349" s="76"/>
      <c r="K349" s="56"/>
      <c r="L349" s="89"/>
      <c r="M349" s="26"/>
    </row>
    <row r="350" spans="1:13" s="14" customFormat="1" ht="31" x14ac:dyDescent="0.35">
      <c r="A350" s="98">
        <v>291</v>
      </c>
      <c r="B350" s="98"/>
      <c r="C350" s="98"/>
      <c r="D350" s="36"/>
      <c r="E350" s="36"/>
      <c r="F350" s="58">
        <v>5</v>
      </c>
      <c r="G350" s="56" t="s">
        <v>2015</v>
      </c>
      <c r="H350" s="63">
        <v>10000000</v>
      </c>
      <c r="I350" s="63"/>
      <c r="J350" s="76"/>
      <c r="K350" s="56"/>
      <c r="L350" s="89"/>
      <c r="M350" s="26"/>
    </row>
    <row r="351" spans="1:13" s="14" customFormat="1" ht="31" x14ac:dyDescent="0.35">
      <c r="A351" s="98">
        <v>292</v>
      </c>
      <c r="B351" s="98"/>
      <c r="C351" s="98"/>
      <c r="D351" s="36"/>
      <c r="E351" s="36"/>
      <c r="F351" s="58">
        <v>6</v>
      </c>
      <c r="G351" s="56" t="s">
        <v>2016</v>
      </c>
      <c r="H351" s="63">
        <v>10000000</v>
      </c>
      <c r="I351" s="63"/>
      <c r="J351" s="76"/>
      <c r="K351" s="56"/>
      <c r="L351" s="89"/>
      <c r="M351" s="26"/>
    </row>
    <row r="352" spans="1:13" s="14" customFormat="1" ht="31" x14ac:dyDescent="0.35">
      <c r="A352" s="98">
        <v>293</v>
      </c>
      <c r="B352" s="98"/>
      <c r="C352" s="98"/>
      <c r="D352" s="36"/>
      <c r="E352" s="36"/>
      <c r="F352" s="58">
        <v>7</v>
      </c>
      <c r="G352" s="56" t="s">
        <v>2017</v>
      </c>
      <c r="H352" s="63">
        <v>10000000</v>
      </c>
      <c r="I352" s="63"/>
      <c r="J352" s="76"/>
      <c r="K352" s="56"/>
      <c r="L352" s="89"/>
      <c r="M352" s="26"/>
    </row>
    <row r="353" spans="1:13" s="14" customFormat="1" ht="31" x14ac:dyDescent="0.35">
      <c r="A353" s="98">
        <v>294</v>
      </c>
      <c r="B353" s="98"/>
      <c r="C353" s="98"/>
      <c r="D353" s="36"/>
      <c r="E353" s="36"/>
      <c r="F353" s="58">
        <v>8</v>
      </c>
      <c r="G353" s="56" t="s">
        <v>2018</v>
      </c>
      <c r="H353" s="63">
        <v>10000000</v>
      </c>
      <c r="I353" s="63"/>
      <c r="J353" s="76"/>
      <c r="K353" s="56"/>
      <c r="L353" s="89"/>
      <c r="M353" s="26"/>
    </row>
    <row r="354" spans="1:13" s="14" customFormat="1" ht="31" x14ac:dyDescent="0.35">
      <c r="A354" s="98">
        <v>295</v>
      </c>
      <c r="B354" s="98"/>
      <c r="C354" s="98"/>
      <c r="D354" s="36"/>
      <c r="E354" s="36"/>
      <c r="F354" s="58">
        <v>9</v>
      </c>
      <c r="G354" s="56" t="s">
        <v>3292</v>
      </c>
      <c r="H354" s="63">
        <v>10000000</v>
      </c>
      <c r="I354" s="63"/>
      <c r="J354" s="76"/>
      <c r="K354" s="56"/>
      <c r="L354" s="89"/>
      <c r="M354" s="26"/>
    </row>
    <row r="355" spans="1:13" s="14" customFormat="1" ht="31" x14ac:dyDescent="0.35">
      <c r="A355" s="98">
        <v>296</v>
      </c>
      <c r="B355" s="98"/>
      <c r="C355" s="98"/>
      <c r="D355" s="36"/>
      <c r="E355" s="36"/>
      <c r="F355" s="58">
        <v>10</v>
      </c>
      <c r="G355" s="56" t="s">
        <v>2019</v>
      </c>
      <c r="H355" s="63">
        <v>10000000</v>
      </c>
      <c r="I355" s="63"/>
      <c r="J355" s="76"/>
      <c r="K355" s="56"/>
      <c r="L355" s="89"/>
      <c r="M355" s="26"/>
    </row>
    <row r="356" spans="1:13" s="14" customFormat="1" ht="31" x14ac:dyDescent="0.35">
      <c r="A356" s="98">
        <v>297</v>
      </c>
      <c r="B356" s="98"/>
      <c r="C356" s="98"/>
      <c r="D356" s="36"/>
      <c r="E356" s="36"/>
      <c r="F356" s="58">
        <v>11</v>
      </c>
      <c r="G356" s="56" t="s">
        <v>2020</v>
      </c>
      <c r="H356" s="63">
        <v>10000000</v>
      </c>
      <c r="I356" s="63"/>
      <c r="J356" s="76"/>
      <c r="K356" s="56"/>
      <c r="L356" s="89"/>
      <c r="M356" s="26"/>
    </row>
    <row r="357" spans="1:13" s="14" customFormat="1" ht="46.5" x14ac:dyDescent="0.35">
      <c r="A357" s="98">
        <v>298</v>
      </c>
      <c r="B357" s="98"/>
      <c r="C357" s="98"/>
      <c r="D357" s="36"/>
      <c r="E357" s="36"/>
      <c r="F357" s="58">
        <v>12</v>
      </c>
      <c r="G357" s="56" t="s">
        <v>3293</v>
      </c>
      <c r="H357" s="63">
        <v>10000000</v>
      </c>
      <c r="I357" s="63"/>
      <c r="J357" s="76"/>
      <c r="K357" s="56"/>
      <c r="L357" s="89"/>
      <c r="M357" s="26"/>
    </row>
    <row r="358" spans="1:13" s="14" customFormat="1" ht="31" x14ac:dyDescent="0.35">
      <c r="A358" s="98">
        <v>299</v>
      </c>
      <c r="B358" s="98"/>
      <c r="C358" s="98"/>
      <c r="D358" s="36"/>
      <c r="E358" s="36" t="s">
        <v>1319</v>
      </c>
      <c r="F358" s="13">
        <v>1</v>
      </c>
      <c r="G358" s="12" t="s">
        <v>2027</v>
      </c>
      <c r="H358" s="60">
        <v>79000000</v>
      </c>
      <c r="I358" s="60"/>
      <c r="J358" s="74"/>
      <c r="K358" s="12"/>
      <c r="L358" s="89"/>
      <c r="M358" s="26"/>
    </row>
    <row r="359" spans="1:13" s="14" customFormat="1" ht="46.5" x14ac:dyDescent="0.35">
      <c r="A359" s="98">
        <v>300</v>
      </c>
      <c r="B359" s="98"/>
      <c r="C359" s="98"/>
      <c r="D359" s="36"/>
      <c r="E359" s="36" t="s">
        <v>1320</v>
      </c>
      <c r="F359" s="58">
        <v>1</v>
      </c>
      <c r="G359" s="56" t="s">
        <v>2029</v>
      </c>
      <c r="H359" s="63">
        <v>5000000</v>
      </c>
      <c r="I359" s="63"/>
      <c r="J359" s="76"/>
      <c r="K359" s="12"/>
      <c r="L359" s="89"/>
      <c r="M359" s="26"/>
    </row>
    <row r="360" spans="1:13" s="14" customFormat="1" ht="31" x14ac:dyDescent="0.35">
      <c r="A360" s="98">
        <v>301</v>
      </c>
      <c r="B360" s="98"/>
      <c r="C360" s="98"/>
      <c r="D360" s="36"/>
      <c r="E360" s="36"/>
      <c r="F360" s="58">
        <v>2</v>
      </c>
      <c r="G360" s="56" t="s">
        <v>2030</v>
      </c>
      <c r="H360" s="63">
        <v>5000000</v>
      </c>
      <c r="I360" s="63"/>
      <c r="J360" s="76"/>
      <c r="K360" s="12"/>
      <c r="L360" s="89"/>
      <c r="M360" s="26"/>
    </row>
    <row r="361" spans="1:13" s="14" customFormat="1" ht="46.5" x14ac:dyDescent="0.35">
      <c r="A361" s="98">
        <v>302</v>
      </c>
      <c r="B361" s="98"/>
      <c r="C361" s="98"/>
      <c r="D361" s="36"/>
      <c r="E361" s="36"/>
      <c r="F361" s="58">
        <v>3</v>
      </c>
      <c r="G361" s="56" t="s">
        <v>2028</v>
      </c>
      <c r="H361" s="63">
        <v>5000000</v>
      </c>
      <c r="I361" s="63"/>
      <c r="J361" s="76"/>
      <c r="K361" s="12"/>
      <c r="L361" s="89"/>
      <c r="M361" s="26"/>
    </row>
    <row r="362" spans="1:13" s="14" customFormat="1" ht="31" x14ac:dyDescent="0.35">
      <c r="A362" s="98">
        <v>303</v>
      </c>
      <c r="B362" s="98"/>
      <c r="C362" s="98"/>
      <c r="D362" s="36"/>
      <c r="E362" s="36"/>
      <c r="F362" s="58">
        <v>4</v>
      </c>
      <c r="G362" s="56" t="s">
        <v>2031</v>
      </c>
      <c r="H362" s="63">
        <v>10000000</v>
      </c>
      <c r="I362" s="63"/>
      <c r="J362" s="76"/>
      <c r="K362" s="12"/>
      <c r="L362" s="89"/>
      <c r="M362" s="26"/>
    </row>
    <row r="363" spans="1:13" s="14" customFormat="1" ht="46.5" x14ac:dyDescent="0.35">
      <c r="A363" s="98">
        <v>304</v>
      </c>
      <c r="B363" s="98"/>
      <c r="C363" s="98"/>
      <c r="D363" s="36"/>
      <c r="E363" s="36"/>
      <c r="F363" s="58">
        <v>5</v>
      </c>
      <c r="G363" s="56" t="s">
        <v>2032</v>
      </c>
      <c r="H363" s="63">
        <v>5000000</v>
      </c>
      <c r="I363" s="63"/>
      <c r="J363" s="76"/>
      <c r="K363" s="12"/>
      <c r="L363" s="89"/>
      <c r="M363" s="26"/>
    </row>
    <row r="364" spans="1:13" s="14" customFormat="1" ht="46.5" x14ac:dyDescent="0.35">
      <c r="A364" s="98">
        <v>305</v>
      </c>
      <c r="B364" s="98"/>
      <c r="C364" s="98"/>
      <c r="D364" s="36"/>
      <c r="E364" s="36"/>
      <c r="F364" s="58">
        <v>6</v>
      </c>
      <c r="G364" s="56" t="s">
        <v>2033</v>
      </c>
      <c r="H364" s="63">
        <v>14800000</v>
      </c>
      <c r="I364" s="63"/>
      <c r="J364" s="76"/>
      <c r="K364" s="12"/>
      <c r="L364" s="89"/>
      <c r="M364" s="26"/>
    </row>
    <row r="365" spans="1:13" s="14" customFormat="1" ht="31" x14ac:dyDescent="0.35">
      <c r="A365" s="98">
        <v>306</v>
      </c>
      <c r="B365" s="98"/>
      <c r="C365" s="98"/>
      <c r="D365" s="36"/>
      <c r="E365" s="36" t="s">
        <v>1321</v>
      </c>
      <c r="F365" s="58">
        <v>1</v>
      </c>
      <c r="G365" s="56" t="s">
        <v>2038</v>
      </c>
      <c r="H365" s="63">
        <v>10000000</v>
      </c>
      <c r="I365" s="63"/>
      <c r="J365" s="76"/>
      <c r="K365" s="56"/>
      <c r="L365" s="89"/>
      <c r="M365" s="26"/>
    </row>
    <row r="366" spans="1:13" s="14" customFormat="1" ht="31" x14ac:dyDescent="0.35">
      <c r="A366" s="98">
        <v>307</v>
      </c>
      <c r="B366" s="98"/>
      <c r="C366" s="98"/>
      <c r="D366" s="36"/>
      <c r="E366" s="36"/>
      <c r="F366" s="58">
        <v>2</v>
      </c>
      <c r="G366" s="56" t="s">
        <v>2039</v>
      </c>
      <c r="H366" s="63">
        <v>10000000</v>
      </c>
      <c r="I366" s="63"/>
      <c r="J366" s="76"/>
      <c r="K366" s="56"/>
      <c r="L366" s="89"/>
      <c r="M366" s="26"/>
    </row>
    <row r="367" spans="1:13" s="14" customFormat="1" ht="31" x14ac:dyDescent="0.35">
      <c r="A367" s="98">
        <v>308</v>
      </c>
      <c r="B367" s="98"/>
      <c r="C367" s="98"/>
      <c r="D367" s="36"/>
      <c r="E367" s="36"/>
      <c r="F367" s="58">
        <v>3</v>
      </c>
      <c r="G367" s="56" t="s">
        <v>2040</v>
      </c>
      <c r="H367" s="63">
        <v>10000000</v>
      </c>
      <c r="I367" s="63"/>
      <c r="J367" s="76"/>
      <c r="K367" s="56"/>
      <c r="L367" s="89"/>
      <c r="M367" s="26"/>
    </row>
    <row r="368" spans="1:13" s="14" customFormat="1" ht="31" x14ac:dyDescent="0.35">
      <c r="A368" s="98">
        <v>309</v>
      </c>
      <c r="B368" s="98"/>
      <c r="C368" s="98"/>
      <c r="D368" s="36"/>
      <c r="E368" s="36"/>
      <c r="F368" s="58">
        <v>4</v>
      </c>
      <c r="G368" s="56" t="s">
        <v>2041</v>
      </c>
      <c r="H368" s="63">
        <v>10000000</v>
      </c>
      <c r="I368" s="63"/>
      <c r="J368" s="76"/>
      <c r="K368" s="56"/>
      <c r="L368" s="89"/>
      <c r="M368" s="26"/>
    </row>
    <row r="369" spans="1:13" s="14" customFormat="1" ht="31" x14ac:dyDescent="0.35">
      <c r="A369" s="98">
        <v>310</v>
      </c>
      <c r="B369" s="98"/>
      <c r="C369" s="98"/>
      <c r="D369" s="36"/>
      <c r="E369" s="36"/>
      <c r="F369" s="58">
        <v>5</v>
      </c>
      <c r="G369" s="56" t="s">
        <v>2042</v>
      </c>
      <c r="H369" s="63">
        <v>10000000</v>
      </c>
      <c r="I369" s="63"/>
      <c r="J369" s="76"/>
      <c r="K369" s="56"/>
      <c r="L369" s="89"/>
      <c r="M369" s="26"/>
    </row>
    <row r="370" spans="1:13" s="14" customFormat="1" ht="31" x14ac:dyDescent="0.35">
      <c r="A370" s="98">
        <v>311</v>
      </c>
      <c r="B370" s="98"/>
      <c r="C370" s="98"/>
      <c r="D370" s="36"/>
      <c r="E370" s="36"/>
      <c r="F370" s="58">
        <v>6</v>
      </c>
      <c r="G370" s="56" t="s">
        <v>2043</v>
      </c>
      <c r="H370" s="63">
        <v>10000000</v>
      </c>
      <c r="I370" s="63"/>
      <c r="J370" s="76"/>
      <c r="K370" s="56"/>
      <c r="L370" s="89"/>
      <c r="M370" s="26"/>
    </row>
    <row r="371" spans="1:13" s="14" customFormat="1" ht="31" x14ac:dyDescent="0.35">
      <c r="A371" s="98">
        <v>312</v>
      </c>
      <c r="B371" s="98"/>
      <c r="C371" s="98"/>
      <c r="D371" s="36"/>
      <c r="E371" s="36"/>
      <c r="F371" s="58">
        <v>7</v>
      </c>
      <c r="G371" s="56" t="s">
        <v>2044</v>
      </c>
      <c r="H371" s="63">
        <v>10000000</v>
      </c>
      <c r="I371" s="63"/>
      <c r="J371" s="76"/>
      <c r="K371" s="56"/>
      <c r="L371" s="89"/>
      <c r="M371" s="26"/>
    </row>
    <row r="372" spans="1:13" s="14" customFormat="1" ht="31" x14ac:dyDescent="0.35">
      <c r="A372" s="98">
        <v>313</v>
      </c>
      <c r="B372" s="98"/>
      <c r="C372" s="98"/>
      <c r="D372" s="36"/>
      <c r="E372" s="36"/>
      <c r="F372" s="58">
        <v>8</v>
      </c>
      <c r="G372" s="56" t="s">
        <v>2045</v>
      </c>
      <c r="H372" s="63">
        <v>10000000</v>
      </c>
      <c r="I372" s="63"/>
      <c r="J372" s="76"/>
      <c r="K372" s="56"/>
      <c r="L372" s="89"/>
      <c r="M372" s="26"/>
    </row>
    <row r="373" spans="1:13" s="14" customFormat="1" ht="31" x14ac:dyDescent="0.35">
      <c r="A373" s="98">
        <v>314</v>
      </c>
      <c r="B373" s="98"/>
      <c r="C373" s="98"/>
      <c r="D373" s="36"/>
      <c r="E373" s="36"/>
      <c r="F373" s="58">
        <v>9</v>
      </c>
      <c r="G373" s="56" t="s">
        <v>2046</v>
      </c>
      <c r="H373" s="63">
        <v>7500000</v>
      </c>
      <c r="I373" s="63"/>
      <c r="J373" s="76"/>
      <c r="K373" s="56"/>
      <c r="L373" s="89"/>
      <c r="M373" s="26"/>
    </row>
    <row r="374" spans="1:13" s="14" customFormat="1" ht="31" x14ac:dyDescent="0.35">
      <c r="A374" s="98">
        <v>315</v>
      </c>
      <c r="B374" s="98"/>
      <c r="C374" s="98"/>
      <c r="D374" s="36"/>
      <c r="E374" s="36"/>
      <c r="F374" s="58">
        <v>10</v>
      </c>
      <c r="G374" s="56" t="s">
        <v>2047</v>
      </c>
      <c r="H374" s="63">
        <v>10000000</v>
      </c>
      <c r="I374" s="63"/>
      <c r="J374" s="76"/>
      <c r="K374" s="56"/>
      <c r="L374" s="89"/>
      <c r="M374" s="26"/>
    </row>
    <row r="375" spans="1:13" s="14" customFormat="1" ht="62" x14ac:dyDescent="0.35">
      <c r="A375" s="98">
        <v>316</v>
      </c>
      <c r="B375" s="98"/>
      <c r="C375" s="98"/>
      <c r="D375" s="36"/>
      <c r="E375" s="36" t="s">
        <v>1322</v>
      </c>
      <c r="F375" s="58">
        <v>1</v>
      </c>
      <c r="G375" s="56" t="s">
        <v>2053</v>
      </c>
      <c r="H375" s="63">
        <v>35000000</v>
      </c>
      <c r="I375" s="63"/>
      <c r="J375" s="76"/>
      <c r="K375" s="56"/>
      <c r="L375" s="89"/>
      <c r="M375" s="26"/>
    </row>
    <row r="376" spans="1:13" s="14" customFormat="1" ht="31" x14ac:dyDescent="0.35">
      <c r="A376" s="98">
        <v>317</v>
      </c>
      <c r="B376" s="98"/>
      <c r="C376" s="98"/>
      <c r="D376" s="36"/>
      <c r="E376" s="36"/>
      <c r="F376" s="58">
        <v>2</v>
      </c>
      <c r="G376" s="56" t="s">
        <v>2054</v>
      </c>
      <c r="H376" s="63">
        <v>10000000</v>
      </c>
      <c r="I376" s="63"/>
      <c r="J376" s="76"/>
      <c r="K376" s="56"/>
      <c r="L376" s="89"/>
      <c r="M376" s="26"/>
    </row>
    <row r="377" spans="1:13" s="14" customFormat="1" ht="31" x14ac:dyDescent="0.35">
      <c r="A377" s="98">
        <v>318</v>
      </c>
      <c r="B377" s="98"/>
      <c r="C377" s="98"/>
      <c r="D377" s="36"/>
      <c r="E377" s="36"/>
      <c r="F377" s="58">
        <v>3</v>
      </c>
      <c r="G377" s="56" t="s">
        <v>2055</v>
      </c>
      <c r="H377" s="63">
        <v>10000000</v>
      </c>
      <c r="I377" s="63"/>
      <c r="J377" s="76"/>
      <c r="K377" s="56"/>
      <c r="L377" s="89"/>
      <c r="M377" s="26"/>
    </row>
    <row r="378" spans="1:13" s="14" customFormat="1" ht="31" x14ac:dyDescent="0.35">
      <c r="A378" s="98">
        <v>319</v>
      </c>
      <c r="B378" s="98"/>
      <c r="C378" s="98"/>
      <c r="D378" s="36"/>
      <c r="E378" s="36"/>
      <c r="F378" s="58">
        <v>4</v>
      </c>
      <c r="G378" s="56" t="s">
        <v>2056</v>
      </c>
      <c r="H378" s="63">
        <v>10000000</v>
      </c>
      <c r="I378" s="63"/>
      <c r="J378" s="76"/>
      <c r="K378" s="56"/>
      <c r="L378" s="89"/>
      <c r="M378" s="26"/>
    </row>
    <row r="379" spans="1:13" s="14" customFormat="1" ht="31" x14ac:dyDescent="0.35">
      <c r="A379" s="98">
        <v>320</v>
      </c>
      <c r="B379" s="98"/>
      <c r="C379" s="98"/>
      <c r="D379" s="36"/>
      <c r="E379" s="36"/>
      <c r="F379" s="58">
        <v>5</v>
      </c>
      <c r="G379" s="56" t="s">
        <v>2057</v>
      </c>
      <c r="H379" s="63">
        <v>15000000</v>
      </c>
      <c r="I379" s="63"/>
      <c r="J379" s="76"/>
      <c r="K379" s="56"/>
      <c r="L379" s="89"/>
      <c r="M379" s="26"/>
    </row>
    <row r="380" spans="1:13" s="14" customFormat="1" ht="31" x14ac:dyDescent="0.35">
      <c r="A380" s="98">
        <v>321</v>
      </c>
      <c r="B380" s="98"/>
      <c r="C380" s="98"/>
      <c r="D380" s="36"/>
      <c r="E380" s="36"/>
      <c r="F380" s="58">
        <v>6</v>
      </c>
      <c r="G380" s="56" t="s">
        <v>2058</v>
      </c>
      <c r="H380" s="63">
        <v>10000000</v>
      </c>
      <c r="I380" s="63"/>
      <c r="J380" s="76"/>
      <c r="K380" s="56"/>
      <c r="L380" s="89"/>
      <c r="M380" s="26"/>
    </row>
    <row r="381" spans="1:13" s="14" customFormat="1" ht="31" x14ac:dyDescent="0.35">
      <c r="A381" s="98">
        <v>322</v>
      </c>
      <c r="B381" s="98"/>
      <c r="C381" s="98"/>
      <c r="D381" s="36"/>
      <c r="E381" s="36"/>
      <c r="F381" s="58">
        <v>7</v>
      </c>
      <c r="G381" s="56" t="s">
        <v>2059</v>
      </c>
      <c r="H381" s="63">
        <v>10000000</v>
      </c>
      <c r="I381" s="63"/>
      <c r="J381" s="76"/>
      <c r="K381" s="56"/>
      <c r="L381" s="89"/>
      <c r="M381" s="26"/>
    </row>
    <row r="382" spans="1:13" s="14" customFormat="1" ht="31" x14ac:dyDescent="0.35">
      <c r="A382" s="98">
        <v>323</v>
      </c>
      <c r="B382" s="98"/>
      <c r="C382" s="98"/>
      <c r="D382" s="36"/>
      <c r="E382" s="36"/>
      <c r="F382" s="58">
        <v>8</v>
      </c>
      <c r="G382" s="56" t="s">
        <v>2060</v>
      </c>
      <c r="H382" s="63">
        <v>10000000</v>
      </c>
      <c r="I382" s="63"/>
      <c r="J382" s="76"/>
      <c r="K382" s="56"/>
      <c r="L382" s="89"/>
      <c r="M382" s="26"/>
    </row>
    <row r="383" spans="1:13" s="14" customFormat="1" ht="31" x14ac:dyDescent="0.35">
      <c r="A383" s="98">
        <v>324</v>
      </c>
      <c r="B383" s="98"/>
      <c r="C383" s="98"/>
      <c r="D383" s="36"/>
      <c r="E383" s="36"/>
      <c r="F383" s="58">
        <v>9</v>
      </c>
      <c r="G383" s="56" t="s">
        <v>2061</v>
      </c>
      <c r="H383" s="63">
        <v>7500000</v>
      </c>
      <c r="I383" s="63"/>
      <c r="J383" s="76"/>
      <c r="K383" s="56"/>
      <c r="L383" s="89"/>
      <c r="M383" s="26"/>
    </row>
    <row r="384" spans="1:13" s="14" customFormat="1" ht="31" x14ac:dyDescent="0.35">
      <c r="A384" s="98">
        <v>325</v>
      </c>
      <c r="B384" s="98"/>
      <c r="C384" s="98"/>
      <c r="D384" s="36"/>
      <c r="E384" s="36"/>
      <c r="F384" s="58">
        <v>10</v>
      </c>
      <c r="G384" s="56" t="s">
        <v>2062</v>
      </c>
      <c r="H384" s="63">
        <v>10000000</v>
      </c>
      <c r="I384" s="63"/>
      <c r="J384" s="76"/>
      <c r="K384" s="56"/>
      <c r="L384" s="89"/>
      <c r="M384" s="26"/>
    </row>
    <row r="385" spans="1:13" s="14" customFormat="1" ht="46.5" x14ac:dyDescent="0.35">
      <c r="A385" s="98">
        <v>326</v>
      </c>
      <c r="B385" s="98"/>
      <c r="C385" s="98"/>
      <c r="D385" s="36"/>
      <c r="E385" s="36" t="s">
        <v>1323</v>
      </c>
      <c r="F385" s="58">
        <v>1</v>
      </c>
      <c r="G385" s="56" t="s">
        <v>2066</v>
      </c>
      <c r="H385" s="63">
        <v>10000000</v>
      </c>
      <c r="I385" s="63"/>
      <c r="J385" s="76"/>
      <c r="K385" s="56"/>
      <c r="L385" s="89"/>
      <c r="M385" s="26"/>
    </row>
    <row r="386" spans="1:13" s="14" customFormat="1" ht="46.5" x14ac:dyDescent="0.35">
      <c r="A386" s="98">
        <v>327</v>
      </c>
      <c r="B386" s="98"/>
      <c r="C386" s="98"/>
      <c r="D386" s="36"/>
      <c r="E386" s="36"/>
      <c r="F386" s="58">
        <v>2</v>
      </c>
      <c r="G386" s="56" t="s">
        <v>2067</v>
      </c>
      <c r="H386" s="63">
        <v>40000000</v>
      </c>
      <c r="I386" s="63"/>
      <c r="J386" s="76"/>
      <c r="K386" s="56"/>
      <c r="L386" s="89"/>
      <c r="M386" s="26"/>
    </row>
    <row r="387" spans="1:13" s="14" customFormat="1" ht="46.5" x14ac:dyDescent="0.35">
      <c r="A387" s="98">
        <v>328</v>
      </c>
      <c r="B387" s="98"/>
      <c r="C387" s="98"/>
      <c r="D387" s="36"/>
      <c r="E387" s="36"/>
      <c r="F387" s="58">
        <v>3</v>
      </c>
      <c r="G387" s="56" t="s">
        <v>2068</v>
      </c>
      <c r="H387" s="63">
        <v>10000000</v>
      </c>
      <c r="I387" s="63"/>
      <c r="J387" s="76"/>
      <c r="K387" s="56"/>
      <c r="L387" s="89"/>
      <c r="M387" s="26"/>
    </row>
    <row r="388" spans="1:13" s="14" customFormat="1" ht="46.5" x14ac:dyDescent="0.35">
      <c r="A388" s="98">
        <v>329</v>
      </c>
      <c r="B388" s="98"/>
      <c r="C388" s="98"/>
      <c r="D388" s="36"/>
      <c r="E388" s="36"/>
      <c r="F388" s="58">
        <v>4</v>
      </c>
      <c r="G388" s="56" t="s">
        <v>2069</v>
      </c>
      <c r="H388" s="63">
        <v>10000000</v>
      </c>
      <c r="I388" s="63"/>
      <c r="J388" s="76"/>
      <c r="K388" s="56"/>
      <c r="L388" s="89"/>
      <c r="M388" s="26"/>
    </row>
    <row r="389" spans="1:13" s="14" customFormat="1" ht="46.5" x14ac:dyDescent="0.35">
      <c r="A389" s="98">
        <v>330</v>
      </c>
      <c r="B389" s="98"/>
      <c r="C389" s="98"/>
      <c r="D389" s="36"/>
      <c r="E389" s="36"/>
      <c r="F389" s="58">
        <v>5</v>
      </c>
      <c r="G389" s="56" t="s">
        <v>2070</v>
      </c>
      <c r="H389" s="63">
        <v>10000000</v>
      </c>
      <c r="I389" s="63"/>
      <c r="J389" s="76"/>
      <c r="K389" s="56"/>
      <c r="L389" s="89"/>
      <c r="M389" s="26"/>
    </row>
    <row r="390" spans="1:13" s="14" customFormat="1" ht="46.5" x14ac:dyDescent="0.35">
      <c r="A390" s="98">
        <v>331</v>
      </c>
      <c r="B390" s="98"/>
      <c r="C390" s="98"/>
      <c r="D390" s="36"/>
      <c r="E390" s="36"/>
      <c r="F390" s="58">
        <v>6</v>
      </c>
      <c r="G390" s="56" t="s">
        <v>2071</v>
      </c>
      <c r="H390" s="63">
        <v>10000000</v>
      </c>
      <c r="I390" s="63"/>
      <c r="J390" s="76"/>
      <c r="K390" s="56"/>
      <c r="L390" s="89"/>
      <c r="M390" s="26"/>
    </row>
    <row r="391" spans="1:13" s="14" customFormat="1" ht="31" x14ac:dyDescent="0.35">
      <c r="A391" s="98">
        <v>332</v>
      </c>
      <c r="B391" s="98"/>
      <c r="C391" s="98"/>
      <c r="D391" s="36"/>
      <c r="E391" s="36"/>
      <c r="F391" s="58">
        <v>7</v>
      </c>
      <c r="G391" s="56" t="s">
        <v>2072</v>
      </c>
      <c r="H391" s="63">
        <v>10000000</v>
      </c>
      <c r="I391" s="63"/>
      <c r="J391" s="76"/>
      <c r="K391" s="56"/>
      <c r="L391" s="89"/>
      <c r="M391" s="26"/>
    </row>
    <row r="392" spans="1:13" s="14" customFormat="1" ht="46.5" x14ac:dyDescent="0.35">
      <c r="A392" s="98">
        <v>333</v>
      </c>
      <c r="B392" s="98"/>
      <c r="C392" s="98"/>
      <c r="D392" s="36"/>
      <c r="E392" s="36"/>
      <c r="F392" s="58">
        <v>8</v>
      </c>
      <c r="G392" s="56" t="s">
        <v>2073</v>
      </c>
      <c r="H392" s="63">
        <v>10000000</v>
      </c>
      <c r="I392" s="63"/>
      <c r="J392" s="76"/>
      <c r="K392" s="56"/>
      <c r="L392" s="89"/>
      <c r="M392" s="26"/>
    </row>
    <row r="393" spans="1:13" s="14" customFormat="1" ht="46.5" x14ac:dyDescent="0.35">
      <c r="A393" s="98">
        <v>334</v>
      </c>
      <c r="B393" s="98"/>
      <c r="C393" s="98"/>
      <c r="D393" s="36"/>
      <c r="E393" s="36"/>
      <c r="F393" s="58">
        <v>9</v>
      </c>
      <c r="G393" s="56" t="s">
        <v>2074</v>
      </c>
      <c r="H393" s="63">
        <v>10000000</v>
      </c>
      <c r="I393" s="63"/>
      <c r="J393" s="76"/>
      <c r="K393" s="56"/>
      <c r="L393" s="89"/>
      <c r="M393" s="26"/>
    </row>
    <row r="394" spans="1:13" s="14" customFormat="1" ht="31" x14ac:dyDescent="0.35">
      <c r="A394" s="98">
        <v>335</v>
      </c>
      <c r="B394" s="98"/>
      <c r="C394" s="98"/>
      <c r="D394" s="36"/>
      <c r="E394" s="36"/>
      <c r="F394" s="58">
        <v>10</v>
      </c>
      <c r="G394" s="56" t="s">
        <v>2075</v>
      </c>
      <c r="H394" s="63">
        <v>10000000</v>
      </c>
      <c r="I394" s="63"/>
      <c r="J394" s="76"/>
      <c r="K394" s="56"/>
      <c r="L394" s="89"/>
      <c r="M394" s="26"/>
    </row>
    <row r="395" spans="1:13" s="14" customFormat="1" ht="31" x14ac:dyDescent="0.35">
      <c r="A395" s="98">
        <v>336</v>
      </c>
      <c r="B395" s="98"/>
      <c r="C395" s="98"/>
      <c r="D395" s="36"/>
      <c r="E395" s="36"/>
      <c r="F395" s="58">
        <v>11</v>
      </c>
      <c r="G395" s="56" t="s">
        <v>2076</v>
      </c>
      <c r="H395" s="63">
        <v>10000000</v>
      </c>
      <c r="I395" s="63"/>
      <c r="J395" s="76"/>
      <c r="K395" s="56"/>
      <c r="L395" s="89"/>
      <c r="M395" s="26"/>
    </row>
    <row r="396" spans="1:13" s="14" customFormat="1" ht="31" x14ac:dyDescent="0.35">
      <c r="A396" s="98">
        <v>337</v>
      </c>
      <c r="B396" s="98"/>
      <c r="C396" s="98"/>
      <c r="D396" s="36"/>
      <c r="E396" s="36"/>
      <c r="F396" s="58">
        <v>12</v>
      </c>
      <c r="G396" s="56" t="s">
        <v>2077</v>
      </c>
      <c r="H396" s="63">
        <v>10000000</v>
      </c>
      <c r="I396" s="63"/>
      <c r="J396" s="76"/>
      <c r="K396" s="56"/>
      <c r="L396" s="89"/>
      <c r="M396" s="26"/>
    </row>
    <row r="397" spans="1:13" s="14" customFormat="1" ht="31" x14ac:dyDescent="0.35">
      <c r="A397" s="98">
        <v>338</v>
      </c>
      <c r="B397" s="98"/>
      <c r="C397" s="98"/>
      <c r="D397" s="36"/>
      <c r="E397" s="36" t="s">
        <v>1324</v>
      </c>
      <c r="F397" s="58">
        <v>1</v>
      </c>
      <c r="G397" s="56" t="s">
        <v>2081</v>
      </c>
      <c r="H397" s="63">
        <v>10000000</v>
      </c>
      <c r="I397" s="63"/>
      <c r="J397" s="76"/>
      <c r="K397" s="56"/>
      <c r="L397" s="89"/>
      <c r="M397" s="26"/>
    </row>
    <row r="398" spans="1:13" s="14" customFormat="1" ht="31" x14ac:dyDescent="0.35">
      <c r="A398" s="98">
        <v>339</v>
      </c>
      <c r="B398" s="98"/>
      <c r="C398" s="98"/>
      <c r="D398" s="36"/>
      <c r="E398" s="36"/>
      <c r="F398" s="58">
        <v>2</v>
      </c>
      <c r="G398" s="56" t="s">
        <v>2082</v>
      </c>
      <c r="H398" s="63">
        <v>20000000</v>
      </c>
      <c r="I398" s="63"/>
      <c r="J398" s="76"/>
      <c r="K398" s="56"/>
      <c r="L398" s="89"/>
      <c r="M398" s="26"/>
    </row>
    <row r="399" spans="1:13" s="14" customFormat="1" ht="31" x14ac:dyDescent="0.35">
      <c r="A399" s="98">
        <v>340</v>
      </c>
      <c r="B399" s="98"/>
      <c r="C399" s="98"/>
      <c r="D399" s="36"/>
      <c r="E399" s="36"/>
      <c r="F399" s="58">
        <v>3</v>
      </c>
      <c r="G399" s="56" t="s">
        <v>2083</v>
      </c>
      <c r="H399" s="63">
        <v>10000000</v>
      </c>
      <c r="I399" s="63"/>
      <c r="J399" s="76"/>
      <c r="K399" s="56"/>
      <c r="L399" s="89"/>
      <c r="M399" s="26"/>
    </row>
    <row r="400" spans="1:13" s="14" customFormat="1" ht="31" x14ac:dyDescent="0.35">
      <c r="A400" s="98">
        <v>341</v>
      </c>
      <c r="B400" s="98"/>
      <c r="C400" s="98"/>
      <c r="D400" s="36"/>
      <c r="E400" s="36" t="s">
        <v>1325</v>
      </c>
      <c r="F400" s="58">
        <v>1</v>
      </c>
      <c r="G400" s="56" t="s">
        <v>2087</v>
      </c>
      <c r="H400" s="63">
        <v>10000000</v>
      </c>
      <c r="I400" s="63"/>
      <c r="J400" s="76"/>
      <c r="K400" s="56"/>
      <c r="L400" s="89"/>
      <c r="M400" s="26"/>
    </row>
    <row r="401" spans="1:13" s="14" customFormat="1" ht="31" x14ac:dyDescent="0.35">
      <c r="A401" s="98">
        <v>342</v>
      </c>
      <c r="B401" s="98"/>
      <c r="C401" s="98"/>
      <c r="D401" s="36"/>
      <c r="E401" s="36"/>
      <c r="F401" s="58">
        <v>2</v>
      </c>
      <c r="G401" s="56" t="s">
        <v>2088</v>
      </c>
      <c r="H401" s="63">
        <v>10000000</v>
      </c>
      <c r="I401" s="63"/>
      <c r="J401" s="76"/>
      <c r="K401" s="56"/>
      <c r="L401" s="89"/>
      <c r="M401" s="26"/>
    </row>
    <row r="402" spans="1:13" s="14" customFormat="1" ht="46.5" x14ac:dyDescent="0.35">
      <c r="A402" s="98">
        <v>343</v>
      </c>
      <c r="B402" s="98"/>
      <c r="C402" s="98"/>
      <c r="D402" s="36"/>
      <c r="E402" s="36"/>
      <c r="F402" s="58">
        <v>3</v>
      </c>
      <c r="G402" s="56" t="s">
        <v>2091</v>
      </c>
      <c r="H402" s="63">
        <v>7500000</v>
      </c>
      <c r="I402" s="63"/>
      <c r="J402" s="76"/>
      <c r="K402" s="56"/>
      <c r="L402" s="89"/>
      <c r="M402" s="26"/>
    </row>
    <row r="403" spans="1:13" s="14" customFormat="1" ht="46.5" x14ac:dyDescent="0.35">
      <c r="A403" s="98">
        <v>344</v>
      </c>
      <c r="B403" s="98"/>
      <c r="C403" s="98"/>
      <c r="D403" s="36"/>
      <c r="E403" s="36"/>
      <c r="F403" s="58">
        <v>4</v>
      </c>
      <c r="G403" s="56" t="s">
        <v>2092</v>
      </c>
      <c r="H403" s="63">
        <v>7500000</v>
      </c>
      <c r="I403" s="63"/>
      <c r="J403" s="76"/>
      <c r="K403" s="56"/>
      <c r="L403" s="89"/>
      <c r="M403" s="26"/>
    </row>
    <row r="404" spans="1:13" s="14" customFormat="1" ht="62" x14ac:dyDescent="0.35">
      <c r="A404" s="98">
        <v>345</v>
      </c>
      <c r="B404" s="98"/>
      <c r="C404" s="98"/>
      <c r="D404" s="36"/>
      <c r="E404" s="36"/>
      <c r="F404" s="58">
        <v>5</v>
      </c>
      <c r="G404" s="56" t="s">
        <v>2093</v>
      </c>
      <c r="H404" s="63">
        <v>7500000</v>
      </c>
      <c r="I404" s="63"/>
      <c r="J404" s="76"/>
      <c r="K404" s="56"/>
      <c r="L404" s="89"/>
      <c r="M404" s="26"/>
    </row>
    <row r="405" spans="1:13" s="14" customFormat="1" ht="46.5" x14ac:dyDescent="0.35">
      <c r="A405" s="98">
        <v>346</v>
      </c>
      <c r="B405" s="98"/>
      <c r="C405" s="98"/>
      <c r="D405" s="36"/>
      <c r="E405" s="36"/>
      <c r="F405" s="58">
        <v>6</v>
      </c>
      <c r="G405" s="56" t="s">
        <v>2095</v>
      </c>
      <c r="H405" s="63">
        <v>7500000</v>
      </c>
      <c r="I405" s="63"/>
      <c r="J405" s="76"/>
      <c r="K405" s="56"/>
      <c r="L405" s="89"/>
      <c r="M405" s="26"/>
    </row>
    <row r="406" spans="1:13" s="14" customFormat="1" ht="31" x14ac:dyDescent="0.35">
      <c r="A406" s="98">
        <v>347</v>
      </c>
      <c r="B406" s="98"/>
      <c r="C406" s="98"/>
      <c r="D406" s="36"/>
      <c r="E406" s="36" t="s">
        <v>1326</v>
      </c>
      <c r="F406" s="58">
        <v>1</v>
      </c>
      <c r="G406" s="56" t="s">
        <v>2096</v>
      </c>
      <c r="H406" s="63">
        <v>10000000</v>
      </c>
      <c r="I406" s="63"/>
      <c r="J406" s="76"/>
      <c r="K406" s="56"/>
      <c r="L406" s="89"/>
      <c r="M406" s="26"/>
    </row>
    <row r="407" spans="1:13" s="14" customFormat="1" ht="62" x14ac:dyDescent="0.35">
      <c r="A407" s="98">
        <v>348</v>
      </c>
      <c r="B407" s="98"/>
      <c r="C407" s="98"/>
      <c r="D407" s="36"/>
      <c r="E407" s="36"/>
      <c r="F407" s="58">
        <v>2</v>
      </c>
      <c r="G407" s="56" t="s">
        <v>3295</v>
      </c>
      <c r="H407" s="63">
        <v>10000000</v>
      </c>
      <c r="I407" s="63"/>
      <c r="J407" s="76"/>
      <c r="K407" s="56"/>
      <c r="L407" s="89"/>
      <c r="M407" s="26"/>
    </row>
    <row r="408" spans="1:13" s="14" customFormat="1" ht="46.5" x14ac:dyDescent="0.35">
      <c r="A408" s="98">
        <v>349</v>
      </c>
      <c r="B408" s="98"/>
      <c r="C408" s="98"/>
      <c r="D408" s="36"/>
      <c r="E408" s="36"/>
      <c r="F408" s="58">
        <v>3</v>
      </c>
      <c r="G408" s="56" t="s">
        <v>2097</v>
      </c>
      <c r="H408" s="63">
        <v>12700000</v>
      </c>
      <c r="I408" s="63"/>
      <c r="J408" s="76"/>
      <c r="K408" s="56"/>
      <c r="L408" s="89"/>
      <c r="M408" s="26"/>
    </row>
    <row r="409" spans="1:13" s="14" customFormat="1" ht="46.5" x14ac:dyDescent="0.35">
      <c r="A409" s="98">
        <v>350</v>
      </c>
      <c r="B409" s="98"/>
      <c r="C409" s="98"/>
      <c r="D409" s="36"/>
      <c r="E409" s="36"/>
      <c r="F409" s="58">
        <v>4</v>
      </c>
      <c r="G409" s="56" t="s">
        <v>2098</v>
      </c>
      <c r="H409" s="63">
        <v>15000000</v>
      </c>
      <c r="I409" s="63"/>
      <c r="J409" s="76"/>
      <c r="K409" s="56"/>
      <c r="L409" s="89"/>
      <c r="M409" s="26"/>
    </row>
    <row r="410" spans="1:13" s="14" customFormat="1" ht="46.5" x14ac:dyDescent="0.35">
      <c r="A410" s="98">
        <v>351</v>
      </c>
      <c r="B410" s="98"/>
      <c r="C410" s="98"/>
      <c r="D410" s="36"/>
      <c r="E410" s="36" t="s">
        <v>1327</v>
      </c>
      <c r="F410" s="58">
        <v>1</v>
      </c>
      <c r="G410" s="56" t="s">
        <v>2099</v>
      </c>
      <c r="H410" s="63">
        <v>15000000</v>
      </c>
      <c r="I410" s="63"/>
      <c r="J410" s="76"/>
      <c r="K410" s="56"/>
      <c r="L410" s="89"/>
      <c r="M410" s="26"/>
    </row>
    <row r="411" spans="1:13" s="14" customFormat="1" ht="46.5" x14ac:dyDescent="0.35">
      <c r="A411" s="98">
        <v>352</v>
      </c>
      <c r="B411" s="98"/>
      <c r="C411" s="98"/>
      <c r="D411" s="36"/>
      <c r="E411" s="36"/>
      <c r="F411" s="58">
        <v>2</v>
      </c>
      <c r="G411" s="56" t="s">
        <v>2100</v>
      </c>
      <c r="H411" s="63">
        <v>12000000</v>
      </c>
      <c r="I411" s="63"/>
      <c r="J411" s="76"/>
      <c r="K411" s="56"/>
      <c r="L411" s="89"/>
      <c r="M411" s="26"/>
    </row>
    <row r="412" spans="1:13" s="14" customFormat="1" ht="46.5" x14ac:dyDescent="0.35">
      <c r="A412" s="98">
        <v>353</v>
      </c>
      <c r="B412" s="98"/>
      <c r="C412" s="98"/>
      <c r="D412" s="36"/>
      <c r="E412" s="36"/>
      <c r="F412" s="58">
        <v>3</v>
      </c>
      <c r="G412" s="56" t="s">
        <v>2101</v>
      </c>
      <c r="H412" s="63">
        <v>10000000</v>
      </c>
      <c r="I412" s="63"/>
      <c r="J412" s="76"/>
      <c r="K412" s="56"/>
      <c r="L412" s="89"/>
      <c r="M412" s="26"/>
    </row>
    <row r="413" spans="1:13" s="14" customFormat="1" ht="46.5" x14ac:dyDescent="0.35">
      <c r="A413" s="98">
        <v>354</v>
      </c>
      <c r="B413" s="98"/>
      <c r="C413" s="98"/>
      <c r="D413" s="36"/>
      <c r="E413" s="36"/>
      <c r="F413" s="58">
        <v>4</v>
      </c>
      <c r="G413" s="56" t="s">
        <v>2102</v>
      </c>
      <c r="H413" s="63">
        <v>12000000</v>
      </c>
      <c r="I413" s="63"/>
      <c r="J413" s="76"/>
      <c r="K413" s="56"/>
      <c r="L413" s="89"/>
      <c r="M413" s="26"/>
    </row>
    <row r="414" spans="1:13" s="14" customFormat="1" ht="46.5" x14ac:dyDescent="0.35">
      <c r="A414" s="98">
        <v>355</v>
      </c>
      <c r="B414" s="98"/>
      <c r="C414" s="98"/>
      <c r="D414" s="36"/>
      <c r="E414" s="36"/>
      <c r="F414" s="58">
        <v>5</v>
      </c>
      <c r="G414" s="56" t="s">
        <v>2103</v>
      </c>
      <c r="H414" s="63">
        <v>12000000</v>
      </c>
      <c r="I414" s="63"/>
      <c r="J414" s="76"/>
      <c r="K414" s="56"/>
      <c r="L414" s="89"/>
      <c r="M414" s="26"/>
    </row>
    <row r="415" spans="1:13" s="14" customFormat="1" ht="46.5" x14ac:dyDescent="0.35">
      <c r="A415" s="98">
        <v>356</v>
      </c>
      <c r="B415" s="98"/>
      <c r="C415" s="98"/>
      <c r="D415" s="36"/>
      <c r="E415" s="36"/>
      <c r="F415" s="58">
        <v>6</v>
      </c>
      <c r="G415" s="56" t="s">
        <v>2104</v>
      </c>
      <c r="H415" s="63">
        <v>12000000</v>
      </c>
      <c r="I415" s="63"/>
      <c r="J415" s="76"/>
      <c r="K415" s="56"/>
      <c r="L415" s="89"/>
      <c r="M415" s="26"/>
    </row>
    <row r="416" spans="1:13" s="14" customFormat="1" ht="46.5" x14ac:dyDescent="0.35">
      <c r="A416" s="98">
        <v>357</v>
      </c>
      <c r="B416" s="98"/>
      <c r="C416" s="98"/>
      <c r="D416" s="36"/>
      <c r="E416" s="36"/>
      <c r="F416" s="58">
        <v>7</v>
      </c>
      <c r="G416" s="56" t="s">
        <v>2105</v>
      </c>
      <c r="H416" s="63">
        <v>12000000</v>
      </c>
      <c r="I416" s="63"/>
      <c r="J416" s="76"/>
      <c r="K416" s="56"/>
      <c r="L416" s="89"/>
      <c r="M416" s="26"/>
    </row>
    <row r="417" spans="1:13" s="14" customFormat="1" ht="46.5" x14ac:dyDescent="0.35">
      <c r="A417" s="98">
        <v>358</v>
      </c>
      <c r="B417" s="98"/>
      <c r="C417" s="98"/>
      <c r="D417" s="36"/>
      <c r="E417" s="36"/>
      <c r="F417" s="58">
        <v>8</v>
      </c>
      <c r="G417" s="56" t="s">
        <v>2106</v>
      </c>
      <c r="H417" s="63">
        <v>12000000</v>
      </c>
      <c r="I417" s="63"/>
      <c r="J417" s="76"/>
      <c r="K417" s="56"/>
      <c r="L417" s="89"/>
      <c r="M417" s="26"/>
    </row>
    <row r="418" spans="1:13" s="14" customFormat="1" ht="46.5" x14ac:dyDescent="0.35">
      <c r="A418" s="98">
        <v>359</v>
      </c>
      <c r="B418" s="98"/>
      <c r="C418" s="98"/>
      <c r="D418" s="36"/>
      <c r="E418" s="36"/>
      <c r="F418" s="58">
        <v>9</v>
      </c>
      <c r="G418" s="56" t="s">
        <v>2107</v>
      </c>
      <c r="H418" s="63">
        <v>10000000</v>
      </c>
      <c r="I418" s="63"/>
      <c r="J418" s="76"/>
      <c r="K418" s="56"/>
      <c r="L418" s="89"/>
      <c r="M418" s="26"/>
    </row>
    <row r="419" spans="1:13" s="14" customFormat="1" ht="46.5" x14ac:dyDescent="0.35">
      <c r="A419" s="98">
        <v>360</v>
      </c>
      <c r="B419" s="98"/>
      <c r="C419" s="98"/>
      <c r="D419" s="36"/>
      <c r="E419" s="36"/>
      <c r="F419" s="58">
        <v>10</v>
      </c>
      <c r="G419" s="56" t="s">
        <v>2108</v>
      </c>
      <c r="H419" s="63">
        <v>15000000</v>
      </c>
      <c r="I419" s="63"/>
      <c r="J419" s="76"/>
      <c r="K419" s="56"/>
      <c r="L419" s="89"/>
      <c r="M419" s="26"/>
    </row>
    <row r="420" spans="1:13" s="14" customFormat="1" ht="31" x14ac:dyDescent="0.35">
      <c r="A420" s="98">
        <v>361</v>
      </c>
      <c r="B420" s="98"/>
      <c r="C420" s="98"/>
      <c r="D420" s="36"/>
      <c r="E420" s="36"/>
      <c r="F420" s="58">
        <v>11</v>
      </c>
      <c r="G420" s="56" t="s">
        <v>2109</v>
      </c>
      <c r="H420" s="63">
        <v>10000000</v>
      </c>
      <c r="I420" s="63"/>
      <c r="J420" s="76"/>
      <c r="K420" s="56"/>
      <c r="L420" s="89"/>
      <c r="M420" s="26"/>
    </row>
    <row r="421" spans="1:13" s="14" customFormat="1" ht="31" x14ac:dyDescent="0.35">
      <c r="A421" s="98">
        <v>362</v>
      </c>
      <c r="B421" s="98"/>
      <c r="C421" s="98"/>
      <c r="D421" s="36"/>
      <c r="E421" s="36"/>
      <c r="F421" s="58">
        <v>12</v>
      </c>
      <c r="G421" s="56" t="s">
        <v>2110</v>
      </c>
      <c r="H421" s="63">
        <v>10000000</v>
      </c>
      <c r="I421" s="63"/>
      <c r="J421" s="76"/>
      <c r="K421" s="56"/>
      <c r="L421" s="89"/>
      <c r="M421" s="26"/>
    </row>
    <row r="422" spans="1:13" s="14" customFormat="1" ht="46.5" x14ac:dyDescent="0.35">
      <c r="A422" s="98">
        <v>363</v>
      </c>
      <c r="B422" s="98"/>
      <c r="C422" s="98"/>
      <c r="D422" s="36"/>
      <c r="E422" s="36"/>
      <c r="F422" s="58">
        <v>13</v>
      </c>
      <c r="G422" s="56" t="s">
        <v>2111</v>
      </c>
      <c r="H422" s="63">
        <v>30000000</v>
      </c>
      <c r="I422" s="63"/>
      <c r="J422" s="76"/>
      <c r="K422" s="56"/>
      <c r="L422" s="89"/>
      <c r="M422" s="26"/>
    </row>
    <row r="423" spans="1:13" s="14" customFormat="1" ht="46.5" x14ac:dyDescent="0.35">
      <c r="A423" s="98">
        <v>364</v>
      </c>
      <c r="B423" s="98"/>
      <c r="C423" s="98"/>
      <c r="D423" s="36"/>
      <c r="E423" s="36"/>
      <c r="F423" s="58">
        <v>14</v>
      </c>
      <c r="G423" s="56" t="s">
        <v>2113</v>
      </c>
      <c r="H423" s="63">
        <v>10000000</v>
      </c>
      <c r="I423" s="63"/>
      <c r="J423" s="76"/>
      <c r="K423" s="56"/>
      <c r="L423" s="89"/>
      <c r="M423" s="26"/>
    </row>
    <row r="424" spans="1:13" s="14" customFormat="1" ht="46.5" x14ac:dyDescent="0.35">
      <c r="A424" s="98">
        <v>365</v>
      </c>
      <c r="B424" s="98"/>
      <c r="C424" s="98"/>
      <c r="D424" s="36"/>
      <c r="E424" s="36"/>
      <c r="F424" s="58">
        <v>15</v>
      </c>
      <c r="G424" s="56" t="s">
        <v>2114</v>
      </c>
      <c r="H424" s="63">
        <v>15000000</v>
      </c>
      <c r="I424" s="63"/>
      <c r="J424" s="76"/>
      <c r="K424" s="56"/>
      <c r="L424" s="89"/>
      <c r="M424" s="26"/>
    </row>
    <row r="425" spans="1:13" s="14" customFormat="1" ht="46.5" x14ac:dyDescent="0.35">
      <c r="A425" s="98">
        <v>366</v>
      </c>
      <c r="B425" s="98"/>
      <c r="C425" s="98"/>
      <c r="D425" s="36"/>
      <c r="E425" s="36" t="s">
        <v>1328</v>
      </c>
      <c r="F425" s="58">
        <v>1</v>
      </c>
      <c r="G425" s="56" t="s">
        <v>2115</v>
      </c>
      <c r="H425" s="63">
        <v>5000000</v>
      </c>
      <c r="I425" s="63"/>
      <c r="J425" s="76"/>
      <c r="K425" s="56"/>
      <c r="L425" s="89"/>
      <c r="M425" s="26"/>
    </row>
    <row r="426" spans="1:13" s="14" customFormat="1" ht="46.5" x14ac:dyDescent="0.35">
      <c r="A426" s="98">
        <v>367</v>
      </c>
      <c r="B426" s="98"/>
      <c r="C426" s="98"/>
      <c r="D426" s="36"/>
      <c r="E426" s="36"/>
      <c r="F426" s="58">
        <v>2</v>
      </c>
      <c r="G426" s="56" t="s">
        <v>2116</v>
      </c>
      <c r="H426" s="63">
        <v>5000000</v>
      </c>
      <c r="I426" s="63"/>
      <c r="J426" s="76"/>
      <c r="K426" s="56"/>
      <c r="L426" s="89"/>
      <c r="M426" s="26"/>
    </row>
    <row r="427" spans="1:13" s="14" customFormat="1" ht="46.5" x14ac:dyDescent="0.35">
      <c r="A427" s="98">
        <v>368</v>
      </c>
      <c r="B427" s="98"/>
      <c r="C427" s="98"/>
      <c r="D427" s="36"/>
      <c r="E427" s="36"/>
      <c r="F427" s="58">
        <v>3</v>
      </c>
      <c r="G427" s="56" t="s">
        <v>2117</v>
      </c>
      <c r="H427" s="63">
        <v>5000000</v>
      </c>
      <c r="I427" s="63"/>
      <c r="J427" s="76"/>
      <c r="K427" s="56"/>
      <c r="L427" s="89"/>
      <c r="M427" s="26"/>
    </row>
    <row r="428" spans="1:13" s="14" customFormat="1" ht="46.5" x14ac:dyDescent="0.35">
      <c r="A428" s="98">
        <v>369</v>
      </c>
      <c r="B428" s="98"/>
      <c r="C428" s="98"/>
      <c r="D428" s="36"/>
      <c r="E428" s="36"/>
      <c r="F428" s="58">
        <v>4</v>
      </c>
      <c r="G428" s="56" t="s">
        <v>2118</v>
      </c>
      <c r="H428" s="63">
        <v>10000000</v>
      </c>
      <c r="I428" s="63"/>
      <c r="J428" s="76"/>
      <c r="K428" s="56"/>
      <c r="L428" s="89"/>
      <c r="M428" s="26"/>
    </row>
    <row r="429" spans="1:13" s="14" customFormat="1" ht="46.5" x14ac:dyDescent="0.35">
      <c r="A429" s="98">
        <v>370</v>
      </c>
      <c r="B429" s="98"/>
      <c r="C429" s="98"/>
      <c r="D429" s="36"/>
      <c r="E429" s="36"/>
      <c r="F429" s="58">
        <v>5</v>
      </c>
      <c r="G429" s="56" t="s">
        <v>2119</v>
      </c>
      <c r="H429" s="63">
        <v>5000000</v>
      </c>
      <c r="I429" s="63"/>
      <c r="J429" s="76"/>
      <c r="K429" s="56"/>
      <c r="L429" s="89"/>
      <c r="M429" s="26"/>
    </row>
    <row r="430" spans="1:13" s="14" customFormat="1" ht="46.5" x14ac:dyDescent="0.35">
      <c r="A430" s="98">
        <v>371</v>
      </c>
      <c r="B430" s="98"/>
      <c r="C430" s="98"/>
      <c r="D430" s="36"/>
      <c r="E430" s="36"/>
      <c r="F430" s="58">
        <v>6</v>
      </c>
      <c r="G430" s="56" t="s">
        <v>2120</v>
      </c>
      <c r="H430" s="63">
        <v>5000000</v>
      </c>
      <c r="I430" s="63"/>
      <c r="J430" s="76"/>
      <c r="K430" s="56"/>
      <c r="L430" s="89"/>
      <c r="M430" s="26"/>
    </row>
    <row r="431" spans="1:13" s="14" customFormat="1" ht="31" x14ac:dyDescent="0.35">
      <c r="A431" s="98">
        <v>372</v>
      </c>
      <c r="B431" s="98"/>
      <c r="C431" s="98"/>
      <c r="D431" s="36"/>
      <c r="E431" s="36"/>
      <c r="F431" s="58">
        <v>7</v>
      </c>
      <c r="G431" s="56" t="s">
        <v>2121</v>
      </c>
      <c r="H431" s="63">
        <v>5000000</v>
      </c>
      <c r="I431" s="63"/>
      <c r="J431" s="76"/>
      <c r="K431" s="56"/>
      <c r="L431" s="89"/>
      <c r="M431" s="26"/>
    </row>
    <row r="432" spans="1:13" s="14" customFormat="1" ht="31" x14ac:dyDescent="0.35">
      <c r="A432" s="98">
        <v>373</v>
      </c>
      <c r="B432" s="98"/>
      <c r="C432" s="98"/>
      <c r="D432" s="36"/>
      <c r="E432" s="36"/>
      <c r="F432" s="58">
        <v>8</v>
      </c>
      <c r="G432" s="56" t="s">
        <v>2122</v>
      </c>
      <c r="H432" s="63">
        <v>5000000</v>
      </c>
      <c r="I432" s="63"/>
      <c r="J432" s="76"/>
      <c r="K432" s="56"/>
      <c r="L432" s="89"/>
      <c r="M432" s="26"/>
    </row>
    <row r="433" spans="1:13" s="14" customFormat="1" ht="31" x14ac:dyDescent="0.35">
      <c r="A433" s="98">
        <v>374</v>
      </c>
      <c r="B433" s="98"/>
      <c r="C433" s="98"/>
      <c r="D433" s="36"/>
      <c r="E433" s="36"/>
      <c r="F433" s="58">
        <v>9</v>
      </c>
      <c r="G433" s="56" t="s">
        <v>2123</v>
      </c>
      <c r="H433" s="63">
        <v>15000000</v>
      </c>
      <c r="I433" s="63"/>
      <c r="J433" s="76"/>
      <c r="K433" s="56"/>
      <c r="L433" s="89"/>
      <c r="M433" s="26"/>
    </row>
    <row r="434" spans="1:13" s="14" customFormat="1" ht="31" x14ac:dyDescent="0.35">
      <c r="A434" s="98">
        <v>375</v>
      </c>
      <c r="B434" s="98"/>
      <c r="C434" s="98"/>
      <c r="D434" s="36"/>
      <c r="E434" s="36"/>
      <c r="F434" s="58">
        <v>10</v>
      </c>
      <c r="G434" s="56" t="s">
        <v>2124</v>
      </c>
      <c r="H434" s="63">
        <v>5000000</v>
      </c>
      <c r="I434" s="63"/>
      <c r="J434" s="76"/>
      <c r="K434" s="56"/>
      <c r="L434" s="89"/>
      <c r="M434" s="26"/>
    </row>
    <row r="435" spans="1:13" s="14" customFormat="1" ht="46.5" x14ac:dyDescent="0.35">
      <c r="A435" s="98">
        <v>376</v>
      </c>
      <c r="B435" s="98"/>
      <c r="C435" s="98"/>
      <c r="D435" s="36"/>
      <c r="E435" s="36"/>
      <c r="F435" s="58">
        <v>11</v>
      </c>
      <c r="G435" s="56" t="s">
        <v>2125</v>
      </c>
      <c r="H435" s="63">
        <v>10000000</v>
      </c>
      <c r="I435" s="63"/>
      <c r="J435" s="76"/>
      <c r="K435" s="56"/>
      <c r="L435" s="89"/>
      <c r="M435" s="26"/>
    </row>
    <row r="436" spans="1:13" s="14" customFormat="1" ht="46.5" x14ac:dyDescent="0.35">
      <c r="A436" s="98">
        <v>377</v>
      </c>
      <c r="B436" s="98"/>
      <c r="C436" s="98"/>
      <c r="D436" s="36"/>
      <c r="E436" s="36"/>
      <c r="F436" s="58">
        <v>12</v>
      </c>
      <c r="G436" s="56" t="s">
        <v>2126</v>
      </c>
      <c r="H436" s="63">
        <v>10000000</v>
      </c>
      <c r="I436" s="63"/>
      <c r="J436" s="76"/>
      <c r="K436" s="56"/>
      <c r="L436" s="89"/>
      <c r="M436" s="26"/>
    </row>
    <row r="437" spans="1:13" s="14" customFormat="1" ht="31" x14ac:dyDescent="0.35">
      <c r="A437" s="98">
        <v>378</v>
      </c>
      <c r="B437" s="98"/>
      <c r="C437" s="98"/>
      <c r="D437" s="36"/>
      <c r="E437" s="36"/>
      <c r="F437" s="58">
        <v>13</v>
      </c>
      <c r="G437" s="56" t="s">
        <v>2132</v>
      </c>
      <c r="H437" s="63">
        <v>10000000</v>
      </c>
      <c r="I437" s="63"/>
      <c r="J437" s="76"/>
      <c r="K437" s="56"/>
      <c r="L437" s="89"/>
      <c r="M437" s="26"/>
    </row>
    <row r="438" spans="1:13" s="14" customFormat="1" ht="31" x14ac:dyDescent="0.35">
      <c r="A438" s="98">
        <v>379</v>
      </c>
      <c r="B438" s="98"/>
      <c r="C438" s="98"/>
      <c r="D438" s="36"/>
      <c r="E438" s="36"/>
      <c r="F438" s="58">
        <v>14</v>
      </c>
      <c r="G438" s="56" t="s">
        <v>2133</v>
      </c>
      <c r="H438" s="63">
        <v>10000000</v>
      </c>
      <c r="I438" s="63"/>
      <c r="J438" s="76"/>
      <c r="K438" s="56"/>
      <c r="L438" s="89"/>
      <c r="M438" s="26"/>
    </row>
    <row r="439" spans="1:13" s="14" customFormat="1" ht="31" x14ac:dyDescent="0.35">
      <c r="A439" s="98">
        <v>380</v>
      </c>
      <c r="B439" s="98"/>
      <c r="C439" s="98"/>
      <c r="D439" s="36"/>
      <c r="E439" s="36"/>
      <c r="F439" s="58">
        <v>15</v>
      </c>
      <c r="G439" s="56" t="s">
        <v>2134</v>
      </c>
      <c r="H439" s="63">
        <v>10000000</v>
      </c>
      <c r="I439" s="63"/>
      <c r="J439" s="76"/>
      <c r="K439" s="56"/>
      <c r="L439" s="89"/>
      <c r="M439" s="26"/>
    </row>
    <row r="440" spans="1:13" s="14" customFormat="1" ht="31" x14ac:dyDescent="0.35">
      <c r="A440" s="98">
        <v>381</v>
      </c>
      <c r="B440" s="98"/>
      <c r="C440" s="98"/>
      <c r="D440" s="36"/>
      <c r="E440" s="36"/>
      <c r="F440" s="58">
        <v>16</v>
      </c>
      <c r="G440" s="56" t="s">
        <v>2135</v>
      </c>
      <c r="H440" s="63">
        <v>10000000</v>
      </c>
      <c r="I440" s="63"/>
      <c r="J440" s="76"/>
      <c r="K440" s="56"/>
      <c r="L440" s="89"/>
      <c r="M440" s="26"/>
    </row>
    <row r="441" spans="1:13" s="14" customFormat="1" ht="31" x14ac:dyDescent="0.35">
      <c r="A441" s="98">
        <v>382</v>
      </c>
      <c r="B441" s="98"/>
      <c r="C441" s="98"/>
      <c r="D441" s="36"/>
      <c r="E441" s="36"/>
      <c r="F441" s="58">
        <v>17</v>
      </c>
      <c r="G441" s="56" t="s">
        <v>2136</v>
      </c>
      <c r="H441" s="63">
        <v>10000000</v>
      </c>
      <c r="I441" s="63"/>
      <c r="J441" s="76"/>
      <c r="K441" s="56"/>
      <c r="L441" s="89"/>
      <c r="M441" s="26"/>
    </row>
    <row r="442" spans="1:13" s="14" customFormat="1" ht="46.5" x14ac:dyDescent="0.35">
      <c r="A442" s="98">
        <v>383</v>
      </c>
      <c r="B442" s="98"/>
      <c r="C442" s="98"/>
      <c r="D442" s="36"/>
      <c r="E442" s="36"/>
      <c r="F442" s="58">
        <v>18</v>
      </c>
      <c r="G442" s="56" t="s">
        <v>2141</v>
      </c>
      <c r="H442" s="63">
        <v>10000000</v>
      </c>
      <c r="I442" s="63"/>
      <c r="J442" s="76"/>
      <c r="K442" s="56"/>
      <c r="L442" s="89"/>
      <c r="M442" s="26"/>
    </row>
    <row r="443" spans="1:13" s="14" customFormat="1" ht="31" x14ac:dyDescent="0.35">
      <c r="A443" s="98">
        <v>384</v>
      </c>
      <c r="B443" s="98"/>
      <c r="C443" s="98"/>
      <c r="D443" s="36"/>
      <c r="E443" s="36"/>
      <c r="F443" s="58">
        <v>19</v>
      </c>
      <c r="G443" s="56" t="s">
        <v>2138</v>
      </c>
      <c r="H443" s="63">
        <v>10000000</v>
      </c>
      <c r="I443" s="63"/>
      <c r="J443" s="76"/>
      <c r="K443" s="56"/>
      <c r="L443" s="89"/>
      <c r="M443" s="26"/>
    </row>
    <row r="444" spans="1:13" s="14" customFormat="1" ht="31" x14ac:dyDescent="0.35">
      <c r="A444" s="98">
        <v>385</v>
      </c>
      <c r="B444" s="98"/>
      <c r="C444" s="98"/>
      <c r="D444" s="36"/>
      <c r="E444" s="36"/>
      <c r="F444" s="58">
        <v>20</v>
      </c>
      <c r="G444" s="56" t="s">
        <v>2137</v>
      </c>
      <c r="H444" s="63">
        <v>10000000</v>
      </c>
      <c r="I444" s="63"/>
      <c r="J444" s="76"/>
      <c r="K444" s="56"/>
      <c r="L444" s="89"/>
      <c r="M444" s="26"/>
    </row>
    <row r="445" spans="1:13" s="14" customFormat="1" ht="31" x14ac:dyDescent="0.35">
      <c r="A445" s="98">
        <v>386</v>
      </c>
      <c r="B445" s="98"/>
      <c r="C445" s="98"/>
      <c r="D445" s="36"/>
      <c r="E445" s="36"/>
      <c r="F445" s="58">
        <v>21</v>
      </c>
      <c r="G445" s="56" t="s">
        <v>2139</v>
      </c>
      <c r="H445" s="63">
        <v>10000000</v>
      </c>
      <c r="I445" s="63"/>
      <c r="J445" s="76"/>
      <c r="K445" s="56"/>
      <c r="L445" s="89"/>
      <c r="M445" s="26"/>
    </row>
    <row r="446" spans="1:13" s="14" customFormat="1" ht="31" x14ac:dyDescent="0.35">
      <c r="A446" s="98">
        <v>387</v>
      </c>
      <c r="B446" s="98"/>
      <c r="C446" s="98"/>
      <c r="D446" s="36"/>
      <c r="E446" s="36"/>
      <c r="F446" s="58">
        <v>22</v>
      </c>
      <c r="G446" s="56" t="s">
        <v>2140</v>
      </c>
      <c r="H446" s="63">
        <v>10000000</v>
      </c>
      <c r="I446" s="63"/>
      <c r="J446" s="76"/>
      <c r="K446" s="56"/>
      <c r="L446" s="89"/>
      <c r="M446" s="26"/>
    </row>
    <row r="447" spans="1:13" s="14" customFormat="1" ht="31" x14ac:dyDescent="0.35">
      <c r="A447" s="98">
        <v>388</v>
      </c>
      <c r="B447" s="98"/>
      <c r="C447" s="98"/>
      <c r="D447" s="36"/>
      <c r="E447" s="36"/>
      <c r="F447" s="58">
        <v>23</v>
      </c>
      <c r="G447" s="56" t="s">
        <v>2142</v>
      </c>
      <c r="H447" s="63">
        <v>10000000</v>
      </c>
      <c r="I447" s="63"/>
      <c r="J447" s="76"/>
      <c r="K447" s="56"/>
      <c r="L447" s="89"/>
      <c r="M447" s="26"/>
    </row>
    <row r="448" spans="1:13" s="14" customFormat="1" ht="31" x14ac:dyDescent="0.35">
      <c r="A448" s="98">
        <v>389</v>
      </c>
      <c r="B448" s="98"/>
      <c r="C448" s="98"/>
      <c r="D448" s="36"/>
      <c r="E448" s="36"/>
      <c r="F448" s="58">
        <v>24</v>
      </c>
      <c r="G448" s="56" t="s">
        <v>2143</v>
      </c>
      <c r="H448" s="63">
        <v>10000000</v>
      </c>
      <c r="I448" s="63"/>
      <c r="J448" s="76"/>
      <c r="K448" s="56"/>
      <c r="L448" s="89"/>
      <c r="M448" s="26"/>
    </row>
    <row r="449" spans="1:13" s="14" customFormat="1" ht="31" x14ac:dyDescent="0.35">
      <c r="A449" s="98">
        <v>390</v>
      </c>
      <c r="B449" s="98"/>
      <c r="C449" s="98"/>
      <c r="D449" s="36"/>
      <c r="E449" s="36" t="s">
        <v>3400</v>
      </c>
      <c r="F449" s="58">
        <v>1</v>
      </c>
      <c r="G449" s="56" t="s">
        <v>2144</v>
      </c>
      <c r="H449" s="63">
        <v>10000000</v>
      </c>
      <c r="I449" s="63"/>
      <c r="J449" s="76"/>
      <c r="K449" s="56"/>
      <c r="L449" s="89"/>
      <c r="M449" s="26"/>
    </row>
    <row r="450" spans="1:13" s="14" customFormat="1" ht="31" x14ac:dyDescent="0.35">
      <c r="A450" s="98">
        <v>391</v>
      </c>
      <c r="B450" s="98"/>
      <c r="C450" s="98"/>
      <c r="D450" s="36"/>
      <c r="E450" s="36"/>
      <c r="F450" s="58">
        <v>2</v>
      </c>
      <c r="G450" s="56" t="s">
        <v>2145</v>
      </c>
      <c r="H450" s="63">
        <v>10000000</v>
      </c>
      <c r="I450" s="63"/>
      <c r="J450" s="76"/>
      <c r="K450" s="56"/>
      <c r="L450" s="89"/>
      <c r="M450" s="26"/>
    </row>
    <row r="451" spans="1:13" s="14" customFormat="1" ht="31" x14ac:dyDescent="0.35">
      <c r="A451" s="98">
        <v>392</v>
      </c>
      <c r="B451" s="98"/>
      <c r="C451" s="98"/>
      <c r="D451" s="36"/>
      <c r="E451" s="36"/>
      <c r="F451" s="58">
        <v>3</v>
      </c>
      <c r="G451" s="56" t="s">
        <v>2146</v>
      </c>
      <c r="H451" s="63">
        <v>20000000</v>
      </c>
      <c r="I451" s="63"/>
      <c r="J451" s="76"/>
      <c r="K451" s="56"/>
      <c r="L451" s="89"/>
      <c r="M451" s="26"/>
    </row>
    <row r="452" spans="1:13" s="14" customFormat="1" ht="31" x14ac:dyDescent="0.35">
      <c r="A452" s="98">
        <v>393</v>
      </c>
      <c r="B452" s="98"/>
      <c r="C452" s="98"/>
      <c r="D452" s="36"/>
      <c r="E452" s="36"/>
      <c r="F452" s="58">
        <v>4</v>
      </c>
      <c r="G452" s="56" t="s">
        <v>2147</v>
      </c>
      <c r="H452" s="63">
        <v>10000000</v>
      </c>
      <c r="I452" s="63"/>
      <c r="J452" s="76"/>
      <c r="K452" s="56"/>
      <c r="L452" s="89"/>
      <c r="M452" s="26"/>
    </row>
    <row r="453" spans="1:13" s="14" customFormat="1" ht="31" x14ac:dyDescent="0.35">
      <c r="A453" s="98">
        <v>394</v>
      </c>
      <c r="B453" s="98"/>
      <c r="C453" s="98"/>
      <c r="D453" s="36"/>
      <c r="E453" s="36"/>
      <c r="F453" s="58">
        <v>5</v>
      </c>
      <c r="G453" s="56" t="s">
        <v>2148</v>
      </c>
      <c r="H453" s="63">
        <v>10000000</v>
      </c>
      <c r="I453" s="63"/>
      <c r="J453" s="76"/>
      <c r="K453" s="56"/>
      <c r="L453" s="89"/>
      <c r="M453" s="26"/>
    </row>
    <row r="454" spans="1:13" s="14" customFormat="1" ht="46.5" x14ac:dyDescent="0.35">
      <c r="A454" s="98">
        <v>395</v>
      </c>
      <c r="B454" s="98"/>
      <c r="C454" s="98"/>
      <c r="D454" s="36"/>
      <c r="E454" s="36"/>
      <c r="F454" s="58">
        <v>6</v>
      </c>
      <c r="G454" s="56" t="s">
        <v>2149</v>
      </c>
      <c r="H454" s="63">
        <v>7000000</v>
      </c>
      <c r="I454" s="63"/>
      <c r="J454" s="76"/>
      <c r="K454" s="56"/>
      <c r="L454" s="89"/>
      <c r="M454" s="26"/>
    </row>
    <row r="455" spans="1:13" s="14" customFormat="1" ht="46.5" x14ac:dyDescent="0.35">
      <c r="A455" s="98">
        <v>396</v>
      </c>
      <c r="B455" s="98"/>
      <c r="C455" s="98"/>
      <c r="D455" s="36"/>
      <c r="E455" s="36"/>
      <c r="F455" s="58">
        <v>7</v>
      </c>
      <c r="G455" s="56" t="s">
        <v>2150</v>
      </c>
      <c r="H455" s="63">
        <v>10000000</v>
      </c>
      <c r="I455" s="63"/>
      <c r="J455" s="76"/>
      <c r="K455" s="56"/>
      <c r="L455" s="89"/>
      <c r="M455" s="26"/>
    </row>
    <row r="456" spans="1:13" s="14" customFormat="1" ht="46.5" x14ac:dyDescent="0.35">
      <c r="A456" s="98">
        <v>397</v>
      </c>
      <c r="B456" s="98"/>
      <c r="C456" s="98"/>
      <c r="D456" s="36"/>
      <c r="E456" s="36"/>
      <c r="F456" s="58">
        <v>8</v>
      </c>
      <c r="G456" s="56" t="s">
        <v>2151</v>
      </c>
      <c r="H456" s="63">
        <v>10000000</v>
      </c>
      <c r="I456" s="63"/>
      <c r="J456" s="76"/>
      <c r="K456" s="56"/>
      <c r="L456" s="89"/>
      <c r="M456" s="26"/>
    </row>
    <row r="457" spans="1:13" s="14" customFormat="1" ht="46.5" x14ac:dyDescent="0.35">
      <c r="A457" s="98">
        <v>398</v>
      </c>
      <c r="B457" s="98"/>
      <c r="C457" s="98"/>
      <c r="D457" s="36"/>
      <c r="E457" s="36"/>
      <c r="F457" s="58">
        <v>9</v>
      </c>
      <c r="G457" s="56" t="s">
        <v>2152</v>
      </c>
      <c r="H457" s="63">
        <v>10000000</v>
      </c>
      <c r="I457" s="63"/>
      <c r="J457" s="76"/>
      <c r="K457" s="56"/>
      <c r="L457" s="89"/>
      <c r="M457" s="26"/>
    </row>
    <row r="458" spans="1:13" s="14" customFormat="1" ht="46.5" x14ac:dyDescent="0.35">
      <c r="A458" s="98">
        <v>399</v>
      </c>
      <c r="B458" s="98"/>
      <c r="C458" s="98"/>
      <c r="D458" s="36"/>
      <c r="E458" s="36"/>
      <c r="F458" s="58">
        <v>10</v>
      </c>
      <c r="G458" s="56" t="s">
        <v>2153</v>
      </c>
      <c r="H458" s="63">
        <v>10000000</v>
      </c>
      <c r="I458" s="63"/>
      <c r="J458" s="76"/>
      <c r="K458" s="56"/>
      <c r="L458" s="89"/>
      <c r="M458" s="26"/>
    </row>
    <row r="459" spans="1:13" s="14" customFormat="1" ht="46.5" x14ac:dyDescent="0.35">
      <c r="A459" s="98">
        <v>400</v>
      </c>
      <c r="B459" s="98"/>
      <c r="C459" s="98"/>
      <c r="D459" s="36"/>
      <c r="E459" s="36"/>
      <c r="F459" s="58">
        <v>11</v>
      </c>
      <c r="G459" s="56" t="s">
        <v>2154</v>
      </c>
      <c r="H459" s="63">
        <v>10000000</v>
      </c>
      <c r="I459" s="63"/>
      <c r="J459" s="76"/>
      <c r="K459" s="56"/>
      <c r="L459" s="89"/>
      <c r="M459" s="26"/>
    </row>
    <row r="460" spans="1:13" s="14" customFormat="1" ht="31" x14ac:dyDescent="0.35">
      <c r="A460" s="98">
        <v>401</v>
      </c>
      <c r="B460" s="98"/>
      <c r="C460" s="98"/>
      <c r="D460" s="36"/>
      <c r="E460" s="36"/>
      <c r="F460" s="58">
        <v>12</v>
      </c>
      <c r="G460" s="56" t="s">
        <v>2155</v>
      </c>
      <c r="H460" s="63">
        <v>10000000</v>
      </c>
      <c r="I460" s="63"/>
      <c r="J460" s="76"/>
      <c r="K460" s="56"/>
      <c r="L460" s="89"/>
      <c r="M460" s="26"/>
    </row>
    <row r="461" spans="1:13" s="14" customFormat="1" ht="31" x14ac:dyDescent="0.35">
      <c r="A461" s="98">
        <v>402</v>
      </c>
      <c r="B461" s="98"/>
      <c r="C461" s="98"/>
      <c r="D461" s="36"/>
      <c r="E461" s="36"/>
      <c r="F461" s="58">
        <v>13</v>
      </c>
      <c r="G461" s="56" t="s">
        <v>2156</v>
      </c>
      <c r="H461" s="63">
        <v>10000000</v>
      </c>
      <c r="I461" s="63"/>
      <c r="J461" s="76"/>
      <c r="K461" s="56"/>
      <c r="L461" s="89"/>
      <c r="M461" s="26"/>
    </row>
    <row r="462" spans="1:13" s="14" customFormat="1" ht="46.5" x14ac:dyDescent="0.35">
      <c r="A462" s="98">
        <v>403</v>
      </c>
      <c r="B462" s="98"/>
      <c r="C462" s="98"/>
      <c r="D462" s="36"/>
      <c r="E462" s="36"/>
      <c r="F462" s="58">
        <v>14</v>
      </c>
      <c r="G462" s="56" t="s">
        <v>2157</v>
      </c>
      <c r="H462" s="63">
        <v>15000000</v>
      </c>
      <c r="I462" s="63"/>
      <c r="J462" s="76"/>
      <c r="K462" s="56"/>
      <c r="L462" s="89"/>
      <c r="M462" s="26"/>
    </row>
    <row r="463" spans="1:13" s="14" customFormat="1" ht="46.5" x14ac:dyDescent="0.35">
      <c r="A463" s="98">
        <v>404</v>
      </c>
      <c r="B463" s="98"/>
      <c r="C463" s="98"/>
      <c r="D463" s="36"/>
      <c r="E463" s="36"/>
      <c r="F463" s="58">
        <v>15</v>
      </c>
      <c r="G463" s="56" t="s">
        <v>2159</v>
      </c>
      <c r="H463" s="63">
        <v>15000000</v>
      </c>
      <c r="I463" s="63"/>
      <c r="J463" s="76"/>
      <c r="K463" s="56"/>
      <c r="L463" s="89"/>
      <c r="M463" s="26"/>
    </row>
    <row r="464" spans="1:13" s="14" customFormat="1" ht="46.5" x14ac:dyDescent="0.35">
      <c r="A464" s="98">
        <v>405</v>
      </c>
      <c r="B464" s="98"/>
      <c r="C464" s="98"/>
      <c r="D464" s="36"/>
      <c r="E464" s="36"/>
      <c r="F464" s="58">
        <v>16</v>
      </c>
      <c r="G464" s="56" t="s">
        <v>3296</v>
      </c>
      <c r="H464" s="63">
        <v>15000000</v>
      </c>
      <c r="I464" s="63"/>
      <c r="J464" s="76"/>
      <c r="K464" s="56"/>
      <c r="L464" s="89"/>
      <c r="M464" s="26"/>
    </row>
    <row r="465" spans="1:13" s="14" customFormat="1" ht="46.5" x14ac:dyDescent="0.35">
      <c r="A465" s="98">
        <v>406</v>
      </c>
      <c r="B465" s="98"/>
      <c r="C465" s="98"/>
      <c r="D465" s="36"/>
      <c r="E465" s="36"/>
      <c r="F465" s="58">
        <v>17</v>
      </c>
      <c r="G465" s="56" t="s">
        <v>3297</v>
      </c>
      <c r="H465" s="63">
        <v>15000000</v>
      </c>
      <c r="I465" s="63"/>
      <c r="J465" s="76"/>
      <c r="K465" s="56"/>
      <c r="L465" s="89"/>
      <c r="M465" s="26"/>
    </row>
    <row r="466" spans="1:13" s="14" customFormat="1" ht="46.5" x14ac:dyDescent="0.35">
      <c r="A466" s="98">
        <v>407</v>
      </c>
      <c r="B466" s="98"/>
      <c r="C466" s="98"/>
      <c r="D466" s="36"/>
      <c r="E466" s="36"/>
      <c r="F466" s="58">
        <v>18</v>
      </c>
      <c r="G466" s="56" t="s">
        <v>3298</v>
      </c>
      <c r="H466" s="63">
        <v>10000000</v>
      </c>
      <c r="I466" s="63"/>
      <c r="J466" s="76"/>
      <c r="K466" s="56"/>
      <c r="L466" s="89"/>
      <c r="M466" s="26"/>
    </row>
    <row r="467" spans="1:13" x14ac:dyDescent="0.35">
      <c r="A467" s="98"/>
      <c r="B467" s="98"/>
      <c r="C467" s="98"/>
      <c r="D467" s="36"/>
      <c r="E467" s="36"/>
      <c r="F467" s="124" t="s">
        <v>1314</v>
      </c>
      <c r="G467" s="124"/>
      <c r="H467" s="59">
        <f>SUM(H449:H466)</f>
        <v>207000000</v>
      </c>
      <c r="I467" s="59"/>
      <c r="J467" s="73"/>
      <c r="K467" s="31"/>
      <c r="L467" s="89"/>
      <c r="M467" s="35"/>
    </row>
    <row r="468" spans="1:13" s="30" customFormat="1" x14ac:dyDescent="0.35">
      <c r="A468" s="98"/>
      <c r="B468" s="97"/>
      <c r="C468" s="97"/>
      <c r="D468" s="100"/>
      <c r="E468" s="100"/>
      <c r="F468" s="124" t="s">
        <v>1315</v>
      </c>
      <c r="G468" s="124"/>
      <c r="H468" s="61" t="e">
        <f>#REF!+#REF!+#REF!+#REF!+#REF!+#REF!+#REF!+#REF!+#REF!+#REF!+#REF!+#REF!+#REF!+H467</f>
        <v>#REF!</v>
      </c>
      <c r="I468" s="61"/>
      <c r="J468" s="75"/>
      <c r="K468" s="36"/>
      <c r="L468" s="89"/>
      <c r="M468" s="53"/>
    </row>
    <row r="469" spans="1:13" s="30" customFormat="1" x14ac:dyDescent="0.35">
      <c r="A469" s="98"/>
      <c r="B469" s="21"/>
      <c r="C469" s="21"/>
      <c r="D469" s="31" t="s">
        <v>1526</v>
      </c>
      <c r="E469" s="31"/>
      <c r="F469" s="125" t="s">
        <v>1356</v>
      </c>
      <c r="G469" s="125"/>
      <c r="H469" s="62"/>
      <c r="I469" s="62"/>
      <c r="J469" s="73"/>
      <c r="K469" s="31"/>
      <c r="L469" s="89"/>
      <c r="M469" s="53"/>
    </row>
    <row r="470" spans="1:13" s="14" customFormat="1" ht="46.5" x14ac:dyDescent="0.35">
      <c r="A470" s="98">
        <v>408</v>
      </c>
      <c r="B470" s="98"/>
      <c r="C470" s="98"/>
      <c r="D470" s="36"/>
      <c r="E470" s="36"/>
      <c r="F470" s="58">
        <v>1</v>
      </c>
      <c r="G470" s="56" t="s">
        <v>2160</v>
      </c>
      <c r="H470" s="63">
        <v>10000000</v>
      </c>
      <c r="I470" s="63"/>
      <c r="J470" s="76"/>
      <c r="K470" s="56"/>
      <c r="L470" s="89"/>
      <c r="M470" s="26"/>
    </row>
    <row r="471" spans="1:13" s="14" customFormat="1" ht="31" x14ac:dyDescent="0.35">
      <c r="A471" s="98">
        <v>409</v>
      </c>
      <c r="B471" s="98"/>
      <c r="C471" s="98"/>
      <c r="D471" s="36"/>
      <c r="E471" s="36"/>
      <c r="F471" s="58">
        <v>2</v>
      </c>
      <c r="G471" s="56" t="s">
        <v>2161</v>
      </c>
      <c r="H471" s="63">
        <v>10000000</v>
      </c>
      <c r="I471" s="63"/>
      <c r="J471" s="76"/>
      <c r="K471" s="56"/>
      <c r="L471" s="89"/>
      <c r="M471" s="26"/>
    </row>
    <row r="472" spans="1:13" s="14" customFormat="1" ht="31" x14ac:dyDescent="0.35">
      <c r="A472" s="98">
        <v>410</v>
      </c>
      <c r="B472" s="98"/>
      <c r="C472" s="98"/>
      <c r="D472" s="36"/>
      <c r="E472" s="36"/>
      <c r="F472" s="58">
        <v>3</v>
      </c>
      <c r="G472" s="56" t="s">
        <v>2162</v>
      </c>
      <c r="H472" s="63">
        <v>25000000</v>
      </c>
      <c r="I472" s="63"/>
      <c r="J472" s="76"/>
      <c r="K472" s="56"/>
      <c r="L472" s="89"/>
      <c r="M472" s="26"/>
    </row>
    <row r="473" spans="1:13" s="14" customFormat="1" ht="46.5" x14ac:dyDescent="0.35">
      <c r="A473" s="98">
        <v>411</v>
      </c>
      <c r="B473" s="98"/>
      <c r="C473" s="98"/>
      <c r="D473" s="36"/>
      <c r="E473" s="36"/>
      <c r="F473" s="58">
        <v>4</v>
      </c>
      <c r="G473" s="56" t="s">
        <v>3299</v>
      </c>
      <c r="H473" s="63">
        <v>10000000</v>
      </c>
      <c r="I473" s="63"/>
      <c r="J473" s="76"/>
      <c r="K473" s="56"/>
      <c r="L473" s="89"/>
      <c r="M473" s="26"/>
    </row>
    <row r="474" spans="1:13" x14ac:dyDescent="0.35">
      <c r="A474" s="98"/>
      <c r="B474" s="98"/>
      <c r="C474" s="98"/>
      <c r="D474" s="36"/>
      <c r="E474" s="36"/>
      <c r="F474" s="124" t="s">
        <v>1330</v>
      </c>
      <c r="G474" s="124"/>
      <c r="H474" s="59">
        <f>SUM(H470:H473)</f>
        <v>55000000</v>
      </c>
      <c r="I474" s="59"/>
      <c r="J474" s="73"/>
      <c r="K474" s="31"/>
      <c r="L474" s="89"/>
      <c r="M474" s="35"/>
    </row>
    <row r="475" spans="1:13" x14ac:dyDescent="0.35">
      <c r="A475" s="98"/>
      <c r="B475" s="98"/>
      <c r="C475" s="98"/>
      <c r="D475" s="36"/>
      <c r="E475" s="36"/>
      <c r="F475" s="125" t="s">
        <v>1357</v>
      </c>
      <c r="G475" s="125"/>
      <c r="H475" s="59"/>
      <c r="I475" s="59"/>
      <c r="J475" s="73"/>
      <c r="K475" s="31"/>
      <c r="L475" s="89"/>
      <c r="M475" s="35"/>
    </row>
    <row r="476" spans="1:13" s="14" customFormat="1" ht="46.5" x14ac:dyDescent="0.35">
      <c r="A476" s="98">
        <v>412</v>
      </c>
      <c r="B476" s="98"/>
      <c r="C476" s="98"/>
      <c r="D476" s="36"/>
      <c r="E476" s="36"/>
      <c r="F476" s="58">
        <v>1</v>
      </c>
      <c r="G476" s="56" t="s">
        <v>2164</v>
      </c>
      <c r="H476" s="63">
        <v>25000000</v>
      </c>
      <c r="I476" s="63"/>
      <c r="J476" s="76"/>
      <c r="K476" s="56"/>
      <c r="L476" s="89"/>
      <c r="M476" s="26"/>
    </row>
    <row r="477" spans="1:13" s="14" customFormat="1" ht="46.5" x14ac:dyDescent="0.35">
      <c r="A477" s="98">
        <v>413</v>
      </c>
      <c r="B477" s="98"/>
      <c r="C477" s="98"/>
      <c r="D477" s="36"/>
      <c r="E477" s="36"/>
      <c r="F477" s="58">
        <v>2</v>
      </c>
      <c r="G477" s="56" t="s">
        <v>2165</v>
      </c>
      <c r="H477" s="63">
        <v>28000000</v>
      </c>
      <c r="I477" s="63"/>
      <c r="J477" s="76"/>
      <c r="K477" s="56"/>
      <c r="L477" s="89"/>
      <c r="M477" s="26"/>
    </row>
    <row r="478" spans="1:13" s="14" customFormat="1" ht="31" x14ac:dyDescent="0.35">
      <c r="A478" s="98">
        <v>414</v>
      </c>
      <c r="B478" s="98"/>
      <c r="C478" s="98"/>
      <c r="D478" s="36"/>
      <c r="E478" s="36"/>
      <c r="F478" s="81">
        <v>3</v>
      </c>
      <c r="G478" s="82" t="s">
        <v>2163</v>
      </c>
      <c r="H478" s="83">
        <v>338400000</v>
      </c>
      <c r="I478" s="83"/>
      <c r="J478" s="84"/>
      <c r="K478" s="82"/>
      <c r="L478" s="89"/>
      <c r="M478" s="52"/>
    </row>
    <row r="479" spans="1:13" s="14" customFormat="1" ht="62" x14ac:dyDescent="0.35">
      <c r="A479" s="98">
        <v>415</v>
      </c>
      <c r="B479" s="98"/>
      <c r="C479" s="98"/>
      <c r="D479" s="36"/>
      <c r="E479" s="36"/>
      <c r="F479" s="58">
        <v>4</v>
      </c>
      <c r="G479" s="56" t="s">
        <v>2166</v>
      </c>
      <c r="H479" s="63">
        <v>10000000</v>
      </c>
      <c r="I479" s="63"/>
      <c r="J479" s="76"/>
      <c r="K479" s="56"/>
      <c r="L479" s="89"/>
      <c r="M479" s="26"/>
    </row>
    <row r="480" spans="1:13" s="14" customFormat="1" ht="46.5" x14ac:dyDescent="0.35">
      <c r="A480" s="98">
        <v>416</v>
      </c>
      <c r="B480" s="98"/>
      <c r="C480" s="98"/>
      <c r="D480" s="36"/>
      <c r="E480" s="36"/>
      <c r="F480" s="58">
        <v>5</v>
      </c>
      <c r="G480" s="56" t="s">
        <v>2168</v>
      </c>
      <c r="H480" s="63">
        <v>10000000</v>
      </c>
      <c r="I480" s="63"/>
      <c r="J480" s="76"/>
      <c r="K480" s="56"/>
      <c r="L480" s="89"/>
      <c r="M480" s="26"/>
    </row>
    <row r="481" spans="1:13" s="14" customFormat="1" ht="46.5" x14ac:dyDescent="0.35">
      <c r="A481" s="98">
        <v>417</v>
      </c>
      <c r="B481" s="98"/>
      <c r="C481" s="98"/>
      <c r="D481" s="36"/>
      <c r="E481" s="36"/>
      <c r="F481" s="58">
        <v>6</v>
      </c>
      <c r="G481" s="56" t="s">
        <v>2169</v>
      </c>
      <c r="H481" s="63">
        <v>10000000</v>
      </c>
      <c r="I481" s="63"/>
      <c r="J481" s="76"/>
      <c r="K481" s="56"/>
      <c r="L481" s="89"/>
      <c r="M481" s="26"/>
    </row>
    <row r="482" spans="1:13" s="14" customFormat="1" ht="46.5" x14ac:dyDescent="0.35">
      <c r="A482" s="98">
        <v>418</v>
      </c>
      <c r="B482" s="98"/>
      <c r="C482" s="98"/>
      <c r="D482" s="36"/>
      <c r="E482" s="36"/>
      <c r="F482" s="58">
        <v>7</v>
      </c>
      <c r="G482" s="56" t="s">
        <v>2172</v>
      </c>
      <c r="H482" s="63">
        <v>30000000</v>
      </c>
      <c r="I482" s="63"/>
      <c r="J482" s="76"/>
      <c r="K482" s="56"/>
      <c r="L482" s="89"/>
      <c r="M482" s="26"/>
    </row>
    <row r="483" spans="1:13" s="14" customFormat="1" ht="46.5" x14ac:dyDescent="0.35">
      <c r="A483" s="98">
        <v>419</v>
      </c>
      <c r="B483" s="98"/>
      <c r="C483" s="98"/>
      <c r="D483" s="36"/>
      <c r="E483" s="36"/>
      <c r="F483" s="58">
        <v>8</v>
      </c>
      <c r="G483" s="56" t="s">
        <v>2173</v>
      </c>
      <c r="H483" s="63">
        <v>15000000</v>
      </c>
      <c r="I483" s="63"/>
      <c r="J483" s="76"/>
      <c r="K483" s="56"/>
      <c r="L483" s="89"/>
      <c r="M483" s="26"/>
    </row>
    <row r="484" spans="1:13" s="14" customFormat="1" ht="46.5" x14ac:dyDescent="0.35">
      <c r="A484" s="98">
        <v>420</v>
      </c>
      <c r="B484" s="98"/>
      <c r="C484" s="98"/>
      <c r="D484" s="36"/>
      <c r="E484" s="36"/>
      <c r="F484" s="58">
        <v>9</v>
      </c>
      <c r="G484" s="56" t="s">
        <v>2174</v>
      </c>
      <c r="H484" s="63">
        <v>15000000</v>
      </c>
      <c r="I484" s="63"/>
      <c r="J484" s="76"/>
      <c r="K484" s="56"/>
      <c r="L484" s="89"/>
      <c r="M484" s="26"/>
    </row>
    <row r="485" spans="1:13" s="14" customFormat="1" ht="46.5" x14ac:dyDescent="0.35">
      <c r="A485" s="98">
        <v>421</v>
      </c>
      <c r="B485" s="98"/>
      <c r="C485" s="98"/>
      <c r="D485" s="36"/>
      <c r="E485" s="36"/>
      <c r="F485" s="58">
        <v>10</v>
      </c>
      <c r="G485" s="56" t="s">
        <v>2175</v>
      </c>
      <c r="H485" s="63">
        <v>15000000</v>
      </c>
      <c r="I485" s="63"/>
      <c r="J485" s="76"/>
      <c r="K485" s="56"/>
      <c r="L485" s="89"/>
      <c r="M485" s="26"/>
    </row>
    <row r="486" spans="1:13" s="14" customFormat="1" ht="46.5" x14ac:dyDescent="0.35">
      <c r="A486" s="98">
        <v>422</v>
      </c>
      <c r="B486" s="98"/>
      <c r="C486" s="98"/>
      <c r="D486" s="36"/>
      <c r="E486" s="36"/>
      <c r="F486" s="58">
        <v>11</v>
      </c>
      <c r="G486" s="56" t="s">
        <v>2176</v>
      </c>
      <c r="H486" s="63">
        <v>30000000</v>
      </c>
      <c r="I486" s="63"/>
      <c r="J486" s="76"/>
      <c r="K486" s="56"/>
      <c r="L486" s="89"/>
      <c r="M486" s="26"/>
    </row>
    <row r="487" spans="1:13" s="14" customFormat="1" ht="46.5" x14ac:dyDescent="0.35">
      <c r="A487" s="98">
        <v>423</v>
      </c>
      <c r="B487" s="98"/>
      <c r="C487" s="98"/>
      <c r="D487" s="36"/>
      <c r="E487" s="36"/>
      <c r="F487" s="58">
        <v>12</v>
      </c>
      <c r="G487" s="56" t="s">
        <v>3300</v>
      </c>
      <c r="H487" s="63">
        <v>14000000</v>
      </c>
      <c r="I487" s="63"/>
      <c r="J487" s="76"/>
      <c r="K487" s="56"/>
      <c r="L487" s="89"/>
      <c r="M487" s="26"/>
    </row>
    <row r="488" spans="1:13" s="14" customFormat="1" ht="46.5" x14ac:dyDescent="0.35">
      <c r="A488" s="98">
        <v>424</v>
      </c>
      <c r="B488" s="98"/>
      <c r="C488" s="98"/>
      <c r="D488" s="36"/>
      <c r="E488" s="36"/>
      <c r="F488" s="58">
        <v>13</v>
      </c>
      <c r="G488" s="56" t="s">
        <v>2179</v>
      </c>
      <c r="H488" s="63">
        <v>15000000</v>
      </c>
      <c r="I488" s="63"/>
      <c r="J488" s="76"/>
      <c r="K488" s="56"/>
      <c r="L488" s="89"/>
      <c r="M488" s="26"/>
    </row>
    <row r="489" spans="1:13" x14ac:dyDescent="0.35">
      <c r="A489" s="98"/>
      <c r="B489" s="98"/>
      <c r="C489" s="98"/>
      <c r="D489" s="36"/>
      <c r="E489" s="36"/>
      <c r="F489" s="124" t="s">
        <v>1331</v>
      </c>
      <c r="G489" s="124"/>
      <c r="H489" s="59">
        <f>SUM(H476:H488)</f>
        <v>555400000</v>
      </c>
      <c r="I489" s="59"/>
      <c r="J489" s="73"/>
      <c r="K489" s="31"/>
      <c r="L489" s="89"/>
      <c r="M489" s="35"/>
    </row>
    <row r="490" spans="1:13" x14ac:dyDescent="0.35">
      <c r="A490" s="98"/>
      <c r="B490" s="98"/>
      <c r="C490" s="98"/>
      <c r="D490" s="36"/>
      <c r="E490" s="36"/>
      <c r="F490" s="125" t="s">
        <v>1358</v>
      </c>
      <c r="G490" s="125"/>
      <c r="H490" s="59"/>
      <c r="I490" s="59"/>
      <c r="J490" s="73"/>
      <c r="K490" s="31"/>
      <c r="L490" s="89"/>
      <c r="M490" s="35"/>
    </row>
    <row r="491" spans="1:13" s="14" customFormat="1" ht="31" x14ac:dyDescent="0.35">
      <c r="A491" s="98">
        <v>425</v>
      </c>
      <c r="B491" s="98"/>
      <c r="C491" s="98"/>
      <c r="D491" s="36"/>
      <c r="E491" s="36"/>
      <c r="F491" s="58">
        <v>1</v>
      </c>
      <c r="G491" s="56" t="s">
        <v>3302</v>
      </c>
      <c r="H491" s="63">
        <v>10000000</v>
      </c>
      <c r="I491" s="63"/>
      <c r="J491" s="76"/>
      <c r="K491" s="56"/>
      <c r="L491" s="89"/>
      <c r="M491" s="26"/>
    </row>
    <row r="492" spans="1:13" s="14" customFormat="1" ht="31" x14ac:dyDescent="0.35">
      <c r="A492" s="98">
        <v>426</v>
      </c>
      <c r="B492" s="98"/>
      <c r="C492" s="98"/>
      <c r="D492" s="36"/>
      <c r="E492" s="36"/>
      <c r="F492" s="58">
        <v>2</v>
      </c>
      <c r="G492" s="56" t="s">
        <v>2180</v>
      </c>
      <c r="H492" s="63">
        <v>26000000</v>
      </c>
      <c r="I492" s="63"/>
      <c r="J492" s="76"/>
      <c r="K492" s="56"/>
      <c r="L492" s="89"/>
      <c r="M492" s="26"/>
    </row>
    <row r="493" spans="1:13" s="14" customFormat="1" ht="31" x14ac:dyDescent="0.35">
      <c r="A493" s="98">
        <v>427</v>
      </c>
      <c r="B493" s="98"/>
      <c r="C493" s="98"/>
      <c r="D493" s="36"/>
      <c r="E493" s="36"/>
      <c r="F493" s="58">
        <v>3</v>
      </c>
      <c r="G493" s="56" t="s">
        <v>3303</v>
      </c>
      <c r="H493" s="63">
        <v>5000000</v>
      </c>
      <c r="I493" s="63"/>
      <c r="J493" s="76"/>
      <c r="K493" s="56"/>
      <c r="L493" s="89"/>
      <c r="M493" s="26"/>
    </row>
    <row r="494" spans="1:13" x14ac:dyDescent="0.35">
      <c r="A494" s="98"/>
      <c r="B494" s="98"/>
      <c r="C494" s="98"/>
      <c r="D494" s="36"/>
      <c r="E494" s="36"/>
      <c r="F494" s="124" t="s">
        <v>1332</v>
      </c>
      <c r="G494" s="124"/>
      <c r="H494" s="59">
        <f>SUM(H491:H493)</f>
        <v>41000000</v>
      </c>
      <c r="I494" s="59"/>
      <c r="J494" s="73"/>
      <c r="K494" s="31"/>
      <c r="L494" s="89"/>
      <c r="M494" s="35"/>
    </row>
    <row r="495" spans="1:13" x14ac:dyDescent="0.35">
      <c r="A495" s="98"/>
      <c r="B495" s="98"/>
      <c r="C495" s="98"/>
      <c r="D495" s="36"/>
      <c r="E495" s="36"/>
      <c r="F495" s="125" t="s">
        <v>1359</v>
      </c>
      <c r="G495" s="125"/>
      <c r="H495" s="59"/>
      <c r="I495" s="59"/>
      <c r="J495" s="73"/>
      <c r="K495" s="31"/>
      <c r="L495" s="89"/>
      <c r="M495" s="35"/>
    </row>
    <row r="496" spans="1:13" s="14" customFormat="1" ht="31" x14ac:dyDescent="0.35">
      <c r="A496" s="98">
        <v>428</v>
      </c>
      <c r="B496" s="98"/>
      <c r="C496" s="98"/>
      <c r="D496" s="36"/>
      <c r="E496" s="36"/>
      <c r="F496" s="58">
        <v>1</v>
      </c>
      <c r="G496" s="56" t="s">
        <v>2182</v>
      </c>
      <c r="H496" s="63">
        <v>10000000</v>
      </c>
      <c r="I496" s="63"/>
      <c r="J496" s="76"/>
      <c r="K496" s="56"/>
      <c r="L496" s="89"/>
      <c r="M496" s="26"/>
    </row>
    <row r="497" spans="1:13" s="14" customFormat="1" x14ac:dyDescent="0.35">
      <c r="A497" s="98">
        <v>429</v>
      </c>
      <c r="B497" s="98"/>
      <c r="C497" s="98"/>
      <c r="D497" s="36"/>
      <c r="E497" s="36"/>
      <c r="F497" s="58">
        <v>2</v>
      </c>
      <c r="G497" s="56" t="s">
        <v>2183</v>
      </c>
      <c r="H497" s="63">
        <v>10000000</v>
      </c>
      <c r="I497" s="63"/>
      <c r="J497" s="76"/>
      <c r="K497" s="56"/>
      <c r="L497" s="89"/>
      <c r="M497" s="26"/>
    </row>
    <row r="498" spans="1:13" x14ac:dyDescent="0.35">
      <c r="A498" s="98"/>
      <c r="B498" s="98"/>
      <c r="C498" s="98"/>
      <c r="D498" s="36"/>
      <c r="E498" s="36"/>
      <c r="F498" s="124" t="s">
        <v>1333</v>
      </c>
      <c r="G498" s="124"/>
      <c r="H498" s="59">
        <f>SUM(H496:H497)</f>
        <v>20000000</v>
      </c>
      <c r="I498" s="59"/>
      <c r="J498" s="73"/>
      <c r="K498" s="31"/>
      <c r="L498" s="89"/>
      <c r="M498" s="35"/>
    </row>
    <row r="499" spans="1:13" x14ac:dyDescent="0.35">
      <c r="A499" s="98"/>
      <c r="B499" s="98"/>
      <c r="C499" s="98"/>
      <c r="D499" s="36"/>
      <c r="E499" s="36"/>
      <c r="F499" s="125" t="s">
        <v>1360</v>
      </c>
      <c r="G499" s="125"/>
      <c r="H499" s="59"/>
      <c r="I499" s="59"/>
      <c r="J499" s="73"/>
      <c r="K499" s="31"/>
      <c r="L499" s="89"/>
      <c r="M499" s="35"/>
    </row>
    <row r="500" spans="1:13" s="14" customFormat="1" ht="46.5" x14ac:dyDescent="0.35">
      <c r="A500" s="98">
        <v>430</v>
      </c>
      <c r="B500" s="98"/>
      <c r="C500" s="98"/>
      <c r="D500" s="36"/>
      <c r="E500" s="36"/>
      <c r="F500" s="58">
        <v>1</v>
      </c>
      <c r="G500" s="56" t="s">
        <v>2184</v>
      </c>
      <c r="H500" s="63">
        <v>25000000</v>
      </c>
      <c r="I500" s="63"/>
      <c r="J500" s="76"/>
      <c r="K500" s="56"/>
      <c r="L500" s="89"/>
      <c r="M500" s="26"/>
    </row>
    <row r="501" spans="1:13" s="14" customFormat="1" ht="46.5" x14ac:dyDescent="0.35">
      <c r="A501" s="98">
        <v>431</v>
      </c>
      <c r="B501" s="98"/>
      <c r="C501" s="98"/>
      <c r="D501" s="36"/>
      <c r="E501" s="36"/>
      <c r="F501" s="58">
        <v>2</v>
      </c>
      <c r="G501" s="56" t="s">
        <v>3266</v>
      </c>
      <c r="H501" s="63">
        <v>5000000</v>
      </c>
      <c r="I501" s="63"/>
      <c r="J501" s="76"/>
      <c r="K501" s="56"/>
      <c r="L501" s="89"/>
      <c r="M501" s="26"/>
    </row>
    <row r="502" spans="1:13" x14ac:dyDescent="0.35">
      <c r="A502" s="98"/>
      <c r="B502" s="98"/>
      <c r="C502" s="98"/>
      <c r="D502" s="36"/>
      <c r="E502" s="36"/>
      <c r="F502" s="124" t="s">
        <v>1334</v>
      </c>
      <c r="G502" s="124"/>
      <c r="H502" s="59">
        <f>SUM(H500:H501)</f>
        <v>30000000</v>
      </c>
      <c r="I502" s="59"/>
      <c r="J502" s="73"/>
      <c r="K502" s="31"/>
      <c r="L502" s="89"/>
      <c r="M502" s="35"/>
    </row>
    <row r="503" spans="1:13" x14ac:dyDescent="0.35">
      <c r="A503" s="98"/>
      <c r="B503" s="98"/>
      <c r="C503" s="98"/>
      <c r="D503" s="36"/>
      <c r="E503" s="36"/>
      <c r="F503" s="125" t="s">
        <v>1361</v>
      </c>
      <c r="G503" s="125"/>
      <c r="H503" s="59"/>
      <c r="I503" s="59"/>
      <c r="J503" s="73"/>
      <c r="K503" s="31"/>
      <c r="L503" s="89"/>
      <c r="M503" s="35"/>
    </row>
    <row r="504" spans="1:13" s="14" customFormat="1" ht="46.5" x14ac:dyDescent="0.35">
      <c r="A504" s="98">
        <v>432</v>
      </c>
      <c r="B504" s="98"/>
      <c r="C504" s="98"/>
      <c r="D504" s="36"/>
      <c r="E504" s="36"/>
      <c r="F504" s="58">
        <v>1</v>
      </c>
      <c r="G504" s="56" t="s">
        <v>2191</v>
      </c>
      <c r="H504" s="63">
        <v>20000000</v>
      </c>
      <c r="I504" s="63"/>
      <c r="J504" s="76"/>
      <c r="K504" s="56"/>
      <c r="L504" s="89"/>
      <c r="M504" s="26"/>
    </row>
    <row r="505" spans="1:13" s="14" customFormat="1" ht="46.5" x14ac:dyDescent="0.35">
      <c r="A505" s="98">
        <v>433</v>
      </c>
      <c r="B505" s="98"/>
      <c r="C505" s="98"/>
      <c r="D505" s="36"/>
      <c r="E505" s="36"/>
      <c r="F505" s="58">
        <v>2</v>
      </c>
      <c r="G505" s="56" t="s">
        <v>2192</v>
      </c>
      <c r="H505" s="63">
        <v>20000000</v>
      </c>
      <c r="I505" s="63"/>
      <c r="J505" s="76"/>
      <c r="K505" s="56"/>
      <c r="L505" s="89"/>
      <c r="M505" s="26"/>
    </row>
    <row r="506" spans="1:13" s="14" customFormat="1" ht="31" x14ac:dyDescent="0.35">
      <c r="A506" s="98">
        <v>434</v>
      </c>
      <c r="B506" s="98"/>
      <c r="C506" s="98"/>
      <c r="D506" s="36"/>
      <c r="E506" s="36"/>
      <c r="F506" s="58">
        <v>3</v>
      </c>
      <c r="G506" s="56" t="s">
        <v>2193</v>
      </c>
      <c r="H506" s="63">
        <v>20000000</v>
      </c>
      <c r="I506" s="63"/>
      <c r="J506" s="76"/>
      <c r="K506" s="56"/>
      <c r="L506" s="89"/>
      <c r="M506" s="26"/>
    </row>
    <row r="507" spans="1:13" x14ac:dyDescent="0.35">
      <c r="A507" s="98"/>
      <c r="B507" s="98"/>
      <c r="C507" s="98"/>
      <c r="D507" s="36"/>
      <c r="E507" s="36"/>
      <c r="F507" s="124" t="s">
        <v>1335</v>
      </c>
      <c r="G507" s="124"/>
      <c r="H507" s="59">
        <f>SUM(H504:H506)</f>
        <v>60000000</v>
      </c>
      <c r="I507" s="59"/>
      <c r="J507" s="73"/>
      <c r="K507" s="31"/>
      <c r="L507" s="89"/>
      <c r="M507" s="35"/>
    </row>
    <row r="508" spans="1:13" x14ac:dyDescent="0.35">
      <c r="A508" s="98"/>
      <c r="B508" s="98"/>
      <c r="C508" s="98"/>
      <c r="D508" s="36"/>
      <c r="E508" s="36"/>
      <c r="F508" s="125" t="s">
        <v>1362</v>
      </c>
      <c r="G508" s="125"/>
      <c r="H508" s="59"/>
      <c r="I508" s="59"/>
      <c r="J508" s="73"/>
      <c r="K508" s="31"/>
      <c r="L508" s="89"/>
      <c r="M508" s="35"/>
    </row>
    <row r="509" spans="1:13" s="14" customFormat="1" ht="46.5" x14ac:dyDescent="0.35">
      <c r="A509" s="98">
        <v>435</v>
      </c>
      <c r="B509" s="98"/>
      <c r="C509" s="98"/>
      <c r="D509" s="36"/>
      <c r="E509" s="36"/>
      <c r="F509" s="58">
        <v>1</v>
      </c>
      <c r="G509" s="56" t="s">
        <v>2195</v>
      </c>
      <c r="H509" s="63">
        <v>20000000</v>
      </c>
      <c r="I509" s="63"/>
      <c r="J509" s="76"/>
      <c r="K509" s="56"/>
      <c r="L509" s="89"/>
      <c r="M509" s="26"/>
    </row>
    <row r="510" spans="1:13" s="14" customFormat="1" ht="46.5" x14ac:dyDescent="0.35">
      <c r="A510" s="98">
        <v>436</v>
      </c>
      <c r="B510" s="98"/>
      <c r="C510" s="98"/>
      <c r="D510" s="36"/>
      <c r="E510" s="36"/>
      <c r="F510" s="58">
        <v>2</v>
      </c>
      <c r="G510" s="56" t="s">
        <v>2196</v>
      </c>
      <c r="H510" s="63">
        <v>20000000</v>
      </c>
      <c r="I510" s="63"/>
      <c r="J510" s="76"/>
      <c r="K510" s="56"/>
      <c r="L510" s="89"/>
      <c r="M510" s="26"/>
    </row>
    <row r="511" spans="1:13" s="14" customFormat="1" ht="31" x14ac:dyDescent="0.35">
      <c r="A511" s="98">
        <v>437</v>
      </c>
      <c r="B511" s="98"/>
      <c r="C511" s="98"/>
      <c r="D511" s="36"/>
      <c r="E511" s="36"/>
      <c r="F511" s="58">
        <v>3</v>
      </c>
      <c r="G511" s="56" t="s">
        <v>2197</v>
      </c>
      <c r="H511" s="63">
        <v>20000000</v>
      </c>
      <c r="I511" s="63"/>
      <c r="J511" s="76"/>
      <c r="K511" s="56"/>
      <c r="L511" s="89"/>
      <c r="M511" s="26"/>
    </row>
    <row r="512" spans="1:13" s="14" customFormat="1" ht="46.5" x14ac:dyDescent="0.35">
      <c r="A512" s="98">
        <v>438</v>
      </c>
      <c r="B512" s="98"/>
      <c r="C512" s="98"/>
      <c r="D512" s="36"/>
      <c r="E512" s="36"/>
      <c r="F512" s="58">
        <v>4</v>
      </c>
      <c r="G512" s="56" t="s">
        <v>2199</v>
      </c>
      <c r="H512" s="63">
        <v>12000000</v>
      </c>
      <c r="I512" s="63"/>
      <c r="J512" s="76"/>
      <c r="K512" s="56"/>
      <c r="L512" s="89"/>
      <c r="M512" s="26"/>
    </row>
    <row r="513" spans="1:13" x14ac:dyDescent="0.35">
      <c r="A513" s="98"/>
      <c r="B513" s="98"/>
      <c r="C513" s="98"/>
      <c r="D513" s="36"/>
      <c r="E513" s="36"/>
      <c r="F513" s="124" t="s">
        <v>1336</v>
      </c>
      <c r="G513" s="124"/>
      <c r="H513" s="59">
        <f>SUM(H509:H512)</f>
        <v>72000000</v>
      </c>
      <c r="I513" s="59"/>
      <c r="J513" s="73"/>
      <c r="K513" s="31"/>
      <c r="L513" s="89"/>
      <c r="M513" s="35"/>
    </row>
    <row r="514" spans="1:13" x14ac:dyDescent="0.35">
      <c r="A514" s="98"/>
      <c r="B514" s="98"/>
      <c r="C514" s="98"/>
      <c r="D514" s="36"/>
      <c r="E514" s="36"/>
      <c r="F514" s="125" t="s">
        <v>1363</v>
      </c>
      <c r="G514" s="125"/>
      <c r="H514" s="59"/>
      <c r="I514" s="59"/>
      <c r="J514" s="73"/>
      <c r="K514" s="31"/>
      <c r="L514" s="89"/>
      <c r="M514" s="35"/>
    </row>
    <row r="515" spans="1:13" s="14" customFormat="1" ht="31" x14ac:dyDescent="0.35">
      <c r="A515" s="98">
        <v>439</v>
      </c>
      <c r="B515" s="98"/>
      <c r="C515" s="98"/>
      <c r="D515" s="36"/>
      <c r="E515" s="36"/>
      <c r="F515" s="58">
        <v>1</v>
      </c>
      <c r="G515" s="56" t="s">
        <v>2203</v>
      </c>
      <c r="H515" s="63">
        <v>5000000</v>
      </c>
      <c r="I515" s="63"/>
      <c r="J515" s="76"/>
      <c r="K515" s="56"/>
      <c r="L515" s="89"/>
      <c r="M515" s="26"/>
    </row>
    <row r="516" spans="1:13" s="14" customFormat="1" ht="31" x14ac:dyDescent="0.35">
      <c r="A516" s="98">
        <v>440</v>
      </c>
      <c r="B516" s="98"/>
      <c r="C516" s="98"/>
      <c r="D516" s="36"/>
      <c r="E516" s="36"/>
      <c r="F516" s="58">
        <v>2</v>
      </c>
      <c r="G516" s="56" t="s">
        <v>2204</v>
      </c>
      <c r="H516" s="63">
        <v>10000000</v>
      </c>
      <c r="I516" s="63"/>
      <c r="J516" s="76"/>
      <c r="K516" s="56"/>
      <c r="L516" s="89"/>
      <c r="M516" s="26"/>
    </row>
    <row r="517" spans="1:13" s="14" customFormat="1" ht="62" x14ac:dyDescent="0.35">
      <c r="A517" s="98">
        <v>441</v>
      </c>
      <c r="B517" s="98"/>
      <c r="C517" s="98"/>
      <c r="D517" s="36"/>
      <c r="E517" s="36"/>
      <c r="F517" s="58">
        <v>3</v>
      </c>
      <c r="G517" s="56" t="s">
        <v>2205</v>
      </c>
      <c r="H517" s="63">
        <v>20000000</v>
      </c>
      <c r="I517" s="63"/>
      <c r="J517" s="76"/>
      <c r="K517" s="56"/>
      <c r="L517" s="89"/>
      <c r="M517" s="26"/>
    </row>
    <row r="518" spans="1:13" s="14" customFormat="1" ht="31" x14ac:dyDescent="0.35">
      <c r="A518" s="98">
        <v>442</v>
      </c>
      <c r="B518" s="98"/>
      <c r="C518" s="98"/>
      <c r="D518" s="36"/>
      <c r="E518" s="36"/>
      <c r="F518" s="58">
        <v>4</v>
      </c>
      <c r="G518" s="56" t="s">
        <v>2206</v>
      </c>
      <c r="H518" s="63">
        <v>10000000</v>
      </c>
      <c r="I518" s="63"/>
      <c r="J518" s="76"/>
      <c r="K518" s="56"/>
      <c r="L518" s="89"/>
      <c r="M518" s="26"/>
    </row>
    <row r="519" spans="1:13" s="14" customFormat="1" ht="31" x14ac:dyDescent="0.35">
      <c r="A519" s="98">
        <v>443</v>
      </c>
      <c r="B519" s="98"/>
      <c r="C519" s="98"/>
      <c r="D519" s="36"/>
      <c r="E519" s="36"/>
      <c r="F519" s="58">
        <v>5</v>
      </c>
      <c r="G519" s="56" t="s">
        <v>2207</v>
      </c>
      <c r="H519" s="63">
        <v>10000000</v>
      </c>
      <c r="I519" s="63"/>
      <c r="J519" s="76"/>
      <c r="K519" s="56"/>
      <c r="L519" s="89"/>
      <c r="M519" s="26"/>
    </row>
    <row r="520" spans="1:13" s="14" customFormat="1" ht="31" x14ac:dyDescent="0.35">
      <c r="A520" s="98">
        <v>444</v>
      </c>
      <c r="B520" s="98"/>
      <c r="C520" s="98"/>
      <c r="D520" s="36"/>
      <c r="E520" s="36"/>
      <c r="F520" s="58">
        <v>6</v>
      </c>
      <c r="G520" s="56" t="s">
        <v>2208</v>
      </c>
      <c r="H520" s="63">
        <v>10000000</v>
      </c>
      <c r="I520" s="63"/>
      <c r="J520" s="76"/>
      <c r="K520" s="56"/>
      <c r="L520" s="89"/>
      <c r="M520" s="26"/>
    </row>
    <row r="521" spans="1:13" s="14" customFormat="1" ht="46.5" x14ac:dyDescent="0.35">
      <c r="A521" s="98">
        <v>445</v>
      </c>
      <c r="B521" s="98"/>
      <c r="C521" s="98"/>
      <c r="D521" s="36"/>
      <c r="E521" s="36"/>
      <c r="F521" s="58">
        <v>7</v>
      </c>
      <c r="G521" s="56" t="s">
        <v>2209</v>
      </c>
      <c r="H521" s="63">
        <v>10000000</v>
      </c>
      <c r="I521" s="63"/>
      <c r="J521" s="76"/>
      <c r="K521" s="56"/>
      <c r="L521" s="89"/>
      <c r="M521" s="26"/>
    </row>
    <row r="522" spans="1:13" s="14" customFormat="1" ht="31" x14ac:dyDescent="0.35">
      <c r="A522" s="98">
        <v>446</v>
      </c>
      <c r="B522" s="98"/>
      <c r="C522" s="98"/>
      <c r="D522" s="36"/>
      <c r="E522" s="36"/>
      <c r="F522" s="58">
        <v>8</v>
      </c>
      <c r="G522" s="56" t="s">
        <v>2210</v>
      </c>
      <c r="H522" s="63">
        <v>25000000</v>
      </c>
      <c r="I522" s="63"/>
      <c r="J522" s="76"/>
      <c r="K522" s="56"/>
      <c r="L522" s="89"/>
      <c r="M522" s="26"/>
    </row>
    <row r="523" spans="1:13" s="14" customFormat="1" ht="31" x14ac:dyDescent="0.35">
      <c r="A523" s="98">
        <v>447</v>
      </c>
      <c r="B523" s="98"/>
      <c r="C523" s="98"/>
      <c r="D523" s="36"/>
      <c r="E523" s="36"/>
      <c r="F523" s="58">
        <v>9</v>
      </c>
      <c r="G523" s="56" t="s">
        <v>2212</v>
      </c>
      <c r="H523" s="63">
        <v>15000000</v>
      </c>
      <c r="I523" s="63"/>
      <c r="J523" s="76"/>
      <c r="K523" s="56"/>
      <c r="L523" s="89"/>
      <c r="M523" s="26"/>
    </row>
    <row r="524" spans="1:13" x14ac:dyDescent="0.35">
      <c r="A524" s="98"/>
      <c r="B524" s="98"/>
      <c r="C524" s="98"/>
      <c r="D524" s="36"/>
      <c r="E524" s="36"/>
      <c r="F524" s="124" t="s">
        <v>1337</v>
      </c>
      <c r="G524" s="124"/>
      <c r="H524" s="59">
        <f>SUM(H515:H523)</f>
        <v>115000000</v>
      </c>
      <c r="I524" s="59"/>
      <c r="J524" s="73"/>
      <c r="K524" s="31"/>
      <c r="L524" s="89"/>
      <c r="M524" s="35"/>
    </row>
    <row r="525" spans="1:13" x14ac:dyDescent="0.35">
      <c r="A525" s="98"/>
      <c r="B525" s="98"/>
      <c r="C525" s="98"/>
      <c r="D525" s="36"/>
      <c r="E525" s="36"/>
      <c r="F525" s="125" t="s">
        <v>1364</v>
      </c>
      <c r="G525" s="125"/>
      <c r="H525" s="59"/>
      <c r="I525" s="59"/>
      <c r="J525" s="73"/>
      <c r="K525" s="31"/>
      <c r="L525" s="89"/>
      <c r="M525" s="35"/>
    </row>
    <row r="526" spans="1:13" s="14" customFormat="1" ht="46.5" x14ac:dyDescent="0.35">
      <c r="A526" s="98">
        <v>448</v>
      </c>
      <c r="B526" s="98"/>
      <c r="C526" s="98"/>
      <c r="D526" s="36"/>
      <c r="E526" s="36"/>
      <c r="F526" s="58">
        <v>1</v>
      </c>
      <c r="G526" s="56" t="s">
        <v>2220</v>
      </c>
      <c r="H526" s="63">
        <v>15000000</v>
      </c>
      <c r="I526" s="63"/>
      <c r="J526" s="76"/>
      <c r="K526" s="56"/>
      <c r="L526" s="89"/>
      <c r="M526" s="26"/>
    </row>
    <row r="527" spans="1:13" s="14" customFormat="1" ht="46.5" x14ac:dyDescent="0.35">
      <c r="A527" s="98">
        <v>449</v>
      </c>
      <c r="B527" s="98"/>
      <c r="C527" s="98"/>
      <c r="D527" s="36"/>
      <c r="E527" s="36"/>
      <c r="F527" s="58">
        <v>2</v>
      </c>
      <c r="G527" s="56" t="s">
        <v>2221</v>
      </c>
      <c r="H527" s="63">
        <v>30000000</v>
      </c>
      <c r="I527" s="63"/>
      <c r="J527" s="76"/>
      <c r="K527" s="56"/>
      <c r="L527" s="89"/>
      <c r="M527" s="26"/>
    </row>
    <row r="528" spans="1:13" s="14" customFormat="1" ht="46.5" x14ac:dyDescent="0.35">
      <c r="A528" s="98">
        <v>450</v>
      </c>
      <c r="B528" s="98"/>
      <c r="C528" s="98"/>
      <c r="D528" s="36"/>
      <c r="E528" s="36"/>
      <c r="F528" s="58">
        <v>3</v>
      </c>
      <c r="G528" s="56" t="s">
        <v>2224</v>
      </c>
      <c r="H528" s="63">
        <v>11000000</v>
      </c>
      <c r="I528" s="63"/>
      <c r="J528" s="76"/>
      <c r="K528" s="56"/>
      <c r="L528" s="89"/>
      <c r="M528" s="26"/>
    </row>
    <row r="529" spans="1:13" s="14" customFormat="1" ht="46.5" x14ac:dyDescent="0.35">
      <c r="A529" s="98">
        <v>451</v>
      </c>
      <c r="B529" s="98"/>
      <c r="C529" s="98"/>
      <c r="D529" s="36"/>
      <c r="E529" s="36"/>
      <c r="F529" s="58">
        <v>4</v>
      </c>
      <c r="G529" s="56" t="s">
        <v>2225</v>
      </c>
      <c r="H529" s="63">
        <v>10000000</v>
      </c>
      <c r="I529" s="63"/>
      <c r="J529" s="76"/>
      <c r="K529" s="56"/>
      <c r="L529" s="89"/>
      <c r="M529" s="26"/>
    </row>
    <row r="530" spans="1:13" s="14" customFormat="1" ht="46.5" x14ac:dyDescent="0.35">
      <c r="A530" s="98">
        <v>452</v>
      </c>
      <c r="B530" s="98"/>
      <c r="C530" s="98"/>
      <c r="D530" s="36"/>
      <c r="E530" s="36"/>
      <c r="F530" s="58">
        <v>5</v>
      </c>
      <c r="G530" s="56" t="s">
        <v>2226</v>
      </c>
      <c r="H530" s="63">
        <v>12000000</v>
      </c>
      <c r="I530" s="63"/>
      <c r="J530" s="76"/>
      <c r="K530" s="56"/>
      <c r="L530" s="89"/>
      <c r="M530" s="26"/>
    </row>
    <row r="531" spans="1:13" x14ac:dyDescent="0.35">
      <c r="A531" s="98"/>
      <c r="B531" s="98"/>
      <c r="C531" s="98"/>
      <c r="D531" s="36"/>
      <c r="E531" s="36"/>
      <c r="F531" s="124" t="s">
        <v>1338</v>
      </c>
      <c r="G531" s="124"/>
      <c r="H531" s="59">
        <f>SUM(H526:H530)</f>
        <v>78000000</v>
      </c>
      <c r="I531" s="59"/>
      <c r="J531" s="73"/>
      <c r="K531" s="31"/>
      <c r="L531" s="89"/>
      <c r="M531" s="35"/>
    </row>
    <row r="532" spans="1:13" x14ac:dyDescent="0.35">
      <c r="A532" s="98"/>
      <c r="B532" s="98"/>
      <c r="C532" s="98"/>
      <c r="D532" s="36"/>
      <c r="E532" s="36"/>
      <c r="F532" s="125" t="s">
        <v>1365</v>
      </c>
      <c r="G532" s="125"/>
      <c r="H532" s="59"/>
      <c r="I532" s="59"/>
      <c r="J532" s="73"/>
      <c r="K532" s="31"/>
      <c r="L532" s="89"/>
      <c r="M532" s="35"/>
    </row>
    <row r="533" spans="1:13" s="14" customFormat="1" ht="31" x14ac:dyDescent="0.35">
      <c r="A533" s="98">
        <v>453</v>
      </c>
      <c r="B533" s="98"/>
      <c r="C533" s="98"/>
      <c r="D533" s="36"/>
      <c r="E533" s="36"/>
      <c r="F533" s="58">
        <v>1</v>
      </c>
      <c r="G533" s="56" t="s">
        <v>2228</v>
      </c>
      <c r="H533" s="63">
        <v>25000000</v>
      </c>
      <c r="I533" s="63"/>
      <c r="J533" s="76"/>
      <c r="K533" s="56"/>
      <c r="L533" s="89"/>
      <c r="M533" s="26"/>
    </row>
    <row r="534" spans="1:13" s="14" customFormat="1" ht="62" x14ac:dyDescent="0.35">
      <c r="A534" s="98">
        <v>454</v>
      </c>
      <c r="B534" s="98"/>
      <c r="C534" s="98"/>
      <c r="D534" s="36"/>
      <c r="E534" s="36"/>
      <c r="F534" s="58">
        <v>2</v>
      </c>
      <c r="G534" s="56" t="s">
        <v>2229</v>
      </c>
      <c r="H534" s="63">
        <v>5000000</v>
      </c>
      <c r="I534" s="63"/>
      <c r="J534" s="76"/>
      <c r="K534" s="56"/>
      <c r="L534" s="89"/>
      <c r="M534" s="26"/>
    </row>
    <row r="535" spans="1:13" x14ac:dyDescent="0.35">
      <c r="A535" s="98"/>
      <c r="B535" s="98"/>
      <c r="C535" s="98"/>
      <c r="D535" s="36"/>
      <c r="E535" s="36"/>
      <c r="F535" s="124" t="s">
        <v>1339</v>
      </c>
      <c r="G535" s="124"/>
      <c r="H535" s="59">
        <f>SUM(H533:H534)</f>
        <v>30000000</v>
      </c>
      <c r="I535" s="59"/>
      <c r="J535" s="73"/>
      <c r="K535" s="31"/>
      <c r="L535" s="89"/>
      <c r="M535" s="35"/>
    </row>
    <row r="536" spans="1:13" x14ac:dyDescent="0.35">
      <c r="A536" s="98"/>
      <c r="B536" s="98"/>
      <c r="C536" s="98"/>
      <c r="D536" s="36"/>
      <c r="E536" s="36"/>
      <c r="F536" s="125" t="s">
        <v>1366</v>
      </c>
      <c r="G536" s="125"/>
      <c r="H536" s="59"/>
      <c r="I536" s="59"/>
      <c r="J536" s="73"/>
      <c r="K536" s="31"/>
      <c r="L536" s="89"/>
      <c r="M536" s="35"/>
    </row>
    <row r="537" spans="1:13" s="14" customFormat="1" ht="46.5" x14ac:dyDescent="0.35">
      <c r="A537" s="98">
        <v>455</v>
      </c>
      <c r="B537" s="98"/>
      <c r="C537" s="98"/>
      <c r="D537" s="36"/>
      <c r="E537" s="36"/>
      <c r="F537" s="58">
        <v>1</v>
      </c>
      <c r="G537" s="56" t="s">
        <v>3305</v>
      </c>
      <c r="H537" s="63">
        <v>8000000</v>
      </c>
      <c r="I537" s="63"/>
      <c r="J537" s="76"/>
      <c r="K537" s="56"/>
      <c r="L537" s="89"/>
      <c r="M537" s="26"/>
    </row>
    <row r="538" spans="1:13" s="14" customFormat="1" ht="31" x14ac:dyDescent="0.35">
      <c r="A538" s="98">
        <v>456</v>
      </c>
      <c r="B538" s="98"/>
      <c r="C538" s="98"/>
      <c r="D538" s="36"/>
      <c r="E538" s="36"/>
      <c r="F538" s="58">
        <v>2</v>
      </c>
      <c r="G538" s="56" t="s">
        <v>2234</v>
      </c>
      <c r="H538" s="63">
        <v>10000000</v>
      </c>
      <c r="I538" s="63"/>
      <c r="J538" s="76"/>
      <c r="K538" s="56"/>
      <c r="L538" s="89"/>
      <c r="M538" s="26"/>
    </row>
    <row r="539" spans="1:13" s="14" customFormat="1" ht="31" x14ac:dyDescent="0.35">
      <c r="A539" s="98">
        <v>457</v>
      </c>
      <c r="B539" s="98"/>
      <c r="C539" s="98"/>
      <c r="D539" s="36"/>
      <c r="E539" s="36"/>
      <c r="F539" s="58">
        <v>3</v>
      </c>
      <c r="G539" s="56" t="s">
        <v>2235</v>
      </c>
      <c r="H539" s="63">
        <v>23000000</v>
      </c>
      <c r="I539" s="63"/>
      <c r="J539" s="76"/>
      <c r="K539" s="56"/>
      <c r="L539" s="89"/>
      <c r="M539" s="26"/>
    </row>
    <row r="540" spans="1:13" s="14" customFormat="1" ht="31" x14ac:dyDescent="0.35">
      <c r="A540" s="98">
        <v>458</v>
      </c>
      <c r="B540" s="98"/>
      <c r="C540" s="98"/>
      <c r="D540" s="36"/>
      <c r="E540" s="36"/>
      <c r="F540" s="58">
        <v>4</v>
      </c>
      <c r="G540" s="56" t="s">
        <v>2236</v>
      </c>
      <c r="H540" s="63">
        <v>20000000</v>
      </c>
      <c r="I540" s="63"/>
      <c r="J540" s="76"/>
      <c r="K540" s="56"/>
      <c r="L540" s="89"/>
      <c r="M540" s="26"/>
    </row>
    <row r="541" spans="1:13" s="14" customFormat="1" ht="46.5" x14ac:dyDescent="0.35">
      <c r="A541" s="98">
        <v>459</v>
      </c>
      <c r="B541" s="98"/>
      <c r="C541" s="98"/>
      <c r="D541" s="36"/>
      <c r="E541" s="36"/>
      <c r="F541" s="58">
        <v>5</v>
      </c>
      <c r="G541" s="56" t="s">
        <v>2244</v>
      </c>
      <c r="H541" s="63">
        <v>12000000</v>
      </c>
      <c r="I541" s="63"/>
      <c r="J541" s="76"/>
      <c r="K541" s="56"/>
      <c r="L541" s="89"/>
      <c r="M541" s="26"/>
    </row>
    <row r="542" spans="1:13" x14ac:dyDescent="0.35">
      <c r="A542" s="98"/>
      <c r="B542" s="98"/>
      <c r="C542" s="98"/>
      <c r="D542" s="36"/>
      <c r="E542" s="36"/>
      <c r="F542" s="124" t="s">
        <v>1340</v>
      </c>
      <c r="G542" s="124"/>
      <c r="H542" s="59">
        <f>SUM(H537:H541)</f>
        <v>73000000</v>
      </c>
      <c r="I542" s="59"/>
      <c r="J542" s="73"/>
      <c r="K542" s="31"/>
      <c r="L542" s="89"/>
      <c r="M542" s="35"/>
    </row>
    <row r="543" spans="1:13" x14ac:dyDescent="0.35">
      <c r="A543" s="98"/>
      <c r="B543" s="98"/>
      <c r="C543" s="98"/>
      <c r="D543" s="36"/>
      <c r="E543" s="36"/>
      <c r="F543" s="125" t="s">
        <v>1367</v>
      </c>
      <c r="G543" s="125"/>
      <c r="H543" s="59"/>
      <c r="I543" s="59"/>
      <c r="J543" s="73"/>
      <c r="K543" s="31"/>
      <c r="L543" s="89"/>
      <c r="M543" s="35"/>
    </row>
    <row r="544" spans="1:13" s="14" customFormat="1" ht="46.5" x14ac:dyDescent="0.35">
      <c r="A544" s="98">
        <v>460</v>
      </c>
      <c r="B544" s="98"/>
      <c r="C544" s="98"/>
      <c r="D544" s="36"/>
      <c r="E544" s="36"/>
      <c r="F544" s="58">
        <v>1</v>
      </c>
      <c r="G544" s="56" t="s">
        <v>3306</v>
      </c>
      <c r="H544" s="63">
        <v>10000000</v>
      </c>
      <c r="I544" s="63"/>
      <c r="J544" s="76"/>
      <c r="K544" s="56"/>
      <c r="L544" s="89"/>
      <c r="M544" s="26"/>
    </row>
    <row r="545" spans="1:13" s="14" customFormat="1" ht="46.5" x14ac:dyDescent="0.35">
      <c r="A545" s="98">
        <v>461</v>
      </c>
      <c r="B545" s="98"/>
      <c r="C545" s="98"/>
      <c r="D545" s="36"/>
      <c r="E545" s="36"/>
      <c r="F545" s="58">
        <v>2</v>
      </c>
      <c r="G545" s="56" t="s">
        <v>2247</v>
      </c>
      <c r="H545" s="63">
        <v>25000000</v>
      </c>
      <c r="I545" s="63"/>
      <c r="J545" s="76"/>
      <c r="K545" s="56"/>
      <c r="L545" s="89"/>
      <c r="M545" s="26"/>
    </row>
    <row r="546" spans="1:13" s="14" customFormat="1" ht="46.5" x14ac:dyDescent="0.35">
      <c r="A546" s="98">
        <v>462</v>
      </c>
      <c r="B546" s="98"/>
      <c r="C546" s="98"/>
      <c r="D546" s="36"/>
      <c r="E546" s="36"/>
      <c r="F546" s="58">
        <v>3</v>
      </c>
      <c r="G546" s="56" t="s">
        <v>2248</v>
      </c>
      <c r="H546" s="63">
        <v>10000000</v>
      </c>
      <c r="I546" s="63"/>
      <c r="J546" s="76"/>
      <c r="K546" s="56"/>
      <c r="L546" s="89"/>
      <c r="M546" s="26"/>
    </row>
    <row r="547" spans="1:13" s="14" customFormat="1" ht="46.5" x14ac:dyDescent="0.35">
      <c r="A547" s="98">
        <v>463</v>
      </c>
      <c r="B547" s="98"/>
      <c r="C547" s="98"/>
      <c r="D547" s="36"/>
      <c r="E547" s="36"/>
      <c r="F547" s="58">
        <v>4</v>
      </c>
      <c r="G547" s="56" t="s">
        <v>2249</v>
      </c>
      <c r="H547" s="63">
        <v>11000000</v>
      </c>
      <c r="I547" s="63"/>
      <c r="J547" s="76"/>
      <c r="K547" s="56"/>
      <c r="L547" s="89"/>
      <c r="M547" s="26"/>
    </row>
    <row r="548" spans="1:13" s="14" customFormat="1" ht="46.5" x14ac:dyDescent="0.35">
      <c r="A548" s="98">
        <v>464</v>
      </c>
      <c r="B548" s="98"/>
      <c r="C548" s="98"/>
      <c r="D548" s="36"/>
      <c r="E548" s="36"/>
      <c r="F548" s="58">
        <v>5</v>
      </c>
      <c r="G548" s="56" t="s">
        <v>2250</v>
      </c>
      <c r="H548" s="63">
        <v>20000000</v>
      </c>
      <c r="I548" s="63"/>
      <c r="J548" s="76"/>
      <c r="K548" s="56"/>
      <c r="L548" s="89"/>
      <c r="M548" s="26"/>
    </row>
    <row r="549" spans="1:13" s="14" customFormat="1" ht="46.5" x14ac:dyDescent="0.35">
      <c r="A549" s="98">
        <v>465</v>
      </c>
      <c r="B549" s="98"/>
      <c r="C549" s="98"/>
      <c r="D549" s="36"/>
      <c r="E549" s="36"/>
      <c r="F549" s="58">
        <v>6</v>
      </c>
      <c r="G549" s="56" t="s">
        <v>2251</v>
      </c>
      <c r="H549" s="63">
        <v>15000000</v>
      </c>
      <c r="I549" s="63"/>
      <c r="J549" s="76"/>
      <c r="K549" s="56"/>
      <c r="L549" s="89"/>
      <c r="M549" s="26"/>
    </row>
    <row r="550" spans="1:13" s="14" customFormat="1" ht="46.5" x14ac:dyDescent="0.35">
      <c r="A550" s="98">
        <v>466</v>
      </c>
      <c r="B550" s="98"/>
      <c r="C550" s="98"/>
      <c r="D550" s="36"/>
      <c r="E550" s="36"/>
      <c r="F550" s="58">
        <v>7</v>
      </c>
      <c r="G550" s="56" t="s">
        <v>2252</v>
      </c>
      <c r="H550" s="63">
        <v>20000000</v>
      </c>
      <c r="I550" s="63"/>
      <c r="J550" s="76"/>
      <c r="K550" s="56"/>
      <c r="L550" s="89"/>
      <c r="M550" s="26"/>
    </row>
    <row r="551" spans="1:13" s="14" customFormat="1" ht="31" x14ac:dyDescent="0.35">
      <c r="A551" s="98">
        <v>467</v>
      </c>
      <c r="B551" s="98"/>
      <c r="C551" s="98"/>
      <c r="D551" s="36"/>
      <c r="E551" s="36"/>
      <c r="F551" s="58">
        <v>8</v>
      </c>
      <c r="G551" s="56" t="s">
        <v>2253</v>
      </c>
      <c r="H551" s="63">
        <v>25000000</v>
      </c>
      <c r="I551" s="63"/>
      <c r="J551" s="76"/>
      <c r="K551" s="56"/>
      <c r="L551" s="89"/>
      <c r="M551" s="26"/>
    </row>
    <row r="552" spans="1:13" x14ac:dyDescent="0.35">
      <c r="A552" s="98"/>
      <c r="B552" s="98"/>
      <c r="C552" s="98"/>
      <c r="D552" s="36"/>
      <c r="E552" s="36"/>
      <c r="F552" s="124" t="s">
        <v>1341</v>
      </c>
      <c r="G552" s="124"/>
      <c r="H552" s="59">
        <f>SUM(H544:H551)</f>
        <v>136000000</v>
      </c>
      <c r="I552" s="59"/>
      <c r="J552" s="73"/>
      <c r="K552" s="31"/>
      <c r="L552" s="89"/>
      <c r="M552" s="35"/>
    </row>
    <row r="553" spans="1:13" x14ac:dyDescent="0.35">
      <c r="A553" s="98"/>
      <c r="B553" s="98"/>
      <c r="C553" s="98"/>
      <c r="D553" s="36"/>
      <c r="E553" s="36"/>
      <c r="F553" s="125" t="s">
        <v>1368</v>
      </c>
      <c r="G553" s="125"/>
      <c r="H553" s="59"/>
      <c r="I553" s="59"/>
      <c r="J553" s="73"/>
      <c r="K553" s="31"/>
      <c r="L553" s="89"/>
      <c r="M553" s="35"/>
    </row>
    <row r="554" spans="1:13" s="14" customFormat="1" ht="31" x14ac:dyDescent="0.35">
      <c r="A554" s="98">
        <v>468</v>
      </c>
      <c r="B554" s="98"/>
      <c r="C554" s="98"/>
      <c r="D554" s="36"/>
      <c r="E554" s="36"/>
      <c r="F554" s="58">
        <v>1</v>
      </c>
      <c r="G554" s="56" t="s">
        <v>2260</v>
      </c>
      <c r="H554" s="63">
        <v>50000000</v>
      </c>
      <c r="I554" s="63"/>
      <c r="J554" s="76"/>
      <c r="K554" s="56"/>
      <c r="L554" s="89"/>
      <c r="M554" s="26"/>
    </row>
    <row r="555" spans="1:13" s="14" customFormat="1" ht="31" x14ac:dyDescent="0.35">
      <c r="A555" s="98">
        <v>469</v>
      </c>
      <c r="B555" s="98"/>
      <c r="C555" s="98"/>
      <c r="D555" s="36"/>
      <c r="E555" s="36"/>
      <c r="F555" s="58">
        <v>2</v>
      </c>
      <c r="G555" s="56" t="s">
        <v>3308</v>
      </c>
      <c r="H555" s="63">
        <v>5000000</v>
      </c>
      <c r="I555" s="63"/>
      <c r="J555" s="76"/>
      <c r="K555" s="56"/>
      <c r="L555" s="89"/>
      <c r="M555" s="26"/>
    </row>
    <row r="556" spans="1:13" s="14" customFormat="1" ht="31" x14ac:dyDescent="0.35">
      <c r="A556" s="98">
        <v>470</v>
      </c>
      <c r="B556" s="98"/>
      <c r="C556" s="98"/>
      <c r="D556" s="36"/>
      <c r="E556" s="36"/>
      <c r="F556" s="58">
        <v>3</v>
      </c>
      <c r="G556" s="56" t="s">
        <v>2259</v>
      </c>
      <c r="H556" s="63">
        <v>13000000</v>
      </c>
      <c r="I556" s="63"/>
      <c r="J556" s="76"/>
      <c r="K556" s="56"/>
      <c r="L556" s="89"/>
      <c r="M556" s="26"/>
    </row>
    <row r="557" spans="1:13" s="14" customFormat="1" ht="62" x14ac:dyDescent="0.35">
      <c r="A557" s="98">
        <v>471</v>
      </c>
      <c r="B557" s="98"/>
      <c r="C557" s="98"/>
      <c r="D557" s="36"/>
      <c r="E557" s="36"/>
      <c r="F557" s="58">
        <v>4</v>
      </c>
      <c r="G557" s="56" t="s">
        <v>2263</v>
      </c>
      <c r="H557" s="63">
        <v>14000000</v>
      </c>
      <c r="I557" s="63"/>
      <c r="J557" s="76"/>
      <c r="K557" s="56"/>
      <c r="L557" s="89"/>
      <c r="M557" s="26"/>
    </row>
    <row r="558" spans="1:13" s="14" customFormat="1" ht="46.5" x14ac:dyDescent="0.35">
      <c r="A558" s="98">
        <v>472</v>
      </c>
      <c r="B558" s="98"/>
      <c r="C558" s="98"/>
      <c r="D558" s="36"/>
      <c r="E558" s="36"/>
      <c r="F558" s="58">
        <v>5</v>
      </c>
      <c r="G558" s="56" t="s">
        <v>2264</v>
      </c>
      <c r="H558" s="63">
        <v>10000000</v>
      </c>
      <c r="I558" s="63"/>
      <c r="J558" s="76"/>
      <c r="K558" s="56"/>
      <c r="L558" s="89"/>
      <c r="M558" s="26"/>
    </row>
    <row r="559" spans="1:13" s="14" customFormat="1" ht="46.5" x14ac:dyDescent="0.35">
      <c r="A559" s="98">
        <v>473</v>
      </c>
      <c r="B559" s="98"/>
      <c r="C559" s="98"/>
      <c r="D559" s="36"/>
      <c r="E559" s="36"/>
      <c r="F559" s="58">
        <v>6</v>
      </c>
      <c r="G559" s="56" t="s">
        <v>2265</v>
      </c>
      <c r="H559" s="63">
        <v>12000000</v>
      </c>
      <c r="I559" s="63"/>
      <c r="J559" s="76"/>
      <c r="K559" s="56"/>
      <c r="L559" s="89"/>
      <c r="M559" s="26"/>
    </row>
    <row r="560" spans="1:13" x14ac:dyDescent="0.35">
      <c r="A560" s="98"/>
      <c r="B560" s="98"/>
      <c r="C560" s="98"/>
      <c r="D560" s="36"/>
      <c r="E560" s="36"/>
      <c r="F560" s="124" t="s">
        <v>1342</v>
      </c>
      <c r="G560" s="124"/>
      <c r="H560" s="59">
        <f>SUM(H554:H559)</f>
        <v>104000000</v>
      </c>
      <c r="I560" s="59"/>
      <c r="J560" s="73"/>
      <c r="K560" s="31"/>
      <c r="L560" s="89"/>
      <c r="M560" s="35"/>
    </row>
    <row r="561" spans="1:13" x14ac:dyDescent="0.35">
      <c r="A561" s="98"/>
      <c r="B561" s="98"/>
      <c r="C561" s="98"/>
      <c r="D561" s="36"/>
      <c r="E561" s="36"/>
      <c r="F561" s="125" t="s">
        <v>1369</v>
      </c>
      <c r="G561" s="125"/>
      <c r="H561" s="59"/>
      <c r="I561" s="59"/>
      <c r="J561" s="73"/>
      <c r="K561" s="31"/>
      <c r="L561" s="89"/>
      <c r="M561" s="35"/>
    </row>
    <row r="562" spans="1:13" s="14" customFormat="1" ht="31" x14ac:dyDescent="0.35">
      <c r="A562" s="98">
        <v>473</v>
      </c>
      <c r="B562" s="98"/>
      <c r="C562" s="98"/>
      <c r="D562" s="36"/>
      <c r="E562" s="36"/>
      <c r="F562" s="58">
        <v>1</v>
      </c>
      <c r="G562" s="56" t="s">
        <v>2266</v>
      </c>
      <c r="H562" s="63">
        <v>40000000</v>
      </c>
      <c r="I562" s="63"/>
      <c r="J562" s="76"/>
      <c r="K562" s="56"/>
      <c r="L562" s="89"/>
      <c r="M562" s="26"/>
    </row>
    <row r="563" spans="1:13" s="14" customFormat="1" ht="62" x14ac:dyDescent="0.35">
      <c r="A563" s="98">
        <v>475</v>
      </c>
      <c r="B563" s="98"/>
      <c r="C563" s="98"/>
      <c r="D563" s="36"/>
      <c r="E563" s="36"/>
      <c r="F563" s="58">
        <v>2</v>
      </c>
      <c r="G563" s="56" t="s">
        <v>2267</v>
      </c>
      <c r="H563" s="63">
        <v>10000000</v>
      </c>
      <c r="I563" s="63"/>
      <c r="J563" s="76"/>
      <c r="K563" s="56"/>
      <c r="L563" s="89"/>
      <c r="M563" s="26"/>
    </row>
    <row r="564" spans="1:13" x14ac:dyDescent="0.35">
      <c r="A564" s="98"/>
      <c r="B564" s="98"/>
      <c r="C564" s="98"/>
      <c r="D564" s="36"/>
      <c r="E564" s="36"/>
      <c r="F564" s="124" t="s">
        <v>1343</v>
      </c>
      <c r="G564" s="124"/>
      <c r="H564" s="59">
        <f>SUM(H562:H563)</f>
        <v>50000000</v>
      </c>
      <c r="I564" s="59"/>
      <c r="J564" s="73"/>
      <c r="K564" s="31"/>
      <c r="L564" s="89"/>
      <c r="M564" s="35"/>
    </row>
    <row r="565" spans="1:13" s="30" customFormat="1" x14ac:dyDescent="0.35">
      <c r="A565" s="98"/>
      <c r="B565" s="97"/>
      <c r="C565" s="97"/>
      <c r="D565" s="100"/>
      <c r="E565" s="100"/>
      <c r="F565" s="124" t="s">
        <v>1344</v>
      </c>
      <c r="G565" s="124"/>
      <c r="H565" s="61">
        <f>H474+H489+H494+H498+H502+H507+H513+H524+H531+H535+H542+H552+H560+H564</f>
        <v>1419400000</v>
      </c>
      <c r="I565" s="61"/>
      <c r="J565" s="75"/>
      <c r="K565" s="36"/>
      <c r="L565" s="89"/>
      <c r="M565" s="53"/>
    </row>
    <row r="566" spans="1:13" s="30" customFormat="1" x14ac:dyDescent="0.35">
      <c r="A566" s="98"/>
      <c r="B566" s="21"/>
      <c r="C566" s="21"/>
      <c r="D566" s="31" t="s">
        <v>1371</v>
      </c>
      <c r="E566" s="31"/>
      <c r="F566" s="125" t="s">
        <v>1370</v>
      </c>
      <c r="G566" s="125"/>
      <c r="H566" s="64"/>
      <c r="I566" s="64"/>
      <c r="J566" s="75"/>
      <c r="K566" s="36"/>
      <c r="L566" s="89"/>
      <c r="M566" s="53"/>
    </row>
    <row r="567" spans="1:13" s="14" customFormat="1" ht="31" x14ac:dyDescent="0.35">
      <c r="A567" s="98">
        <v>476</v>
      </c>
      <c r="B567" s="98"/>
      <c r="C567" s="98"/>
      <c r="D567" s="36"/>
      <c r="E567" s="36"/>
      <c r="F567" s="58">
        <v>1</v>
      </c>
      <c r="G567" s="56" t="s">
        <v>2269</v>
      </c>
      <c r="H567" s="63">
        <v>10000000</v>
      </c>
      <c r="I567" s="63"/>
      <c r="J567" s="76"/>
      <c r="K567" s="56"/>
      <c r="L567" s="89"/>
      <c r="M567" s="26"/>
    </row>
    <row r="568" spans="1:13" s="14" customFormat="1" ht="46.5" x14ac:dyDescent="0.35">
      <c r="A568" s="98">
        <v>477</v>
      </c>
      <c r="B568" s="98"/>
      <c r="C568" s="98"/>
      <c r="D568" s="36"/>
      <c r="E568" s="36"/>
      <c r="F568" s="58">
        <v>2</v>
      </c>
      <c r="G568" s="56" t="s">
        <v>2270</v>
      </c>
      <c r="H568" s="63">
        <v>10000000</v>
      </c>
      <c r="I568" s="63"/>
      <c r="J568" s="76"/>
      <c r="K568" s="56"/>
      <c r="L568" s="89"/>
      <c r="M568" s="26"/>
    </row>
    <row r="569" spans="1:13" s="14" customFormat="1" ht="46.5" x14ac:dyDescent="0.35">
      <c r="A569" s="98">
        <v>478</v>
      </c>
      <c r="B569" s="98"/>
      <c r="C569" s="98"/>
      <c r="D569" s="36"/>
      <c r="E569" s="36"/>
      <c r="F569" s="58">
        <v>3</v>
      </c>
      <c r="G569" s="56" t="s">
        <v>2271</v>
      </c>
      <c r="H569" s="63">
        <v>10000000</v>
      </c>
      <c r="I569" s="63"/>
      <c r="J569" s="76"/>
      <c r="K569" s="56"/>
      <c r="L569" s="89"/>
      <c r="M569" s="26"/>
    </row>
    <row r="570" spans="1:13" s="14" customFormat="1" ht="46.5" x14ac:dyDescent="0.35">
      <c r="A570" s="98">
        <v>479</v>
      </c>
      <c r="B570" s="98"/>
      <c r="C570" s="98"/>
      <c r="D570" s="36"/>
      <c r="E570" s="36"/>
      <c r="F570" s="58">
        <v>4</v>
      </c>
      <c r="G570" s="56" t="s">
        <v>2272</v>
      </c>
      <c r="H570" s="63">
        <v>10000000</v>
      </c>
      <c r="I570" s="63"/>
      <c r="J570" s="76"/>
      <c r="K570" s="56"/>
      <c r="L570" s="89"/>
      <c r="M570" s="26"/>
    </row>
    <row r="571" spans="1:13" s="14" customFormat="1" ht="46.5" x14ac:dyDescent="0.35">
      <c r="A571" s="98">
        <v>480</v>
      </c>
      <c r="B571" s="98"/>
      <c r="C571" s="98"/>
      <c r="D571" s="36"/>
      <c r="E571" s="36"/>
      <c r="F571" s="58">
        <v>5</v>
      </c>
      <c r="G571" s="56" t="s">
        <v>2273</v>
      </c>
      <c r="H571" s="63">
        <v>10000000</v>
      </c>
      <c r="I571" s="63"/>
      <c r="J571" s="76"/>
      <c r="K571" s="56"/>
      <c r="L571" s="89"/>
      <c r="M571" s="26"/>
    </row>
    <row r="572" spans="1:13" s="14" customFormat="1" ht="46.5" x14ac:dyDescent="0.35">
      <c r="A572" s="98">
        <v>481</v>
      </c>
      <c r="B572" s="98"/>
      <c r="C572" s="98"/>
      <c r="D572" s="36"/>
      <c r="E572" s="36"/>
      <c r="F572" s="58">
        <v>6</v>
      </c>
      <c r="G572" s="56" t="s">
        <v>2274</v>
      </c>
      <c r="H572" s="63">
        <v>10000000</v>
      </c>
      <c r="I572" s="63"/>
      <c r="J572" s="76"/>
      <c r="K572" s="56"/>
      <c r="L572" s="89"/>
      <c r="M572" s="26"/>
    </row>
    <row r="573" spans="1:13" s="14" customFormat="1" ht="46.5" x14ac:dyDescent="0.35">
      <c r="A573" s="98">
        <v>482</v>
      </c>
      <c r="B573" s="98"/>
      <c r="C573" s="98"/>
      <c r="D573" s="36"/>
      <c r="E573" s="36"/>
      <c r="F573" s="58">
        <v>7</v>
      </c>
      <c r="G573" s="56" t="s">
        <v>2275</v>
      </c>
      <c r="H573" s="63">
        <v>10000000</v>
      </c>
      <c r="I573" s="63"/>
      <c r="J573" s="76"/>
      <c r="K573" s="56"/>
      <c r="L573" s="89"/>
      <c r="M573" s="26"/>
    </row>
    <row r="574" spans="1:13" s="14" customFormat="1" ht="46.5" x14ac:dyDescent="0.35">
      <c r="A574" s="98">
        <v>483</v>
      </c>
      <c r="B574" s="98"/>
      <c r="C574" s="98"/>
      <c r="D574" s="36"/>
      <c r="E574" s="36"/>
      <c r="F574" s="58">
        <v>8</v>
      </c>
      <c r="G574" s="56" t="s">
        <v>2276</v>
      </c>
      <c r="H574" s="63">
        <v>10000000</v>
      </c>
      <c r="I574" s="63"/>
      <c r="J574" s="76"/>
      <c r="K574" s="56"/>
      <c r="L574" s="89"/>
      <c r="M574" s="26"/>
    </row>
    <row r="575" spans="1:13" s="14" customFormat="1" ht="46.5" x14ac:dyDescent="0.35">
      <c r="A575" s="98">
        <v>484</v>
      </c>
      <c r="B575" s="98"/>
      <c r="C575" s="98"/>
      <c r="D575" s="36"/>
      <c r="E575" s="36"/>
      <c r="F575" s="58">
        <v>9</v>
      </c>
      <c r="G575" s="56" t="s">
        <v>2277</v>
      </c>
      <c r="H575" s="63">
        <v>10000000</v>
      </c>
      <c r="I575" s="63"/>
      <c r="J575" s="76"/>
      <c r="K575" s="56"/>
      <c r="L575" s="89"/>
      <c r="M575" s="26"/>
    </row>
    <row r="576" spans="1:13" s="14" customFormat="1" ht="46.5" x14ac:dyDescent="0.35">
      <c r="A576" s="98">
        <v>485</v>
      </c>
      <c r="B576" s="98"/>
      <c r="C576" s="98"/>
      <c r="D576" s="36"/>
      <c r="E576" s="36"/>
      <c r="F576" s="58">
        <v>10</v>
      </c>
      <c r="G576" s="56" t="s">
        <v>2278</v>
      </c>
      <c r="H576" s="63">
        <v>10000000</v>
      </c>
      <c r="I576" s="63"/>
      <c r="J576" s="76"/>
      <c r="K576" s="56"/>
      <c r="L576" s="89"/>
      <c r="M576" s="26"/>
    </row>
    <row r="577" spans="1:13" s="14" customFormat="1" ht="46.5" x14ac:dyDescent="0.35">
      <c r="A577" s="98">
        <v>486</v>
      </c>
      <c r="B577" s="98"/>
      <c r="C577" s="98"/>
      <c r="D577" s="36"/>
      <c r="E577" s="36"/>
      <c r="F577" s="58">
        <v>11</v>
      </c>
      <c r="G577" s="56" t="s">
        <v>2279</v>
      </c>
      <c r="H577" s="63">
        <v>10000000</v>
      </c>
      <c r="I577" s="63"/>
      <c r="J577" s="76"/>
      <c r="K577" s="56"/>
      <c r="L577" s="89"/>
      <c r="M577" s="26"/>
    </row>
    <row r="578" spans="1:13" s="14" customFormat="1" ht="46.5" x14ac:dyDescent="0.35">
      <c r="A578" s="98">
        <v>487</v>
      </c>
      <c r="B578" s="98"/>
      <c r="C578" s="98"/>
      <c r="D578" s="36"/>
      <c r="E578" s="36"/>
      <c r="F578" s="58">
        <v>12</v>
      </c>
      <c r="G578" s="56" t="s">
        <v>2281</v>
      </c>
      <c r="H578" s="63">
        <v>15000000</v>
      </c>
      <c r="I578" s="63"/>
      <c r="J578" s="76"/>
      <c r="K578" s="56"/>
      <c r="L578" s="89"/>
      <c r="M578" s="26"/>
    </row>
    <row r="579" spans="1:13" s="14" customFormat="1" ht="62" x14ac:dyDescent="0.35">
      <c r="A579" s="98">
        <v>488</v>
      </c>
      <c r="B579" s="98"/>
      <c r="C579" s="98"/>
      <c r="D579" s="36"/>
      <c r="E579" s="36"/>
      <c r="F579" s="58">
        <v>13</v>
      </c>
      <c r="G579" s="56" t="s">
        <v>2282</v>
      </c>
      <c r="H579" s="63">
        <v>15000000</v>
      </c>
      <c r="I579" s="63"/>
      <c r="J579" s="76"/>
      <c r="K579" s="56"/>
      <c r="L579" s="89"/>
      <c r="M579" s="26"/>
    </row>
    <row r="580" spans="1:13" x14ac:dyDescent="0.35">
      <c r="A580" s="98"/>
      <c r="B580" s="98"/>
      <c r="C580" s="98"/>
      <c r="D580" s="36"/>
      <c r="E580" s="36"/>
      <c r="F580" s="124" t="s">
        <v>1345</v>
      </c>
      <c r="G580" s="124"/>
      <c r="H580" s="59">
        <f>SUM(H567:H579)</f>
        <v>140000000</v>
      </c>
      <c r="I580" s="59"/>
      <c r="J580" s="73"/>
      <c r="K580" s="31"/>
      <c r="L580" s="89"/>
      <c r="M580" s="35"/>
    </row>
    <row r="581" spans="1:13" x14ac:dyDescent="0.35">
      <c r="A581" s="98"/>
      <c r="B581" s="98"/>
      <c r="C581" s="98"/>
      <c r="D581" s="36"/>
      <c r="E581" s="36"/>
      <c r="F581" s="125" t="s">
        <v>1372</v>
      </c>
      <c r="G581" s="125"/>
      <c r="H581" s="59"/>
      <c r="I581" s="59"/>
      <c r="J581" s="73"/>
      <c r="K581" s="31"/>
      <c r="L581" s="89"/>
      <c r="M581" s="35"/>
    </row>
    <row r="582" spans="1:13" s="14" customFormat="1" ht="31" x14ac:dyDescent="0.35">
      <c r="A582" s="98">
        <v>489</v>
      </c>
      <c r="B582" s="98"/>
      <c r="C582" s="98"/>
      <c r="D582" s="36"/>
      <c r="E582" s="36"/>
      <c r="F582" s="13">
        <v>1</v>
      </c>
      <c r="G582" s="12" t="s">
        <v>2283</v>
      </c>
      <c r="H582" s="60">
        <v>30000000</v>
      </c>
      <c r="I582" s="60"/>
      <c r="J582" s="74"/>
      <c r="K582" s="12"/>
      <c r="L582" s="89"/>
      <c r="M582" s="26"/>
    </row>
    <row r="583" spans="1:13" x14ac:dyDescent="0.35">
      <c r="A583" s="98"/>
      <c r="B583" s="98"/>
      <c r="C583" s="98"/>
      <c r="D583" s="36"/>
      <c r="E583" s="36"/>
      <c r="F583" s="124" t="s">
        <v>1346</v>
      </c>
      <c r="G583" s="124"/>
      <c r="H583" s="59">
        <f>SUM(H582:H582)</f>
        <v>30000000</v>
      </c>
      <c r="I583" s="59"/>
      <c r="J583" s="73"/>
      <c r="K583" s="31"/>
      <c r="L583" s="89"/>
      <c r="M583" s="35"/>
    </row>
    <row r="584" spans="1:13" x14ac:dyDescent="0.35">
      <c r="A584" s="98"/>
      <c r="B584" s="98"/>
      <c r="C584" s="98"/>
      <c r="D584" s="36"/>
      <c r="E584" s="36"/>
      <c r="F584" s="125" t="s">
        <v>1373</v>
      </c>
      <c r="G584" s="125"/>
      <c r="H584" s="59"/>
      <c r="I584" s="59"/>
      <c r="J584" s="73"/>
      <c r="K584" s="31"/>
      <c r="L584" s="89"/>
      <c r="M584" s="35"/>
    </row>
    <row r="585" spans="1:13" s="14" customFormat="1" ht="46.5" x14ac:dyDescent="0.35">
      <c r="A585" s="98">
        <v>490</v>
      </c>
      <c r="B585" s="98"/>
      <c r="C585" s="98"/>
      <c r="D585" s="36"/>
      <c r="E585" s="36"/>
      <c r="F585" s="13">
        <v>1</v>
      </c>
      <c r="G585" s="12" t="s">
        <v>2285</v>
      </c>
      <c r="H585" s="60">
        <v>15000000</v>
      </c>
      <c r="I585" s="60"/>
      <c r="J585" s="74"/>
      <c r="K585" s="12"/>
      <c r="L585" s="89"/>
      <c r="M585" s="26"/>
    </row>
    <row r="586" spans="1:13" s="14" customFormat="1" ht="46.5" x14ac:dyDescent="0.35">
      <c r="A586" s="98">
        <v>491</v>
      </c>
      <c r="B586" s="98"/>
      <c r="C586" s="98"/>
      <c r="D586" s="36"/>
      <c r="E586" s="36"/>
      <c r="F586" s="13">
        <v>2</v>
      </c>
      <c r="G586" s="12" t="s">
        <v>2286</v>
      </c>
      <c r="H586" s="60">
        <v>15000000</v>
      </c>
      <c r="I586" s="60"/>
      <c r="J586" s="74"/>
      <c r="K586" s="12"/>
      <c r="L586" s="89"/>
      <c r="M586" s="26"/>
    </row>
    <row r="587" spans="1:13" x14ac:dyDescent="0.35">
      <c r="A587" s="98"/>
      <c r="B587" s="98"/>
      <c r="C587" s="98"/>
      <c r="D587" s="36"/>
      <c r="E587" s="36"/>
      <c r="F587" s="124" t="s">
        <v>1347</v>
      </c>
      <c r="G587" s="124"/>
      <c r="H587" s="59">
        <f>SUM(H585:H586)</f>
        <v>30000000</v>
      </c>
      <c r="I587" s="59"/>
      <c r="J587" s="73"/>
      <c r="K587" s="31"/>
      <c r="L587" s="89"/>
      <c r="M587" s="35"/>
    </row>
    <row r="588" spans="1:13" x14ac:dyDescent="0.35">
      <c r="A588" s="98"/>
      <c r="B588" s="98"/>
      <c r="C588" s="98"/>
      <c r="D588" s="36"/>
      <c r="E588" s="36"/>
      <c r="F588" s="125" t="s">
        <v>1374</v>
      </c>
      <c r="G588" s="125"/>
      <c r="H588" s="59"/>
      <c r="I588" s="59"/>
      <c r="J588" s="73"/>
      <c r="K588" s="31"/>
      <c r="L588" s="89"/>
      <c r="M588" s="35"/>
    </row>
    <row r="589" spans="1:13" s="14" customFormat="1" ht="31" x14ac:dyDescent="0.35">
      <c r="A589" s="98">
        <v>492</v>
      </c>
      <c r="B589" s="98"/>
      <c r="C589" s="98"/>
      <c r="D589" s="36"/>
      <c r="E589" s="36"/>
      <c r="F589" s="58">
        <v>1</v>
      </c>
      <c r="G589" s="85" t="s">
        <v>2287</v>
      </c>
      <c r="H589" s="86">
        <v>285000000</v>
      </c>
      <c r="I589" s="86"/>
      <c r="J589" s="84"/>
      <c r="K589" s="82"/>
      <c r="L589" s="89"/>
      <c r="M589" s="52"/>
    </row>
    <row r="590" spans="1:13" s="14" customFormat="1" ht="31" x14ac:dyDescent="0.35">
      <c r="A590" s="98">
        <v>493</v>
      </c>
      <c r="B590" s="98"/>
      <c r="C590" s="98"/>
      <c r="D590" s="36"/>
      <c r="E590" s="36"/>
      <c r="F590" s="58">
        <v>2</v>
      </c>
      <c r="G590" s="12" t="s">
        <v>2288</v>
      </c>
      <c r="H590" s="60">
        <v>14000000</v>
      </c>
      <c r="I590" s="60"/>
      <c r="J590" s="76"/>
      <c r="K590" s="56"/>
      <c r="L590" s="89"/>
      <c r="M590" s="26"/>
    </row>
    <row r="591" spans="1:13" s="14" customFormat="1" ht="31" x14ac:dyDescent="0.35">
      <c r="A591" s="98">
        <v>494</v>
      </c>
      <c r="B591" s="98"/>
      <c r="C591" s="98"/>
      <c r="D591" s="36"/>
      <c r="E591" s="36"/>
      <c r="F591" s="58">
        <v>3</v>
      </c>
      <c r="G591" s="12" t="s">
        <v>2289</v>
      </c>
      <c r="H591" s="60">
        <v>14000000</v>
      </c>
      <c r="I591" s="60"/>
      <c r="J591" s="76"/>
      <c r="K591" s="56"/>
      <c r="L591" s="89"/>
      <c r="M591" s="26"/>
    </row>
    <row r="592" spans="1:13" s="14" customFormat="1" ht="31" x14ac:dyDescent="0.35">
      <c r="A592" s="98">
        <v>495</v>
      </c>
      <c r="B592" s="98"/>
      <c r="C592" s="98"/>
      <c r="D592" s="36"/>
      <c r="E592" s="36"/>
      <c r="F592" s="58">
        <v>4</v>
      </c>
      <c r="G592" s="12" t="s">
        <v>2290</v>
      </c>
      <c r="H592" s="60">
        <v>14000000</v>
      </c>
      <c r="I592" s="60"/>
      <c r="J592" s="76"/>
      <c r="K592" s="56"/>
      <c r="L592" s="89"/>
      <c r="M592" s="26"/>
    </row>
    <row r="593" spans="1:13" s="14" customFormat="1" ht="31" x14ac:dyDescent="0.35">
      <c r="A593" s="98">
        <v>496</v>
      </c>
      <c r="B593" s="98"/>
      <c r="C593" s="98"/>
      <c r="D593" s="36"/>
      <c r="E593" s="36"/>
      <c r="F593" s="58">
        <v>5</v>
      </c>
      <c r="G593" s="12" t="s">
        <v>2292</v>
      </c>
      <c r="H593" s="60">
        <v>16000000</v>
      </c>
      <c r="I593" s="60"/>
      <c r="J593" s="76"/>
      <c r="K593" s="56"/>
      <c r="L593" s="89"/>
      <c r="M593" s="26"/>
    </row>
    <row r="594" spans="1:13" s="14" customFormat="1" ht="31" x14ac:dyDescent="0.35">
      <c r="A594" s="98">
        <v>497</v>
      </c>
      <c r="B594" s="98"/>
      <c r="C594" s="98"/>
      <c r="D594" s="36"/>
      <c r="E594" s="36"/>
      <c r="F594" s="58">
        <v>6</v>
      </c>
      <c r="G594" s="12" t="s">
        <v>2293</v>
      </c>
      <c r="H594" s="60">
        <v>15000000</v>
      </c>
      <c r="I594" s="60"/>
      <c r="J594" s="76"/>
      <c r="K594" s="56"/>
      <c r="L594" s="89"/>
      <c r="M594" s="26"/>
    </row>
    <row r="595" spans="1:13" s="14" customFormat="1" ht="31" x14ac:dyDescent="0.35">
      <c r="A595" s="98">
        <v>498</v>
      </c>
      <c r="B595" s="98"/>
      <c r="C595" s="98"/>
      <c r="D595" s="36"/>
      <c r="E595" s="36"/>
      <c r="F595" s="58">
        <v>7</v>
      </c>
      <c r="G595" s="12" t="s">
        <v>2294</v>
      </c>
      <c r="H595" s="60">
        <v>14000000</v>
      </c>
      <c r="I595" s="60"/>
      <c r="J595" s="76"/>
      <c r="K595" s="56"/>
      <c r="L595" s="89"/>
      <c r="M595" s="26"/>
    </row>
    <row r="596" spans="1:13" s="14" customFormat="1" ht="31" x14ac:dyDescent="0.35">
      <c r="A596" s="98">
        <v>499</v>
      </c>
      <c r="B596" s="98"/>
      <c r="C596" s="98"/>
      <c r="D596" s="36"/>
      <c r="E596" s="36"/>
      <c r="F596" s="58">
        <v>8</v>
      </c>
      <c r="G596" s="12" t="s">
        <v>2291</v>
      </c>
      <c r="H596" s="60">
        <v>14000000</v>
      </c>
      <c r="I596" s="60"/>
      <c r="J596" s="76"/>
      <c r="K596" s="56"/>
      <c r="L596" s="89"/>
      <c r="M596" s="26"/>
    </row>
    <row r="597" spans="1:13" s="14" customFormat="1" ht="31" x14ac:dyDescent="0.35">
      <c r="A597" s="98">
        <v>500</v>
      </c>
      <c r="B597" s="98"/>
      <c r="C597" s="98"/>
      <c r="D597" s="36"/>
      <c r="E597" s="36"/>
      <c r="F597" s="58">
        <v>9</v>
      </c>
      <c r="G597" s="12" t="s">
        <v>2295</v>
      </c>
      <c r="H597" s="60">
        <v>16000000</v>
      </c>
      <c r="I597" s="60"/>
      <c r="J597" s="76"/>
      <c r="K597" s="56"/>
      <c r="L597" s="89"/>
      <c r="M597" s="26"/>
    </row>
    <row r="598" spans="1:13" s="14" customFormat="1" ht="31" x14ac:dyDescent="0.35">
      <c r="A598" s="98">
        <v>501</v>
      </c>
      <c r="B598" s="98"/>
      <c r="C598" s="98"/>
      <c r="D598" s="36"/>
      <c r="E598" s="36"/>
      <c r="F598" s="58">
        <v>10</v>
      </c>
      <c r="G598" s="12" t="s">
        <v>2296</v>
      </c>
      <c r="H598" s="60">
        <v>14000000</v>
      </c>
      <c r="I598" s="60"/>
      <c r="J598" s="76"/>
      <c r="K598" s="56"/>
      <c r="L598" s="89"/>
      <c r="M598" s="26"/>
    </row>
    <row r="599" spans="1:13" s="14" customFormat="1" ht="46.5" x14ac:dyDescent="0.35">
      <c r="A599" s="98">
        <v>502</v>
      </c>
      <c r="B599" s="98"/>
      <c r="C599" s="98"/>
      <c r="D599" s="36"/>
      <c r="E599" s="36"/>
      <c r="F599" s="58">
        <v>11</v>
      </c>
      <c r="G599" s="12" t="s">
        <v>2297</v>
      </c>
      <c r="H599" s="60">
        <v>10000000</v>
      </c>
      <c r="I599" s="60"/>
      <c r="J599" s="76"/>
      <c r="K599" s="56"/>
      <c r="L599" s="89"/>
      <c r="M599" s="26"/>
    </row>
    <row r="600" spans="1:13" s="14" customFormat="1" ht="46.5" x14ac:dyDescent="0.35">
      <c r="A600" s="98">
        <v>503</v>
      </c>
      <c r="B600" s="98"/>
      <c r="C600" s="98"/>
      <c r="D600" s="36"/>
      <c r="E600" s="36"/>
      <c r="F600" s="58">
        <v>12</v>
      </c>
      <c r="G600" s="12" t="s">
        <v>2298</v>
      </c>
      <c r="H600" s="60">
        <v>10000000</v>
      </c>
      <c r="I600" s="60"/>
      <c r="J600" s="76"/>
      <c r="K600" s="56"/>
      <c r="L600" s="89"/>
      <c r="M600" s="26"/>
    </row>
    <row r="601" spans="1:13" x14ac:dyDescent="0.35">
      <c r="A601" s="98"/>
      <c r="B601" s="98"/>
      <c r="C601" s="98"/>
      <c r="D601" s="36"/>
      <c r="E601" s="36"/>
      <c r="F601" s="124" t="s">
        <v>1348</v>
      </c>
      <c r="G601" s="124"/>
      <c r="H601" s="59">
        <f>SUM(H589:H600)</f>
        <v>436000000</v>
      </c>
      <c r="I601" s="59"/>
      <c r="J601" s="73"/>
      <c r="K601" s="31"/>
      <c r="L601" s="89"/>
      <c r="M601" s="35"/>
    </row>
    <row r="602" spans="1:13" x14ac:dyDescent="0.35">
      <c r="A602" s="98"/>
      <c r="B602" s="98"/>
      <c r="C602" s="98"/>
      <c r="D602" s="36"/>
      <c r="E602" s="36"/>
      <c r="F602" s="125" t="s">
        <v>1375</v>
      </c>
      <c r="G602" s="125"/>
      <c r="H602" s="59"/>
      <c r="I602" s="59"/>
      <c r="J602" s="73"/>
      <c r="K602" s="31"/>
      <c r="L602" s="89"/>
      <c r="M602" s="35"/>
    </row>
    <row r="603" spans="1:13" s="14" customFormat="1" ht="46.5" x14ac:dyDescent="0.35">
      <c r="A603" s="98">
        <v>504</v>
      </c>
      <c r="B603" s="98"/>
      <c r="C603" s="98"/>
      <c r="D603" s="36"/>
      <c r="E603" s="36"/>
      <c r="F603" s="58">
        <v>1</v>
      </c>
      <c r="G603" s="56" t="s">
        <v>2304</v>
      </c>
      <c r="H603" s="63">
        <v>25000000</v>
      </c>
      <c r="I603" s="63"/>
      <c r="J603" s="76"/>
      <c r="K603" s="56"/>
      <c r="L603" s="89"/>
      <c r="M603" s="26"/>
    </row>
    <row r="604" spans="1:13" s="14" customFormat="1" ht="31" x14ac:dyDescent="0.35">
      <c r="A604" s="98">
        <v>505</v>
      </c>
      <c r="B604" s="98"/>
      <c r="C604" s="98"/>
      <c r="D604" s="36"/>
      <c r="E604" s="36"/>
      <c r="F604" s="58">
        <v>2</v>
      </c>
      <c r="G604" s="56" t="s">
        <v>2303</v>
      </c>
      <c r="H604" s="63">
        <v>10000000</v>
      </c>
      <c r="I604" s="63"/>
      <c r="J604" s="76"/>
      <c r="K604" s="56"/>
      <c r="L604" s="89"/>
      <c r="M604" s="26"/>
    </row>
    <row r="605" spans="1:13" s="14" customFormat="1" ht="31" x14ac:dyDescent="0.35">
      <c r="A605" s="98">
        <v>506</v>
      </c>
      <c r="B605" s="98"/>
      <c r="C605" s="98"/>
      <c r="D605" s="36"/>
      <c r="E605" s="36"/>
      <c r="F605" s="58">
        <v>3</v>
      </c>
      <c r="G605" s="56" t="s">
        <v>2307</v>
      </c>
      <c r="H605" s="63">
        <v>15000000</v>
      </c>
      <c r="I605" s="63"/>
      <c r="J605" s="76"/>
      <c r="K605" s="56"/>
      <c r="L605" s="89"/>
      <c r="M605" s="26"/>
    </row>
    <row r="606" spans="1:13" x14ac:dyDescent="0.35">
      <c r="A606" s="98"/>
      <c r="B606" s="98"/>
      <c r="C606" s="98"/>
      <c r="D606" s="36"/>
      <c r="E606" s="36"/>
      <c r="F606" s="124" t="s">
        <v>1349</v>
      </c>
      <c r="G606" s="124"/>
      <c r="H606" s="59">
        <f>SUM(H603:H605)</f>
        <v>50000000</v>
      </c>
      <c r="I606" s="59"/>
      <c r="J606" s="73"/>
      <c r="K606" s="31"/>
      <c r="L606" s="89"/>
      <c r="M606" s="35"/>
    </row>
    <row r="607" spans="1:13" x14ac:dyDescent="0.35">
      <c r="A607" s="98"/>
      <c r="B607" s="98"/>
      <c r="C607" s="98"/>
      <c r="D607" s="36"/>
      <c r="E607" s="36"/>
      <c r="F607" s="125" t="s">
        <v>1376</v>
      </c>
      <c r="G607" s="125"/>
      <c r="H607" s="59"/>
      <c r="I607" s="59"/>
      <c r="J607" s="73"/>
      <c r="K607" s="31"/>
      <c r="L607" s="89"/>
      <c r="M607" s="35"/>
    </row>
    <row r="608" spans="1:13" s="14" customFormat="1" ht="31" x14ac:dyDescent="0.35">
      <c r="A608" s="98">
        <v>507</v>
      </c>
      <c r="B608" s="98"/>
      <c r="C608" s="98"/>
      <c r="D608" s="36"/>
      <c r="E608" s="36"/>
      <c r="F608" s="13">
        <v>1</v>
      </c>
      <c r="G608" s="12" t="s">
        <v>2309</v>
      </c>
      <c r="H608" s="60">
        <v>30000000</v>
      </c>
      <c r="I608" s="60"/>
      <c r="J608" s="74"/>
      <c r="K608" s="12"/>
      <c r="L608" s="89"/>
      <c r="M608" s="26"/>
    </row>
    <row r="609" spans="1:13" s="14" customFormat="1" ht="31" x14ac:dyDescent="0.35">
      <c r="A609" s="98">
        <v>508</v>
      </c>
      <c r="B609" s="98"/>
      <c r="C609" s="98"/>
      <c r="D609" s="36"/>
      <c r="E609" s="36"/>
      <c r="F609" s="13">
        <v>2</v>
      </c>
      <c r="G609" s="12" t="s">
        <v>2310</v>
      </c>
      <c r="H609" s="60">
        <v>15000000</v>
      </c>
      <c r="I609" s="60"/>
      <c r="J609" s="74"/>
      <c r="K609" s="12"/>
      <c r="L609" s="89"/>
      <c r="M609" s="26"/>
    </row>
    <row r="610" spans="1:13" s="14" customFormat="1" ht="31" x14ac:dyDescent="0.35">
      <c r="A610" s="98">
        <v>509</v>
      </c>
      <c r="B610" s="98"/>
      <c r="C610" s="98"/>
      <c r="D610" s="36"/>
      <c r="E610" s="36"/>
      <c r="F610" s="13">
        <v>3</v>
      </c>
      <c r="G610" s="12" t="s">
        <v>2311</v>
      </c>
      <c r="H610" s="60">
        <v>15000000</v>
      </c>
      <c r="I610" s="60"/>
      <c r="J610" s="74"/>
      <c r="K610" s="12"/>
      <c r="L610" s="89"/>
      <c r="M610" s="26"/>
    </row>
    <row r="611" spans="1:13" x14ac:dyDescent="0.35">
      <c r="A611" s="98"/>
      <c r="B611" s="98"/>
      <c r="C611" s="98"/>
      <c r="D611" s="36"/>
      <c r="E611" s="36"/>
      <c r="F611" s="124" t="s">
        <v>1350</v>
      </c>
      <c r="G611" s="124"/>
      <c r="H611" s="59">
        <f>SUM(H608:H610)</f>
        <v>60000000</v>
      </c>
      <c r="I611" s="59"/>
      <c r="J611" s="73"/>
      <c r="K611" s="31"/>
      <c r="L611" s="89"/>
      <c r="M611" s="35"/>
    </row>
    <row r="612" spans="1:13" x14ac:dyDescent="0.35">
      <c r="A612" s="98"/>
      <c r="B612" s="98"/>
      <c r="C612" s="98"/>
      <c r="D612" s="36"/>
      <c r="E612" s="36"/>
      <c r="F612" s="125" t="s">
        <v>1377</v>
      </c>
      <c r="G612" s="125"/>
      <c r="H612" s="59"/>
      <c r="I612" s="59"/>
      <c r="J612" s="73"/>
      <c r="K612" s="31"/>
      <c r="L612" s="89"/>
      <c r="M612" s="35"/>
    </row>
    <row r="613" spans="1:13" s="14" customFormat="1" ht="31" x14ac:dyDescent="0.35">
      <c r="A613" s="98">
        <v>510</v>
      </c>
      <c r="B613" s="98"/>
      <c r="C613" s="98"/>
      <c r="D613" s="36"/>
      <c r="E613" s="36"/>
      <c r="F613" s="58">
        <v>1</v>
      </c>
      <c r="G613" s="56" t="s">
        <v>2312</v>
      </c>
      <c r="H613" s="63">
        <v>30000000</v>
      </c>
      <c r="I613" s="63"/>
      <c r="J613" s="76"/>
      <c r="K613" s="56"/>
      <c r="L613" s="89"/>
      <c r="M613" s="26"/>
    </row>
    <row r="614" spans="1:13" s="14" customFormat="1" ht="46.5" x14ac:dyDescent="0.35">
      <c r="A614" s="98">
        <v>511</v>
      </c>
      <c r="B614" s="98"/>
      <c r="C614" s="98"/>
      <c r="D614" s="36"/>
      <c r="E614" s="36"/>
      <c r="F614" s="58">
        <v>2</v>
      </c>
      <c r="G614" s="56" t="s">
        <v>2313</v>
      </c>
      <c r="H614" s="63">
        <v>5000000</v>
      </c>
      <c r="I614" s="63"/>
      <c r="J614" s="76"/>
      <c r="K614" s="56"/>
      <c r="L614" s="89"/>
      <c r="M614" s="26"/>
    </row>
    <row r="615" spans="1:13" s="14" customFormat="1" ht="31" x14ac:dyDescent="0.35">
      <c r="A615" s="98">
        <v>512</v>
      </c>
      <c r="B615" s="98"/>
      <c r="C615" s="98"/>
      <c r="D615" s="36"/>
      <c r="E615" s="36"/>
      <c r="F615" s="58">
        <v>3</v>
      </c>
      <c r="G615" s="56" t="s">
        <v>2314</v>
      </c>
      <c r="H615" s="63">
        <v>9000000</v>
      </c>
      <c r="I615" s="63"/>
      <c r="J615" s="76"/>
      <c r="K615" s="56"/>
      <c r="L615" s="89"/>
      <c r="M615" s="26"/>
    </row>
    <row r="616" spans="1:13" s="14" customFormat="1" ht="46.5" x14ac:dyDescent="0.35">
      <c r="A616" s="98">
        <v>513</v>
      </c>
      <c r="B616" s="98"/>
      <c r="C616" s="98"/>
      <c r="D616" s="36"/>
      <c r="E616" s="36"/>
      <c r="F616" s="58">
        <v>4</v>
      </c>
      <c r="G616" s="56" t="s">
        <v>2315</v>
      </c>
      <c r="H616" s="63">
        <v>9000000</v>
      </c>
      <c r="I616" s="63"/>
      <c r="J616" s="76"/>
      <c r="K616" s="56"/>
      <c r="L616" s="89"/>
      <c r="M616" s="26"/>
    </row>
    <row r="617" spans="1:13" s="14" customFormat="1" ht="46.5" x14ac:dyDescent="0.35">
      <c r="A617" s="98">
        <v>514</v>
      </c>
      <c r="B617" s="98"/>
      <c r="C617" s="98"/>
      <c r="D617" s="36"/>
      <c r="E617" s="36"/>
      <c r="F617" s="58">
        <v>5</v>
      </c>
      <c r="G617" s="56" t="s">
        <v>3315</v>
      </c>
      <c r="H617" s="63">
        <v>20000000</v>
      </c>
      <c r="I617" s="63"/>
      <c r="J617" s="76"/>
      <c r="K617" s="56"/>
      <c r="L617" s="89"/>
      <c r="M617" s="26"/>
    </row>
    <row r="618" spans="1:13" s="14" customFormat="1" ht="46.5" x14ac:dyDescent="0.35">
      <c r="A618" s="98">
        <v>515</v>
      </c>
      <c r="B618" s="98"/>
      <c r="C618" s="98"/>
      <c r="D618" s="36"/>
      <c r="E618" s="36"/>
      <c r="F618" s="58">
        <v>6</v>
      </c>
      <c r="G618" s="56" t="s">
        <v>2319</v>
      </c>
      <c r="H618" s="63">
        <v>9000000</v>
      </c>
      <c r="I618" s="63"/>
      <c r="J618" s="76"/>
      <c r="K618" s="56"/>
      <c r="L618" s="89"/>
      <c r="M618" s="26"/>
    </row>
    <row r="619" spans="1:13" x14ac:dyDescent="0.35">
      <c r="A619" s="98"/>
      <c r="B619" s="98"/>
      <c r="C619" s="98"/>
      <c r="D619" s="36"/>
      <c r="E619" s="36"/>
      <c r="F619" s="124" t="s">
        <v>1351</v>
      </c>
      <c r="G619" s="124"/>
      <c r="H619" s="59">
        <f>SUM(H613:H618)</f>
        <v>82000000</v>
      </c>
      <c r="I619" s="59"/>
      <c r="J619" s="73"/>
      <c r="K619" s="31"/>
      <c r="L619" s="89"/>
      <c r="M619" s="35"/>
    </row>
    <row r="620" spans="1:13" x14ac:dyDescent="0.35">
      <c r="A620" s="98"/>
      <c r="B620" s="98"/>
      <c r="C620" s="98"/>
      <c r="D620" s="36"/>
      <c r="E620" s="36"/>
      <c r="F620" s="125" t="s">
        <v>1378</v>
      </c>
      <c r="G620" s="125"/>
      <c r="H620" s="59"/>
      <c r="I620" s="59"/>
      <c r="J620" s="73"/>
      <c r="K620" s="31"/>
      <c r="L620" s="89"/>
      <c r="M620" s="35"/>
    </row>
    <row r="621" spans="1:13" s="14" customFormat="1" ht="46.5" x14ac:dyDescent="0.35">
      <c r="A621" s="98">
        <v>516</v>
      </c>
      <c r="B621" s="98"/>
      <c r="C621" s="98"/>
      <c r="D621" s="36"/>
      <c r="E621" s="36"/>
      <c r="F621" s="58">
        <v>1</v>
      </c>
      <c r="G621" s="56" t="s">
        <v>2324</v>
      </c>
      <c r="H621" s="63">
        <v>10000000</v>
      </c>
      <c r="I621" s="63"/>
      <c r="J621" s="76"/>
      <c r="K621" s="56"/>
      <c r="L621" s="89"/>
      <c r="M621" s="26"/>
    </row>
    <row r="622" spans="1:13" s="14" customFormat="1" ht="31" x14ac:dyDescent="0.35">
      <c r="A622" s="98">
        <v>517</v>
      </c>
      <c r="B622" s="98"/>
      <c r="C622" s="98"/>
      <c r="D622" s="36"/>
      <c r="E622" s="36"/>
      <c r="F622" s="58">
        <v>2</v>
      </c>
      <c r="G622" s="56" t="s">
        <v>2325</v>
      </c>
      <c r="H622" s="63">
        <v>10000000</v>
      </c>
      <c r="I622" s="63"/>
      <c r="J622" s="76"/>
      <c r="K622" s="56"/>
      <c r="L622" s="89"/>
      <c r="M622" s="26"/>
    </row>
    <row r="623" spans="1:13" s="14" customFormat="1" ht="31" x14ac:dyDescent="0.35">
      <c r="A623" s="98">
        <v>518</v>
      </c>
      <c r="B623" s="98"/>
      <c r="C623" s="98"/>
      <c r="D623" s="36"/>
      <c r="E623" s="36"/>
      <c r="F623" s="58">
        <v>3</v>
      </c>
      <c r="G623" s="56" t="s">
        <v>2326</v>
      </c>
      <c r="H623" s="63">
        <v>13000000</v>
      </c>
      <c r="I623" s="63"/>
      <c r="J623" s="76"/>
      <c r="K623" s="56"/>
      <c r="L623" s="89"/>
      <c r="M623" s="26"/>
    </row>
    <row r="624" spans="1:13" s="14" customFormat="1" ht="31" x14ac:dyDescent="0.35">
      <c r="A624" s="98">
        <v>519</v>
      </c>
      <c r="B624" s="98"/>
      <c r="C624" s="98"/>
      <c r="D624" s="36"/>
      <c r="E624" s="36"/>
      <c r="F624" s="58">
        <v>4</v>
      </c>
      <c r="G624" s="56" t="s">
        <v>2327</v>
      </c>
      <c r="H624" s="63">
        <v>15000000</v>
      </c>
      <c r="I624" s="63"/>
      <c r="J624" s="76"/>
      <c r="K624" s="56"/>
      <c r="L624" s="89"/>
      <c r="M624" s="26"/>
    </row>
    <row r="625" spans="1:15" s="14" customFormat="1" ht="31" x14ac:dyDescent="0.35">
      <c r="A625" s="98">
        <v>520</v>
      </c>
      <c r="B625" s="98"/>
      <c r="C625" s="98"/>
      <c r="D625" s="36"/>
      <c r="E625" s="36"/>
      <c r="F625" s="58">
        <v>5</v>
      </c>
      <c r="G625" s="56" t="s">
        <v>2328</v>
      </c>
      <c r="H625" s="63">
        <v>10000000</v>
      </c>
      <c r="I625" s="63"/>
      <c r="J625" s="76"/>
      <c r="K625" s="56"/>
      <c r="L625" s="89"/>
      <c r="M625" s="26"/>
    </row>
    <row r="626" spans="1:15" s="14" customFormat="1" ht="31" x14ac:dyDescent="0.35">
      <c r="A626" s="98">
        <v>521</v>
      </c>
      <c r="B626" s="98"/>
      <c r="C626" s="98"/>
      <c r="D626" s="36"/>
      <c r="E626" s="36"/>
      <c r="F626" s="58">
        <v>6</v>
      </c>
      <c r="G626" s="56" t="s">
        <v>2329</v>
      </c>
      <c r="H626" s="63">
        <v>15000000</v>
      </c>
      <c r="I626" s="63"/>
      <c r="J626" s="76"/>
      <c r="K626" s="56"/>
      <c r="L626" s="89"/>
      <c r="M626" s="26"/>
    </row>
    <row r="627" spans="1:15" s="14" customFormat="1" ht="31" x14ac:dyDescent="0.35">
      <c r="A627" s="98">
        <v>522</v>
      </c>
      <c r="B627" s="98"/>
      <c r="C627" s="98"/>
      <c r="D627" s="36"/>
      <c r="E627" s="36"/>
      <c r="F627" s="58">
        <v>7</v>
      </c>
      <c r="G627" s="56" t="s">
        <v>2330</v>
      </c>
      <c r="H627" s="63">
        <v>10000000</v>
      </c>
      <c r="I627" s="63"/>
      <c r="J627" s="76"/>
      <c r="K627" s="56"/>
      <c r="L627" s="89"/>
      <c r="M627" s="26"/>
    </row>
    <row r="628" spans="1:15" s="14" customFormat="1" ht="46.5" x14ac:dyDescent="0.35">
      <c r="A628" s="98">
        <v>523</v>
      </c>
      <c r="B628" s="98"/>
      <c r="C628" s="98"/>
      <c r="D628" s="36"/>
      <c r="E628" s="36"/>
      <c r="F628" s="58">
        <v>8</v>
      </c>
      <c r="G628" s="56" t="s">
        <v>2331</v>
      </c>
      <c r="H628" s="63">
        <v>10000000</v>
      </c>
      <c r="I628" s="63"/>
      <c r="J628" s="76"/>
      <c r="K628" s="56"/>
      <c r="L628" s="89"/>
      <c r="M628" s="26"/>
    </row>
    <row r="629" spans="1:15" s="14" customFormat="1" ht="46.5" x14ac:dyDescent="0.35">
      <c r="A629" s="98">
        <v>524</v>
      </c>
      <c r="B629" s="98"/>
      <c r="C629" s="98"/>
      <c r="D629" s="36"/>
      <c r="E629" s="36"/>
      <c r="F629" s="58">
        <v>9</v>
      </c>
      <c r="G629" s="56" t="s">
        <v>2336</v>
      </c>
      <c r="H629" s="63">
        <v>15000000</v>
      </c>
      <c r="I629" s="63"/>
      <c r="J629" s="76"/>
      <c r="K629" s="56"/>
      <c r="L629" s="89"/>
      <c r="M629" s="26"/>
    </row>
    <row r="630" spans="1:15" x14ac:dyDescent="0.35">
      <c r="A630" s="98"/>
      <c r="B630" s="98"/>
      <c r="C630" s="98"/>
      <c r="D630" s="36"/>
      <c r="E630" s="36"/>
      <c r="F630" s="124" t="s">
        <v>1352</v>
      </c>
      <c r="G630" s="124"/>
      <c r="H630" s="59">
        <f>SUM(H621:H629)</f>
        <v>108000000</v>
      </c>
      <c r="I630" s="59"/>
      <c r="J630" s="73"/>
      <c r="K630" s="31"/>
      <c r="L630" s="89"/>
      <c r="M630" s="35"/>
    </row>
    <row r="631" spans="1:15" x14ac:dyDescent="0.35">
      <c r="A631" s="98"/>
      <c r="B631" s="98"/>
      <c r="C631" s="98"/>
      <c r="D631" s="36"/>
      <c r="E631" s="36"/>
      <c r="F631" s="125" t="s">
        <v>1379</v>
      </c>
      <c r="G631" s="125"/>
      <c r="H631" s="59"/>
      <c r="I631" s="59"/>
      <c r="J631" s="73"/>
      <c r="K631" s="31"/>
      <c r="L631" s="89"/>
      <c r="M631" s="35"/>
    </row>
    <row r="632" spans="1:15" s="14" customFormat="1" ht="31" x14ac:dyDescent="0.35">
      <c r="A632" s="98">
        <v>525</v>
      </c>
      <c r="B632" s="98"/>
      <c r="C632" s="98"/>
      <c r="D632" s="36"/>
      <c r="E632" s="36"/>
      <c r="F632" s="13">
        <v>1</v>
      </c>
      <c r="G632" s="12" t="s">
        <v>2337</v>
      </c>
      <c r="H632" s="60">
        <v>15000000</v>
      </c>
      <c r="I632" s="60"/>
      <c r="J632" s="74"/>
      <c r="K632" s="12"/>
      <c r="L632" s="89"/>
      <c r="M632" s="26"/>
    </row>
    <row r="633" spans="1:15" s="14" customFormat="1" ht="46.5" x14ac:dyDescent="0.35">
      <c r="A633" s="98">
        <v>526</v>
      </c>
      <c r="B633" s="98"/>
      <c r="C633" s="98"/>
      <c r="D633" s="36"/>
      <c r="E633" s="36"/>
      <c r="F633" s="13">
        <v>2</v>
      </c>
      <c r="G633" s="12" t="s">
        <v>2338</v>
      </c>
      <c r="H633" s="60">
        <v>17500000</v>
      </c>
      <c r="I633" s="60"/>
      <c r="J633" s="74"/>
      <c r="K633" s="12"/>
      <c r="L633" s="89"/>
      <c r="M633" s="26"/>
    </row>
    <row r="634" spans="1:15" s="14" customFormat="1" ht="31" x14ac:dyDescent="0.35">
      <c r="A634" s="98">
        <v>527</v>
      </c>
      <c r="B634" s="98"/>
      <c r="C634" s="98"/>
      <c r="D634" s="36"/>
      <c r="E634" s="36"/>
      <c r="F634" s="13">
        <v>3</v>
      </c>
      <c r="G634" s="12" t="s">
        <v>2339</v>
      </c>
      <c r="H634" s="60">
        <v>7500000</v>
      </c>
      <c r="I634" s="60"/>
      <c r="J634" s="74"/>
      <c r="K634" s="12"/>
      <c r="L634" s="89"/>
      <c r="M634" s="26"/>
    </row>
    <row r="635" spans="1:15" x14ac:dyDescent="0.35">
      <c r="A635" s="98"/>
      <c r="B635" s="98"/>
      <c r="C635" s="98"/>
      <c r="D635" s="36"/>
      <c r="E635" s="36"/>
      <c r="F635" s="124" t="s">
        <v>1353</v>
      </c>
      <c r="G635" s="124"/>
      <c r="H635" s="59">
        <f>SUM(H632:H634)</f>
        <v>40000000</v>
      </c>
      <c r="I635" s="59"/>
      <c r="J635" s="73"/>
      <c r="K635" s="31"/>
      <c r="L635" s="89"/>
      <c r="M635" s="35"/>
    </row>
    <row r="636" spans="1:15" x14ac:dyDescent="0.35">
      <c r="A636" s="98"/>
      <c r="B636" s="98"/>
      <c r="C636" s="98"/>
      <c r="D636" s="36"/>
      <c r="E636" s="36"/>
      <c r="F636" s="125" t="s">
        <v>1380</v>
      </c>
      <c r="G636" s="125"/>
      <c r="H636" s="59"/>
      <c r="I636" s="59"/>
      <c r="J636" s="73"/>
      <c r="K636" s="31"/>
      <c r="L636" s="89"/>
      <c r="M636" s="35"/>
    </row>
    <row r="637" spans="1:15" s="14" customFormat="1" ht="46.5" x14ac:dyDescent="0.35">
      <c r="A637" s="98">
        <v>528</v>
      </c>
      <c r="B637" s="98"/>
      <c r="C637" s="98"/>
      <c r="D637" s="36"/>
      <c r="E637" s="36"/>
      <c r="F637" s="13">
        <v>1</v>
      </c>
      <c r="G637" s="12" t="s">
        <v>2341</v>
      </c>
      <c r="H637" s="60">
        <v>20000000</v>
      </c>
      <c r="I637" s="60"/>
      <c r="J637" s="74"/>
      <c r="K637" s="12"/>
      <c r="L637" s="89"/>
      <c r="M637" s="26"/>
    </row>
    <row r="638" spans="1:15" s="14" customFormat="1" ht="46.5" x14ac:dyDescent="0.35">
      <c r="A638" s="98">
        <v>529</v>
      </c>
      <c r="B638" s="98"/>
      <c r="C638" s="98"/>
      <c r="D638" s="36"/>
      <c r="E638" s="36"/>
      <c r="F638" s="13">
        <v>2</v>
      </c>
      <c r="G638" s="12" t="s">
        <v>2340</v>
      </c>
      <c r="H638" s="60">
        <v>15000000</v>
      </c>
      <c r="I638" s="60"/>
      <c r="J638" s="74"/>
      <c r="K638" s="12"/>
      <c r="L638" s="89"/>
      <c r="M638" s="26"/>
    </row>
    <row r="639" spans="1:15" x14ac:dyDescent="0.35">
      <c r="A639" s="98"/>
      <c r="B639" s="98"/>
      <c r="C639" s="98"/>
      <c r="D639" s="36"/>
      <c r="E639" s="36"/>
      <c r="F639" s="124" t="s">
        <v>1354</v>
      </c>
      <c r="G639" s="124"/>
      <c r="H639" s="59">
        <f>SUM(H637:H638)</f>
        <v>35000000</v>
      </c>
      <c r="I639" s="59"/>
      <c r="J639" s="73"/>
      <c r="K639" s="31"/>
      <c r="L639" s="89"/>
      <c r="M639" s="35"/>
    </row>
    <row r="640" spans="1:15" s="30" customFormat="1" x14ac:dyDescent="0.35">
      <c r="A640" s="98"/>
      <c r="B640" s="98"/>
      <c r="C640" s="98"/>
      <c r="D640" s="100"/>
      <c r="E640" s="100"/>
      <c r="F640" s="124" t="s">
        <v>1355</v>
      </c>
      <c r="G640" s="124"/>
      <c r="H640" s="61">
        <f>H580+H583+H587+H601+H606+H611+H619+H630+H635+H639</f>
        <v>1011000000</v>
      </c>
      <c r="I640" s="61"/>
      <c r="J640" s="75"/>
      <c r="K640" s="36"/>
      <c r="L640" s="89"/>
      <c r="M640" s="53"/>
      <c r="O640" s="41">
        <f>M640-L640</f>
        <v>0</v>
      </c>
    </row>
    <row r="641" spans="1:15" s="32" customFormat="1" x14ac:dyDescent="0.35">
      <c r="A641" s="98"/>
      <c r="B641" s="21"/>
      <c r="C641" s="21"/>
      <c r="D641" s="31" t="s">
        <v>1397</v>
      </c>
      <c r="E641" s="31"/>
      <c r="F641" s="125" t="s">
        <v>1398</v>
      </c>
      <c r="G641" s="125"/>
      <c r="H641" s="62"/>
      <c r="I641" s="62"/>
      <c r="J641" s="73"/>
      <c r="K641" s="31"/>
      <c r="L641" s="89"/>
      <c r="M641" s="35"/>
      <c r="O641" s="43"/>
    </row>
    <row r="642" spans="1:15" s="14" customFormat="1" ht="46.5" x14ac:dyDescent="0.35">
      <c r="A642" s="98">
        <v>530</v>
      </c>
      <c r="B642" s="98"/>
      <c r="C642" s="98"/>
      <c r="D642" s="36"/>
      <c r="E642" s="36"/>
      <c r="F642" s="58">
        <v>1</v>
      </c>
      <c r="G642" s="56" t="s">
        <v>2345</v>
      </c>
      <c r="H642" s="63">
        <v>10000000</v>
      </c>
      <c r="I642" s="63"/>
      <c r="J642" s="76"/>
      <c r="K642" s="56"/>
      <c r="L642" s="89"/>
      <c r="M642" s="26"/>
    </row>
    <row r="643" spans="1:15" s="14" customFormat="1" ht="46.5" x14ac:dyDescent="0.35">
      <c r="A643" s="98">
        <v>531</v>
      </c>
      <c r="B643" s="98"/>
      <c r="C643" s="98"/>
      <c r="D643" s="36"/>
      <c r="E643" s="36"/>
      <c r="F643" s="58">
        <v>2</v>
      </c>
      <c r="G643" s="56" t="s">
        <v>2346</v>
      </c>
      <c r="H643" s="63">
        <v>10000000</v>
      </c>
      <c r="I643" s="63"/>
      <c r="J643" s="76"/>
      <c r="K643" s="56"/>
      <c r="L643" s="89"/>
      <c r="M643" s="26"/>
    </row>
    <row r="644" spans="1:15" s="14" customFormat="1" ht="46.5" x14ac:dyDescent="0.35">
      <c r="A644" s="98">
        <v>532</v>
      </c>
      <c r="B644" s="98"/>
      <c r="C644" s="98"/>
      <c r="D644" s="36"/>
      <c r="E644" s="36"/>
      <c r="F644" s="58">
        <v>3</v>
      </c>
      <c r="G644" s="56" t="s">
        <v>2347</v>
      </c>
      <c r="H644" s="63">
        <v>10000000</v>
      </c>
      <c r="I644" s="63"/>
      <c r="J644" s="76"/>
      <c r="K644" s="56"/>
      <c r="L644" s="89"/>
      <c r="M644" s="26"/>
    </row>
    <row r="645" spans="1:15" s="14" customFormat="1" ht="46.5" x14ac:dyDescent="0.35">
      <c r="A645" s="98">
        <v>533</v>
      </c>
      <c r="B645" s="98"/>
      <c r="C645" s="98"/>
      <c r="D645" s="36"/>
      <c r="E645" s="36"/>
      <c r="F645" s="58">
        <v>4</v>
      </c>
      <c r="G645" s="56" t="s">
        <v>2349</v>
      </c>
      <c r="H645" s="63">
        <v>25000000</v>
      </c>
      <c r="I645" s="63"/>
      <c r="J645" s="76"/>
      <c r="K645" s="56"/>
      <c r="L645" s="89"/>
      <c r="M645" s="26"/>
    </row>
    <row r="646" spans="1:15" s="14" customFormat="1" ht="46.5" x14ac:dyDescent="0.35">
      <c r="A646" s="98">
        <v>534</v>
      </c>
      <c r="B646" s="98"/>
      <c r="C646" s="98"/>
      <c r="D646" s="36"/>
      <c r="E646" s="36"/>
      <c r="F646" s="58">
        <v>5</v>
      </c>
      <c r="G646" s="56" t="s">
        <v>2350</v>
      </c>
      <c r="H646" s="63">
        <v>25000000</v>
      </c>
      <c r="I646" s="63"/>
      <c r="J646" s="76"/>
      <c r="K646" s="56"/>
      <c r="L646" s="89"/>
      <c r="M646" s="26"/>
    </row>
    <row r="647" spans="1:15" s="14" customFormat="1" ht="31" x14ac:dyDescent="0.35">
      <c r="A647" s="98">
        <v>535</v>
      </c>
      <c r="B647" s="98"/>
      <c r="C647" s="98"/>
      <c r="D647" s="36"/>
      <c r="E647" s="36"/>
      <c r="F647" s="58">
        <v>6</v>
      </c>
      <c r="G647" s="56" t="s">
        <v>2351</v>
      </c>
      <c r="H647" s="63">
        <v>10000000</v>
      </c>
      <c r="I647" s="63"/>
      <c r="J647" s="76"/>
      <c r="K647" s="56"/>
      <c r="L647" s="89"/>
      <c r="M647" s="26"/>
    </row>
    <row r="648" spans="1:15" s="14" customFormat="1" ht="31" x14ac:dyDescent="0.35">
      <c r="A648" s="98">
        <v>536</v>
      </c>
      <c r="B648" s="98"/>
      <c r="C648" s="98"/>
      <c r="D648" s="36"/>
      <c r="E648" s="36"/>
      <c r="F648" s="58">
        <v>7</v>
      </c>
      <c r="G648" s="56" t="s">
        <v>2352</v>
      </c>
      <c r="H648" s="63">
        <v>10000000</v>
      </c>
      <c r="I648" s="63"/>
      <c r="J648" s="76"/>
      <c r="K648" s="56"/>
      <c r="L648" s="89"/>
      <c r="M648" s="26"/>
    </row>
    <row r="649" spans="1:15" s="14" customFormat="1" ht="31" x14ac:dyDescent="0.35">
      <c r="A649" s="98">
        <v>537</v>
      </c>
      <c r="B649" s="98"/>
      <c r="C649" s="98"/>
      <c r="D649" s="36"/>
      <c r="E649" s="36"/>
      <c r="F649" s="58">
        <v>8</v>
      </c>
      <c r="G649" s="56" t="s">
        <v>2353</v>
      </c>
      <c r="H649" s="63">
        <v>10000000</v>
      </c>
      <c r="I649" s="63"/>
      <c r="J649" s="76"/>
      <c r="K649" s="56"/>
      <c r="L649" s="89"/>
      <c r="M649" s="26"/>
    </row>
    <row r="650" spans="1:15" s="14" customFormat="1" ht="31" x14ac:dyDescent="0.35">
      <c r="A650" s="98">
        <v>538</v>
      </c>
      <c r="B650" s="98"/>
      <c r="C650" s="98"/>
      <c r="D650" s="36"/>
      <c r="E650" s="36"/>
      <c r="F650" s="58">
        <v>9</v>
      </c>
      <c r="G650" s="56" t="s">
        <v>2354</v>
      </c>
      <c r="H650" s="63">
        <v>10000000</v>
      </c>
      <c r="I650" s="63"/>
      <c r="J650" s="76"/>
      <c r="K650" s="56"/>
      <c r="L650" s="89"/>
      <c r="M650" s="26"/>
    </row>
    <row r="651" spans="1:15" s="14" customFormat="1" ht="31" x14ac:dyDescent="0.35">
      <c r="A651" s="98">
        <v>539</v>
      </c>
      <c r="B651" s="98"/>
      <c r="C651" s="98"/>
      <c r="D651" s="36"/>
      <c r="E651" s="36"/>
      <c r="F651" s="58">
        <v>10</v>
      </c>
      <c r="G651" s="56" t="s">
        <v>2355</v>
      </c>
      <c r="H651" s="63">
        <v>10000000</v>
      </c>
      <c r="I651" s="63"/>
      <c r="J651" s="76"/>
      <c r="K651" s="56"/>
      <c r="L651" s="89"/>
      <c r="M651" s="26"/>
    </row>
    <row r="652" spans="1:15" s="14" customFormat="1" ht="31" x14ac:dyDescent="0.35">
      <c r="A652" s="98">
        <v>540</v>
      </c>
      <c r="B652" s="98"/>
      <c r="C652" s="98"/>
      <c r="D652" s="36"/>
      <c r="E652" s="36"/>
      <c r="F652" s="58">
        <v>11</v>
      </c>
      <c r="G652" s="56" t="s">
        <v>2356</v>
      </c>
      <c r="H652" s="63">
        <v>15000000</v>
      </c>
      <c r="I652" s="63"/>
      <c r="J652" s="76"/>
      <c r="K652" s="56"/>
      <c r="L652" s="89"/>
      <c r="M652" s="26"/>
    </row>
    <row r="653" spans="1:15" s="14" customFormat="1" ht="46.5" x14ac:dyDescent="0.35">
      <c r="A653" s="98">
        <v>541</v>
      </c>
      <c r="B653" s="98"/>
      <c r="C653" s="98"/>
      <c r="D653" s="36"/>
      <c r="E653" s="36"/>
      <c r="F653" s="58">
        <v>12</v>
      </c>
      <c r="G653" s="56" t="s">
        <v>2357</v>
      </c>
      <c r="H653" s="63">
        <v>10000000</v>
      </c>
      <c r="I653" s="63"/>
      <c r="J653" s="76"/>
      <c r="K653" s="56"/>
      <c r="L653" s="89"/>
      <c r="M653" s="26"/>
    </row>
    <row r="654" spans="1:15" s="14" customFormat="1" ht="46.5" x14ac:dyDescent="0.35">
      <c r="A654" s="98">
        <v>542</v>
      </c>
      <c r="B654" s="98"/>
      <c r="C654" s="98"/>
      <c r="D654" s="36"/>
      <c r="E654" s="36"/>
      <c r="F654" s="58">
        <v>13</v>
      </c>
      <c r="G654" s="56" t="s">
        <v>2358</v>
      </c>
      <c r="H654" s="63">
        <v>15000000</v>
      </c>
      <c r="I654" s="63"/>
      <c r="J654" s="76"/>
      <c r="K654" s="56"/>
      <c r="L654" s="89"/>
      <c r="M654" s="26"/>
    </row>
    <row r="655" spans="1:15" s="14" customFormat="1" ht="46.5" x14ac:dyDescent="0.35">
      <c r="A655" s="98">
        <v>543</v>
      </c>
      <c r="B655" s="98"/>
      <c r="C655" s="98"/>
      <c r="D655" s="36"/>
      <c r="E655" s="36"/>
      <c r="F655" s="58">
        <v>14</v>
      </c>
      <c r="G655" s="56" t="s">
        <v>2359</v>
      </c>
      <c r="H655" s="63">
        <v>10000000</v>
      </c>
      <c r="I655" s="63"/>
      <c r="J655" s="76"/>
      <c r="K655" s="56"/>
      <c r="L655" s="89"/>
      <c r="M655" s="26"/>
    </row>
    <row r="656" spans="1:15" s="14" customFormat="1" ht="46.5" x14ac:dyDescent="0.35">
      <c r="A656" s="98">
        <v>544</v>
      </c>
      <c r="B656" s="98"/>
      <c r="C656" s="98"/>
      <c r="D656" s="36"/>
      <c r="E656" s="36"/>
      <c r="F656" s="58">
        <v>15</v>
      </c>
      <c r="G656" s="56" t="s">
        <v>2360</v>
      </c>
      <c r="H656" s="63">
        <v>10000000</v>
      </c>
      <c r="I656" s="63"/>
      <c r="J656" s="76"/>
      <c r="K656" s="56"/>
      <c r="L656" s="89"/>
      <c r="M656" s="26"/>
    </row>
    <row r="657" spans="1:13" x14ac:dyDescent="0.35">
      <c r="A657" s="98"/>
      <c r="B657" s="98"/>
      <c r="C657" s="98"/>
      <c r="D657" s="36"/>
      <c r="E657" s="36"/>
      <c r="F657" s="124" t="s">
        <v>1381</v>
      </c>
      <c r="G657" s="124"/>
      <c r="H657" s="59">
        <f>SUM(H642:H656)</f>
        <v>190000000</v>
      </c>
      <c r="I657" s="59"/>
      <c r="J657" s="73"/>
      <c r="K657" s="31"/>
      <c r="L657" s="89"/>
      <c r="M657" s="35"/>
    </row>
    <row r="658" spans="1:13" x14ac:dyDescent="0.35">
      <c r="A658" s="98"/>
      <c r="B658" s="98"/>
      <c r="C658" s="98"/>
      <c r="D658" s="36"/>
      <c r="E658" s="36"/>
      <c r="F658" s="125" t="s">
        <v>1399</v>
      </c>
      <c r="G658" s="125"/>
      <c r="H658" s="59"/>
      <c r="I658" s="59"/>
      <c r="J658" s="73"/>
      <c r="K658" s="31"/>
      <c r="L658" s="89"/>
      <c r="M658" s="35"/>
    </row>
    <row r="659" spans="1:13" s="14" customFormat="1" ht="46.5" x14ac:dyDescent="0.35">
      <c r="A659" s="98">
        <v>545</v>
      </c>
      <c r="B659" s="98"/>
      <c r="C659" s="98"/>
      <c r="D659" s="36"/>
      <c r="E659" s="36"/>
      <c r="F659" s="58">
        <v>1</v>
      </c>
      <c r="G659" s="56" t="s">
        <v>2365</v>
      </c>
      <c r="H659" s="63">
        <v>10000000</v>
      </c>
      <c r="I659" s="63"/>
      <c r="J659" s="76"/>
      <c r="K659" s="56"/>
      <c r="L659" s="89"/>
      <c r="M659" s="26"/>
    </row>
    <row r="660" spans="1:13" s="14" customFormat="1" ht="46.5" x14ac:dyDescent="0.35">
      <c r="A660" s="98">
        <v>546</v>
      </c>
      <c r="B660" s="98"/>
      <c r="C660" s="98"/>
      <c r="D660" s="36"/>
      <c r="E660" s="36"/>
      <c r="F660" s="58">
        <v>2</v>
      </c>
      <c r="G660" s="56" t="s">
        <v>2366</v>
      </c>
      <c r="H660" s="63">
        <v>10000000</v>
      </c>
      <c r="I660" s="63"/>
      <c r="J660" s="76"/>
      <c r="K660" s="56"/>
      <c r="L660" s="89"/>
      <c r="M660" s="26"/>
    </row>
    <row r="661" spans="1:13" s="14" customFormat="1" ht="46.5" x14ac:dyDescent="0.35">
      <c r="A661" s="98">
        <v>547</v>
      </c>
      <c r="B661" s="98"/>
      <c r="C661" s="98"/>
      <c r="D661" s="36"/>
      <c r="E661" s="36"/>
      <c r="F661" s="58">
        <v>3</v>
      </c>
      <c r="G661" s="56" t="s">
        <v>2367</v>
      </c>
      <c r="H661" s="63">
        <v>10000000</v>
      </c>
      <c r="I661" s="63"/>
      <c r="J661" s="76"/>
      <c r="K661" s="56"/>
      <c r="L661" s="89"/>
      <c r="M661" s="26"/>
    </row>
    <row r="662" spans="1:13" s="14" customFormat="1" ht="46.5" x14ac:dyDescent="0.35">
      <c r="A662" s="98">
        <v>548</v>
      </c>
      <c r="B662" s="98"/>
      <c r="C662" s="98"/>
      <c r="D662" s="36"/>
      <c r="E662" s="36"/>
      <c r="F662" s="58">
        <v>4</v>
      </c>
      <c r="G662" s="56" t="s">
        <v>2368</v>
      </c>
      <c r="H662" s="63">
        <v>10000000</v>
      </c>
      <c r="I662" s="63"/>
      <c r="J662" s="76"/>
      <c r="K662" s="56"/>
      <c r="L662" s="89"/>
      <c r="M662" s="26"/>
    </row>
    <row r="663" spans="1:13" s="14" customFormat="1" ht="46.5" x14ac:dyDescent="0.35">
      <c r="A663" s="98">
        <v>549</v>
      </c>
      <c r="B663" s="98"/>
      <c r="C663" s="98"/>
      <c r="D663" s="36"/>
      <c r="E663" s="36"/>
      <c r="F663" s="58">
        <v>5</v>
      </c>
      <c r="G663" s="56" t="s">
        <v>2369</v>
      </c>
      <c r="H663" s="63">
        <v>10000000</v>
      </c>
      <c r="I663" s="63"/>
      <c r="J663" s="76"/>
      <c r="K663" s="56"/>
      <c r="L663" s="89"/>
      <c r="M663" s="26"/>
    </row>
    <row r="664" spans="1:13" s="14" customFormat="1" ht="31" x14ac:dyDescent="0.35">
      <c r="A664" s="98">
        <v>550</v>
      </c>
      <c r="B664" s="98"/>
      <c r="C664" s="98"/>
      <c r="D664" s="36"/>
      <c r="E664" s="36"/>
      <c r="F664" s="58">
        <v>6</v>
      </c>
      <c r="G664" s="56" t="s">
        <v>2371</v>
      </c>
      <c r="H664" s="63">
        <v>30000000</v>
      </c>
      <c r="I664" s="63"/>
      <c r="J664" s="76"/>
      <c r="K664" s="56"/>
      <c r="L664" s="89"/>
      <c r="M664" s="26"/>
    </row>
    <row r="665" spans="1:13" s="14" customFormat="1" ht="31" x14ac:dyDescent="0.35">
      <c r="A665" s="98">
        <v>551</v>
      </c>
      <c r="B665" s="98"/>
      <c r="C665" s="98"/>
      <c r="D665" s="36"/>
      <c r="E665" s="36"/>
      <c r="F665" s="58">
        <v>7</v>
      </c>
      <c r="G665" s="56" t="s">
        <v>2372</v>
      </c>
      <c r="H665" s="63">
        <v>20000000</v>
      </c>
      <c r="I665" s="63"/>
      <c r="J665" s="76"/>
      <c r="K665" s="56"/>
      <c r="L665" s="89"/>
      <c r="M665" s="26"/>
    </row>
    <row r="666" spans="1:13" s="14" customFormat="1" ht="46.5" x14ac:dyDescent="0.35">
      <c r="A666" s="98">
        <v>552</v>
      </c>
      <c r="B666" s="98"/>
      <c r="C666" s="98"/>
      <c r="D666" s="36"/>
      <c r="E666" s="36"/>
      <c r="F666" s="58">
        <v>8</v>
      </c>
      <c r="G666" s="56" t="s">
        <v>2373</v>
      </c>
      <c r="H666" s="63">
        <v>12000000</v>
      </c>
      <c r="I666" s="63"/>
      <c r="J666" s="76"/>
      <c r="K666" s="56"/>
      <c r="L666" s="89"/>
      <c r="M666" s="26"/>
    </row>
    <row r="667" spans="1:13" x14ac:dyDescent="0.35">
      <c r="A667" s="98"/>
      <c r="B667" s="98"/>
      <c r="C667" s="98"/>
      <c r="D667" s="36"/>
      <c r="E667" s="36"/>
      <c r="F667" s="124" t="s">
        <v>1382</v>
      </c>
      <c r="G667" s="124"/>
      <c r="H667" s="59">
        <f>SUM(H659:H666)</f>
        <v>112000000</v>
      </c>
      <c r="I667" s="59"/>
      <c r="J667" s="73"/>
      <c r="K667" s="31"/>
      <c r="L667" s="89"/>
      <c r="M667" s="35"/>
    </row>
    <row r="668" spans="1:13" x14ac:dyDescent="0.35">
      <c r="A668" s="98"/>
      <c r="B668" s="98"/>
      <c r="C668" s="98"/>
      <c r="D668" s="36"/>
      <c r="E668" s="36"/>
      <c r="F668" s="125" t="s">
        <v>1400</v>
      </c>
      <c r="G668" s="125"/>
      <c r="H668" s="59"/>
      <c r="I668" s="59"/>
      <c r="J668" s="73"/>
      <c r="K668" s="31"/>
      <c r="L668" s="89"/>
      <c r="M668" s="35"/>
    </row>
    <row r="669" spans="1:13" s="14" customFormat="1" ht="46.5" x14ac:dyDescent="0.35">
      <c r="A669" s="98">
        <v>553</v>
      </c>
      <c r="B669" s="98"/>
      <c r="C669" s="98"/>
      <c r="D669" s="36"/>
      <c r="E669" s="36"/>
      <c r="F669" s="58">
        <v>1</v>
      </c>
      <c r="G669" s="56" t="s">
        <v>2377</v>
      </c>
      <c r="H669" s="63">
        <v>12000000</v>
      </c>
      <c r="I669" s="63"/>
      <c r="J669" s="76"/>
      <c r="K669" s="56"/>
      <c r="L669" s="89"/>
      <c r="M669" s="26"/>
    </row>
    <row r="670" spans="1:13" s="14" customFormat="1" ht="62" x14ac:dyDescent="0.35">
      <c r="A670" s="98">
        <v>554</v>
      </c>
      <c r="B670" s="98"/>
      <c r="C670" s="98"/>
      <c r="D670" s="36"/>
      <c r="E670" s="36"/>
      <c r="F670" s="58">
        <v>2</v>
      </c>
      <c r="G670" s="56" t="s">
        <v>2378</v>
      </c>
      <c r="H670" s="63">
        <v>10000000</v>
      </c>
      <c r="I670" s="63"/>
      <c r="J670" s="76"/>
      <c r="K670" s="56"/>
      <c r="L670" s="89"/>
      <c r="M670" s="26"/>
    </row>
    <row r="671" spans="1:13" s="14" customFormat="1" ht="62" x14ac:dyDescent="0.35">
      <c r="A671" s="98">
        <v>555</v>
      </c>
      <c r="B671" s="98"/>
      <c r="C671" s="98"/>
      <c r="D671" s="36"/>
      <c r="E671" s="36"/>
      <c r="F671" s="58">
        <v>3</v>
      </c>
      <c r="G671" s="56" t="s">
        <v>2379</v>
      </c>
      <c r="H671" s="63">
        <v>10000000</v>
      </c>
      <c r="I671" s="63"/>
      <c r="J671" s="76"/>
      <c r="K671" s="56"/>
      <c r="L671" s="89"/>
      <c r="M671" s="26"/>
    </row>
    <row r="672" spans="1:13" s="14" customFormat="1" ht="46.5" x14ac:dyDescent="0.35">
      <c r="A672" s="98">
        <v>556</v>
      </c>
      <c r="B672" s="98"/>
      <c r="C672" s="98"/>
      <c r="D672" s="36"/>
      <c r="E672" s="36"/>
      <c r="F672" s="58">
        <v>4</v>
      </c>
      <c r="G672" s="56" t="s">
        <v>2380</v>
      </c>
      <c r="H672" s="63">
        <v>10000000</v>
      </c>
      <c r="I672" s="63"/>
      <c r="J672" s="76"/>
      <c r="K672" s="56"/>
      <c r="L672" s="89"/>
      <c r="M672" s="26"/>
    </row>
    <row r="673" spans="1:13" s="14" customFormat="1" ht="46.5" x14ac:dyDescent="0.35">
      <c r="A673" s="98">
        <v>557</v>
      </c>
      <c r="B673" s="98"/>
      <c r="C673" s="98"/>
      <c r="D673" s="36"/>
      <c r="E673" s="36"/>
      <c r="F673" s="58">
        <v>5</v>
      </c>
      <c r="G673" s="56" t="s">
        <v>2381</v>
      </c>
      <c r="H673" s="63">
        <v>10000000</v>
      </c>
      <c r="I673" s="63"/>
      <c r="J673" s="76"/>
      <c r="K673" s="56"/>
      <c r="L673" s="89"/>
      <c r="M673" s="26"/>
    </row>
    <row r="674" spans="1:13" s="14" customFormat="1" ht="46.5" x14ac:dyDescent="0.35">
      <c r="A674" s="98">
        <v>558</v>
      </c>
      <c r="B674" s="98"/>
      <c r="C674" s="98"/>
      <c r="D674" s="36"/>
      <c r="E674" s="36"/>
      <c r="F674" s="58">
        <v>6</v>
      </c>
      <c r="G674" s="56" t="s">
        <v>2382</v>
      </c>
      <c r="H674" s="63">
        <v>12000000</v>
      </c>
      <c r="I674" s="63"/>
      <c r="J674" s="76"/>
      <c r="K674" s="56"/>
      <c r="L674" s="89"/>
      <c r="M674" s="26"/>
    </row>
    <row r="675" spans="1:13" s="14" customFormat="1" ht="46.5" x14ac:dyDescent="0.35">
      <c r="A675" s="98">
        <v>559</v>
      </c>
      <c r="B675" s="98"/>
      <c r="C675" s="98"/>
      <c r="D675" s="36"/>
      <c r="E675" s="36"/>
      <c r="F675" s="58">
        <v>7</v>
      </c>
      <c r="G675" s="56" t="s">
        <v>2383</v>
      </c>
      <c r="H675" s="63">
        <v>10000000</v>
      </c>
      <c r="I675" s="63"/>
      <c r="J675" s="76"/>
      <c r="K675" s="56"/>
      <c r="L675" s="89"/>
      <c r="M675" s="26"/>
    </row>
    <row r="676" spans="1:13" s="14" customFormat="1" ht="46.5" x14ac:dyDescent="0.35">
      <c r="A676" s="98">
        <v>560</v>
      </c>
      <c r="B676" s="98"/>
      <c r="C676" s="98"/>
      <c r="D676" s="36"/>
      <c r="E676" s="36"/>
      <c r="F676" s="58">
        <v>8</v>
      </c>
      <c r="G676" s="56" t="s">
        <v>2384</v>
      </c>
      <c r="H676" s="63">
        <v>10000000</v>
      </c>
      <c r="I676" s="63"/>
      <c r="J676" s="76"/>
      <c r="K676" s="56"/>
      <c r="L676" s="89"/>
      <c r="M676" s="26"/>
    </row>
    <row r="677" spans="1:13" s="14" customFormat="1" ht="46.5" x14ac:dyDescent="0.35">
      <c r="A677" s="98">
        <v>561</v>
      </c>
      <c r="B677" s="98"/>
      <c r="C677" s="98"/>
      <c r="D677" s="36"/>
      <c r="E677" s="36"/>
      <c r="F677" s="58">
        <v>9</v>
      </c>
      <c r="G677" s="56" t="s">
        <v>2386</v>
      </c>
      <c r="H677" s="63">
        <v>10000000</v>
      </c>
      <c r="I677" s="63"/>
      <c r="J677" s="76"/>
      <c r="K677" s="56"/>
      <c r="L677" s="89"/>
      <c r="M677" s="26"/>
    </row>
    <row r="678" spans="1:13" s="14" customFormat="1" ht="46.5" x14ac:dyDescent="0.35">
      <c r="A678" s="98">
        <v>562</v>
      </c>
      <c r="B678" s="98"/>
      <c r="C678" s="98"/>
      <c r="D678" s="36"/>
      <c r="E678" s="36"/>
      <c r="F678" s="58">
        <v>10</v>
      </c>
      <c r="G678" s="56" t="s">
        <v>2387</v>
      </c>
      <c r="H678" s="63">
        <v>7500000</v>
      </c>
      <c r="I678" s="63"/>
      <c r="J678" s="76"/>
      <c r="K678" s="56"/>
      <c r="L678" s="89"/>
      <c r="M678" s="26"/>
    </row>
    <row r="679" spans="1:13" s="14" customFormat="1" ht="31" x14ac:dyDescent="0.35">
      <c r="A679" s="98">
        <v>563</v>
      </c>
      <c r="B679" s="98"/>
      <c r="C679" s="98"/>
      <c r="D679" s="36"/>
      <c r="E679" s="36"/>
      <c r="F679" s="58">
        <v>11</v>
      </c>
      <c r="G679" s="56" t="s">
        <v>2388</v>
      </c>
      <c r="H679" s="63">
        <v>10000000</v>
      </c>
      <c r="I679" s="63"/>
      <c r="J679" s="76"/>
      <c r="K679" s="56"/>
      <c r="L679" s="89"/>
      <c r="M679" s="26"/>
    </row>
    <row r="680" spans="1:13" s="14" customFormat="1" ht="31" x14ac:dyDescent="0.35">
      <c r="A680" s="98">
        <v>564</v>
      </c>
      <c r="B680" s="98"/>
      <c r="C680" s="98"/>
      <c r="D680" s="36"/>
      <c r="E680" s="36"/>
      <c r="F680" s="58">
        <v>12</v>
      </c>
      <c r="G680" s="56" t="s">
        <v>2389</v>
      </c>
      <c r="H680" s="63">
        <v>50000000</v>
      </c>
      <c r="I680" s="63"/>
      <c r="J680" s="76"/>
      <c r="K680" s="56"/>
      <c r="L680" s="89"/>
      <c r="M680" s="26"/>
    </row>
    <row r="681" spans="1:13" s="14" customFormat="1" ht="46.5" x14ac:dyDescent="0.35">
      <c r="A681" s="98">
        <v>565</v>
      </c>
      <c r="B681" s="98"/>
      <c r="C681" s="98"/>
      <c r="D681" s="36"/>
      <c r="E681" s="36"/>
      <c r="F681" s="58">
        <v>13</v>
      </c>
      <c r="G681" s="56" t="s">
        <v>2390</v>
      </c>
      <c r="H681" s="63">
        <v>7500000</v>
      </c>
      <c r="I681" s="63"/>
      <c r="J681" s="76"/>
      <c r="K681" s="56"/>
      <c r="L681" s="89"/>
      <c r="M681" s="26"/>
    </row>
    <row r="682" spans="1:13" s="14" customFormat="1" ht="46.5" x14ac:dyDescent="0.35">
      <c r="A682" s="98">
        <v>567</v>
      </c>
      <c r="B682" s="98"/>
      <c r="C682" s="98"/>
      <c r="D682" s="36"/>
      <c r="E682" s="36"/>
      <c r="F682" s="58">
        <v>14</v>
      </c>
      <c r="G682" s="56" t="s">
        <v>2391</v>
      </c>
      <c r="H682" s="63">
        <v>7500000</v>
      </c>
      <c r="I682" s="63"/>
      <c r="J682" s="76"/>
      <c r="K682" s="56"/>
      <c r="L682" s="89"/>
      <c r="M682" s="26"/>
    </row>
    <row r="683" spans="1:13" s="14" customFormat="1" ht="46.5" x14ac:dyDescent="0.35">
      <c r="A683" s="98">
        <v>568</v>
      </c>
      <c r="B683" s="98"/>
      <c r="C683" s="98"/>
      <c r="D683" s="36"/>
      <c r="E683" s="36"/>
      <c r="F683" s="58">
        <v>15</v>
      </c>
      <c r="G683" s="56" t="s">
        <v>2392</v>
      </c>
      <c r="H683" s="63">
        <v>10000000</v>
      </c>
      <c r="I683" s="63"/>
      <c r="J683" s="76"/>
      <c r="K683" s="56"/>
      <c r="L683" s="89"/>
      <c r="M683" s="26"/>
    </row>
    <row r="684" spans="1:13" s="14" customFormat="1" ht="46.5" x14ac:dyDescent="0.35">
      <c r="A684" s="98">
        <v>569</v>
      </c>
      <c r="B684" s="98"/>
      <c r="C684" s="98"/>
      <c r="D684" s="36"/>
      <c r="E684" s="36"/>
      <c r="F684" s="58">
        <v>16</v>
      </c>
      <c r="G684" s="56" t="s">
        <v>2393</v>
      </c>
      <c r="H684" s="63">
        <v>10000000</v>
      </c>
      <c r="I684" s="63"/>
      <c r="J684" s="76"/>
      <c r="K684" s="56"/>
      <c r="L684" s="89"/>
      <c r="M684" s="26"/>
    </row>
    <row r="685" spans="1:13" s="14" customFormat="1" ht="46.5" x14ac:dyDescent="0.35">
      <c r="A685" s="98">
        <v>570</v>
      </c>
      <c r="B685" s="98"/>
      <c r="C685" s="98"/>
      <c r="D685" s="36"/>
      <c r="E685" s="36"/>
      <c r="F685" s="58">
        <v>17</v>
      </c>
      <c r="G685" s="56" t="s">
        <v>2394</v>
      </c>
      <c r="H685" s="63">
        <v>15000000</v>
      </c>
      <c r="I685" s="63"/>
      <c r="J685" s="76"/>
      <c r="K685" s="56"/>
      <c r="L685" s="89"/>
      <c r="M685" s="26"/>
    </row>
    <row r="686" spans="1:13" s="14" customFormat="1" ht="46.5" x14ac:dyDescent="0.35">
      <c r="A686" s="98">
        <v>571</v>
      </c>
      <c r="B686" s="98"/>
      <c r="C686" s="98"/>
      <c r="D686" s="36"/>
      <c r="E686" s="36"/>
      <c r="F686" s="58">
        <v>18</v>
      </c>
      <c r="G686" s="56" t="s">
        <v>3316</v>
      </c>
      <c r="H686" s="63">
        <v>10000000</v>
      </c>
      <c r="I686" s="63"/>
      <c r="J686" s="76"/>
      <c r="K686" s="56"/>
      <c r="L686" s="89"/>
      <c r="M686" s="26"/>
    </row>
    <row r="687" spans="1:13" x14ac:dyDescent="0.35">
      <c r="A687" s="98"/>
      <c r="B687" s="98"/>
      <c r="C687" s="98"/>
      <c r="D687" s="36"/>
      <c r="E687" s="36"/>
      <c r="F687" s="124" t="s">
        <v>1383</v>
      </c>
      <c r="G687" s="124"/>
      <c r="H687" s="59">
        <f>SUM(H669:H686)</f>
        <v>221500000</v>
      </c>
      <c r="I687" s="59"/>
      <c r="J687" s="73"/>
      <c r="K687" s="31"/>
      <c r="L687" s="89"/>
      <c r="M687" s="35"/>
    </row>
    <row r="688" spans="1:13" x14ac:dyDescent="0.35">
      <c r="A688" s="98"/>
      <c r="B688" s="98"/>
      <c r="C688" s="98"/>
      <c r="D688" s="36"/>
      <c r="E688" s="36"/>
      <c r="F688" s="125" t="s">
        <v>1401</v>
      </c>
      <c r="G688" s="125"/>
      <c r="H688" s="59"/>
      <c r="I688" s="59"/>
      <c r="J688" s="73"/>
      <c r="K688" s="31"/>
      <c r="L688" s="89"/>
      <c r="M688" s="35"/>
    </row>
    <row r="689" spans="1:13" s="14" customFormat="1" ht="46.5" x14ac:dyDescent="0.35">
      <c r="A689" s="98">
        <v>572</v>
      </c>
      <c r="B689" s="98"/>
      <c r="C689" s="98"/>
      <c r="D689" s="36"/>
      <c r="E689" s="36"/>
      <c r="F689" s="58">
        <v>1</v>
      </c>
      <c r="G689" s="56" t="s">
        <v>2396</v>
      </c>
      <c r="H689" s="63">
        <v>10000000</v>
      </c>
      <c r="I689" s="63"/>
      <c r="J689" s="76"/>
      <c r="K689" s="56"/>
      <c r="L689" s="89"/>
      <c r="M689" s="26"/>
    </row>
    <row r="690" spans="1:13" s="14" customFormat="1" ht="46.5" x14ac:dyDescent="0.35">
      <c r="A690" s="98">
        <v>573</v>
      </c>
      <c r="B690" s="98"/>
      <c r="C690" s="98"/>
      <c r="D690" s="36"/>
      <c r="E690" s="36"/>
      <c r="F690" s="58">
        <v>2</v>
      </c>
      <c r="G690" s="56" t="s">
        <v>2397</v>
      </c>
      <c r="H690" s="63">
        <v>10000000</v>
      </c>
      <c r="I690" s="63"/>
      <c r="J690" s="76"/>
      <c r="K690" s="56"/>
      <c r="L690" s="89"/>
      <c r="M690" s="26"/>
    </row>
    <row r="691" spans="1:13" s="14" customFormat="1" ht="46.5" x14ac:dyDescent="0.35">
      <c r="A691" s="98">
        <v>574</v>
      </c>
      <c r="B691" s="98"/>
      <c r="C691" s="98"/>
      <c r="D691" s="36"/>
      <c r="E691" s="36"/>
      <c r="F691" s="58">
        <v>3</v>
      </c>
      <c r="G691" s="56" t="s">
        <v>2398</v>
      </c>
      <c r="H691" s="63">
        <v>10000000</v>
      </c>
      <c r="I691" s="63"/>
      <c r="J691" s="76"/>
      <c r="K691" s="56"/>
      <c r="L691" s="89"/>
      <c r="M691" s="26"/>
    </row>
    <row r="692" spans="1:13" s="14" customFormat="1" ht="46.5" x14ac:dyDescent="0.35">
      <c r="A692" s="98">
        <v>575</v>
      </c>
      <c r="B692" s="98"/>
      <c r="C692" s="98"/>
      <c r="D692" s="36"/>
      <c r="E692" s="36"/>
      <c r="F692" s="58">
        <v>4</v>
      </c>
      <c r="G692" s="56" t="s">
        <v>2399</v>
      </c>
      <c r="H692" s="63">
        <v>5000000</v>
      </c>
      <c r="I692" s="63"/>
      <c r="J692" s="76"/>
      <c r="K692" s="56"/>
      <c r="L692" s="89"/>
      <c r="M692" s="26"/>
    </row>
    <row r="693" spans="1:13" s="14" customFormat="1" ht="46.5" x14ac:dyDescent="0.35">
      <c r="A693" s="98">
        <v>576</v>
      </c>
      <c r="B693" s="98"/>
      <c r="C693" s="98"/>
      <c r="D693" s="36"/>
      <c r="E693" s="36"/>
      <c r="F693" s="58">
        <v>5</v>
      </c>
      <c r="G693" s="56" t="s">
        <v>2400</v>
      </c>
      <c r="H693" s="63">
        <v>15000000</v>
      </c>
      <c r="I693" s="63"/>
      <c r="J693" s="76"/>
      <c r="K693" s="56"/>
      <c r="L693" s="89"/>
      <c r="M693" s="26"/>
    </row>
    <row r="694" spans="1:13" s="14" customFormat="1" ht="46.5" x14ac:dyDescent="0.35">
      <c r="A694" s="98">
        <v>577</v>
      </c>
      <c r="B694" s="98"/>
      <c r="C694" s="98"/>
      <c r="D694" s="36"/>
      <c r="E694" s="36"/>
      <c r="F694" s="58">
        <v>6</v>
      </c>
      <c r="G694" s="56" t="s">
        <v>2401</v>
      </c>
      <c r="H694" s="63">
        <v>10000000</v>
      </c>
      <c r="I694" s="63"/>
      <c r="J694" s="76"/>
      <c r="K694" s="56"/>
      <c r="L694" s="89"/>
      <c r="M694" s="26"/>
    </row>
    <row r="695" spans="1:13" s="14" customFormat="1" ht="46.5" x14ac:dyDescent="0.35">
      <c r="A695" s="98">
        <v>578</v>
      </c>
      <c r="B695" s="98"/>
      <c r="C695" s="98"/>
      <c r="D695" s="36"/>
      <c r="E695" s="36"/>
      <c r="F695" s="58">
        <v>7</v>
      </c>
      <c r="G695" s="56" t="s">
        <v>2403</v>
      </c>
      <c r="H695" s="63">
        <v>20000000</v>
      </c>
      <c r="I695" s="63"/>
      <c r="J695" s="76"/>
      <c r="K695" s="56"/>
      <c r="L695" s="89"/>
      <c r="M695" s="26"/>
    </row>
    <row r="696" spans="1:13" s="14" customFormat="1" ht="46.5" x14ac:dyDescent="0.35">
      <c r="A696" s="98">
        <v>579</v>
      </c>
      <c r="B696" s="98"/>
      <c r="C696" s="98"/>
      <c r="D696" s="36"/>
      <c r="E696" s="36"/>
      <c r="F696" s="58">
        <v>8</v>
      </c>
      <c r="G696" s="56" t="s">
        <v>2404</v>
      </c>
      <c r="H696" s="63">
        <v>10000000</v>
      </c>
      <c r="I696" s="63"/>
      <c r="J696" s="76"/>
      <c r="K696" s="56"/>
      <c r="L696" s="89"/>
      <c r="M696" s="26"/>
    </row>
    <row r="697" spans="1:13" s="14" customFormat="1" ht="46.5" x14ac:dyDescent="0.35">
      <c r="A697" s="98">
        <v>580</v>
      </c>
      <c r="B697" s="98"/>
      <c r="C697" s="98"/>
      <c r="D697" s="36"/>
      <c r="E697" s="36"/>
      <c r="F697" s="58">
        <v>9</v>
      </c>
      <c r="G697" s="56" t="s">
        <v>2405</v>
      </c>
      <c r="H697" s="63">
        <v>10000000</v>
      </c>
      <c r="I697" s="63"/>
      <c r="J697" s="76"/>
      <c r="K697" s="56"/>
      <c r="L697" s="89"/>
      <c r="M697" s="26"/>
    </row>
    <row r="698" spans="1:13" s="14" customFormat="1" ht="46.5" x14ac:dyDescent="0.35">
      <c r="A698" s="98">
        <v>581</v>
      </c>
      <c r="B698" s="98"/>
      <c r="C698" s="98"/>
      <c r="D698" s="36"/>
      <c r="E698" s="36"/>
      <c r="F698" s="58">
        <v>10</v>
      </c>
      <c r="G698" s="56" t="s">
        <v>2406</v>
      </c>
      <c r="H698" s="63">
        <v>10000000</v>
      </c>
      <c r="I698" s="63"/>
      <c r="J698" s="76"/>
      <c r="K698" s="56"/>
      <c r="L698" s="89"/>
      <c r="M698" s="26"/>
    </row>
    <row r="699" spans="1:13" s="14" customFormat="1" ht="46.5" x14ac:dyDescent="0.35">
      <c r="A699" s="98">
        <v>582</v>
      </c>
      <c r="B699" s="98"/>
      <c r="C699" s="98"/>
      <c r="D699" s="36"/>
      <c r="E699" s="36"/>
      <c r="F699" s="58">
        <v>11</v>
      </c>
      <c r="G699" s="56" t="s">
        <v>2407</v>
      </c>
      <c r="H699" s="63">
        <v>15000000</v>
      </c>
      <c r="I699" s="63"/>
      <c r="J699" s="76"/>
      <c r="K699" s="56"/>
      <c r="L699" s="89"/>
      <c r="M699" s="26"/>
    </row>
    <row r="700" spans="1:13" x14ac:dyDescent="0.35">
      <c r="A700" s="98"/>
      <c r="B700" s="98"/>
      <c r="C700" s="98"/>
      <c r="D700" s="36"/>
      <c r="E700" s="36"/>
      <c r="F700" s="124" t="s">
        <v>1384</v>
      </c>
      <c r="G700" s="124"/>
      <c r="H700" s="59">
        <f>SUM(H689:H699)</f>
        <v>125000000</v>
      </c>
      <c r="I700" s="59"/>
      <c r="J700" s="73"/>
      <c r="K700" s="31"/>
      <c r="L700" s="89"/>
      <c r="M700" s="35"/>
    </row>
    <row r="701" spans="1:13" x14ac:dyDescent="0.35">
      <c r="A701" s="98"/>
      <c r="B701" s="98"/>
      <c r="C701" s="98"/>
      <c r="D701" s="36"/>
      <c r="E701" s="36"/>
      <c r="F701" s="125" t="s">
        <v>1402</v>
      </c>
      <c r="G701" s="125"/>
      <c r="H701" s="59"/>
      <c r="I701" s="59"/>
      <c r="J701" s="73"/>
      <c r="K701" s="31"/>
      <c r="L701" s="89"/>
      <c r="M701" s="35"/>
    </row>
    <row r="702" spans="1:13" s="14" customFormat="1" ht="46.5" x14ac:dyDescent="0.35">
      <c r="A702" s="98">
        <v>583</v>
      </c>
      <c r="B702" s="98"/>
      <c r="C702" s="98"/>
      <c r="D702" s="36"/>
      <c r="E702" s="36"/>
      <c r="F702" s="58">
        <v>1</v>
      </c>
      <c r="G702" s="56" t="s">
        <v>2420</v>
      </c>
      <c r="H702" s="63">
        <v>10000000</v>
      </c>
      <c r="I702" s="63"/>
      <c r="J702" s="76"/>
      <c r="K702" s="56"/>
      <c r="L702" s="89"/>
      <c r="M702" s="26"/>
    </row>
    <row r="703" spans="1:13" s="14" customFormat="1" ht="46.5" x14ac:dyDescent="0.35">
      <c r="A703" s="98">
        <v>584</v>
      </c>
      <c r="B703" s="98"/>
      <c r="C703" s="98"/>
      <c r="D703" s="36"/>
      <c r="E703" s="36"/>
      <c r="F703" s="58">
        <v>2</v>
      </c>
      <c r="G703" s="56" t="s">
        <v>2421</v>
      </c>
      <c r="H703" s="63">
        <v>10000000</v>
      </c>
      <c r="I703" s="63"/>
      <c r="J703" s="76"/>
      <c r="K703" s="56"/>
      <c r="L703" s="89"/>
      <c r="M703" s="26"/>
    </row>
    <row r="704" spans="1:13" s="14" customFormat="1" ht="46.5" x14ac:dyDescent="0.35">
      <c r="A704" s="98">
        <v>585</v>
      </c>
      <c r="B704" s="98"/>
      <c r="C704" s="98"/>
      <c r="D704" s="36"/>
      <c r="E704" s="36"/>
      <c r="F704" s="58">
        <v>3</v>
      </c>
      <c r="G704" s="56" t="s">
        <v>2422</v>
      </c>
      <c r="H704" s="63">
        <v>14000000</v>
      </c>
      <c r="I704" s="63"/>
      <c r="J704" s="76"/>
      <c r="K704" s="56"/>
      <c r="L704" s="89"/>
      <c r="M704" s="26"/>
    </row>
    <row r="705" spans="1:13" s="14" customFormat="1" ht="46.5" x14ac:dyDescent="0.35">
      <c r="A705" s="98">
        <v>586</v>
      </c>
      <c r="B705" s="98"/>
      <c r="C705" s="98"/>
      <c r="D705" s="36"/>
      <c r="E705" s="36"/>
      <c r="F705" s="58">
        <v>4</v>
      </c>
      <c r="G705" s="56" t="s">
        <v>2423</v>
      </c>
      <c r="H705" s="63">
        <v>15000000</v>
      </c>
      <c r="I705" s="63"/>
      <c r="J705" s="76"/>
      <c r="K705" s="56"/>
      <c r="L705" s="89"/>
      <c r="M705" s="26"/>
    </row>
    <row r="706" spans="1:13" s="14" customFormat="1" ht="46.5" x14ac:dyDescent="0.35">
      <c r="A706" s="98">
        <v>587</v>
      </c>
      <c r="B706" s="98"/>
      <c r="C706" s="98"/>
      <c r="D706" s="36"/>
      <c r="E706" s="36"/>
      <c r="F706" s="58">
        <v>5</v>
      </c>
      <c r="G706" s="56" t="s">
        <v>2424</v>
      </c>
      <c r="H706" s="63">
        <v>15000000</v>
      </c>
      <c r="I706" s="63"/>
      <c r="J706" s="76"/>
      <c r="K706" s="56"/>
      <c r="L706" s="89"/>
      <c r="M706" s="26"/>
    </row>
    <row r="707" spans="1:13" s="14" customFormat="1" ht="46.5" x14ac:dyDescent="0.35">
      <c r="A707" s="98">
        <v>588</v>
      </c>
      <c r="B707" s="98"/>
      <c r="C707" s="98"/>
      <c r="D707" s="36"/>
      <c r="E707" s="36"/>
      <c r="F707" s="58">
        <v>6</v>
      </c>
      <c r="G707" s="56" t="s">
        <v>2425</v>
      </c>
      <c r="H707" s="63">
        <v>8000000</v>
      </c>
      <c r="I707" s="63"/>
      <c r="J707" s="76"/>
      <c r="K707" s="56"/>
      <c r="L707" s="89"/>
      <c r="M707" s="26"/>
    </row>
    <row r="708" spans="1:13" s="14" customFormat="1" ht="46.5" x14ac:dyDescent="0.35">
      <c r="A708" s="98">
        <v>589</v>
      </c>
      <c r="B708" s="98"/>
      <c r="C708" s="98"/>
      <c r="D708" s="36"/>
      <c r="E708" s="36"/>
      <c r="F708" s="58">
        <v>7</v>
      </c>
      <c r="G708" s="56" t="s">
        <v>2426</v>
      </c>
      <c r="H708" s="63">
        <v>8000000</v>
      </c>
      <c r="I708" s="63"/>
      <c r="J708" s="76"/>
      <c r="K708" s="56"/>
      <c r="L708" s="89"/>
      <c r="M708" s="26"/>
    </row>
    <row r="709" spans="1:13" s="14" customFormat="1" ht="46.5" x14ac:dyDescent="0.35">
      <c r="A709" s="98">
        <v>590</v>
      </c>
      <c r="B709" s="98"/>
      <c r="C709" s="98"/>
      <c r="D709" s="36"/>
      <c r="E709" s="36"/>
      <c r="F709" s="58">
        <v>8</v>
      </c>
      <c r="G709" s="56" t="s">
        <v>2427</v>
      </c>
      <c r="H709" s="63">
        <v>8000000</v>
      </c>
      <c r="I709" s="63"/>
      <c r="J709" s="76"/>
      <c r="K709" s="56"/>
      <c r="L709" s="89"/>
      <c r="M709" s="26"/>
    </row>
    <row r="710" spans="1:13" s="14" customFormat="1" ht="46.5" x14ac:dyDescent="0.35">
      <c r="A710" s="98">
        <v>51</v>
      </c>
      <c r="B710" s="98"/>
      <c r="C710" s="98"/>
      <c r="D710" s="36"/>
      <c r="E710" s="36"/>
      <c r="F710" s="58">
        <v>9</v>
      </c>
      <c r="G710" s="56" t="s">
        <v>2428</v>
      </c>
      <c r="H710" s="63">
        <v>8000000</v>
      </c>
      <c r="I710" s="63"/>
      <c r="J710" s="76"/>
      <c r="K710" s="56"/>
      <c r="L710" s="89"/>
      <c r="M710" s="26"/>
    </row>
    <row r="711" spans="1:13" s="14" customFormat="1" ht="46.5" x14ac:dyDescent="0.35">
      <c r="A711" s="98">
        <v>592</v>
      </c>
      <c r="B711" s="98"/>
      <c r="C711" s="98"/>
      <c r="D711" s="36"/>
      <c r="E711" s="36"/>
      <c r="F711" s="58">
        <v>10</v>
      </c>
      <c r="G711" s="56" t="s">
        <v>2429</v>
      </c>
      <c r="H711" s="63">
        <v>8000000</v>
      </c>
      <c r="I711" s="63"/>
      <c r="J711" s="76"/>
      <c r="K711" s="56"/>
      <c r="L711" s="89"/>
      <c r="M711" s="26"/>
    </row>
    <row r="712" spans="1:13" s="14" customFormat="1" ht="46.5" x14ac:dyDescent="0.35">
      <c r="A712" s="98">
        <v>593</v>
      </c>
      <c r="B712" s="98"/>
      <c r="C712" s="98"/>
      <c r="D712" s="36"/>
      <c r="E712" s="36"/>
      <c r="F712" s="58">
        <v>11</v>
      </c>
      <c r="G712" s="56" t="s">
        <v>2430</v>
      </c>
      <c r="H712" s="63">
        <v>7500000</v>
      </c>
      <c r="I712" s="63"/>
      <c r="J712" s="76"/>
      <c r="K712" s="56"/>
      <c r="L712" s="89"/>
      <c r="M712" s="26"/>
    </row>
    <row r="713" spans="1:13" s="14" customFormat="1" ht="46.5" x14ac:dyDescent="0.35">
      <c r="A713" s="98">
        <v>594</v>
      </c>
      <c r="B713" s="98"/>
      <c r="C713" s="98"/>
      <c r="D713" s="36"/>
      <c r="E713" s="36"/>
      <c r="F713" s="58">
        <v>12</v>
      </c>
      <c r="G713" s="56" t="s">
        <v>2431</v>
      </c>
      <c r="H713" s="63">
        <v>10000000</v>
      </c>
      <c r="I713" s="63"/>
      <c r="J713" s="76"/>
      <c r="K713" s="56"/>
      <c r="L713" s="89"/>
      <c r="M713" s="26"/>
    </row>
    <row r="714" spans="1:13" s="14" customFormat="1" ht="31" x14ac:dyDescent="0.35">
      <c r="A714" s="98">
        <v>595</v>
      </c>
      <c r="B714" s="98"/>
      <c r="C714" s="98"/>
      <c r="D714" s="36"/>
      <c r="E714" s="36"/>
      <c r="F714" s="58">
        <v>13</v>
      </c>
      <c r="G714" s="56" t="s">
        <v>2432</v>
      </c>
      <c r="H714" s="63">
        <v>7500000</v>
      </c>
      <c r="I714" s="63"/>
      <c r="J714" s="76"/>
      <c r="K714" s="56"/>
      <c r="L714" s="89"/>
      <c r="M714" s="26"/>
    </row>
    <row r="715" spans="1:13" s="14" customFormat="1" ht="31" x14ac:dyDescent="0.35">
      <c r="A715" s="98">
        <v>596</v>
      </c>
      <c r="B715" s="98"/>
      <c r="C715" s="98"/>
      <c r="D715" s="36"/>
      <c r="E715" s="36"/>
      <c r="F715" s="58">
        <v>14</v>
      </c>
      <c r="G715" s="56" t="s">
        <v>2433</v>
      </c>
      <c r="H715" s="63">
        <v>10000000</v>
      </c>
      <c r="I715" s="63"/>
      <c r="J715" s="76"/>
      <c r="K715" s="56"/>
      <c r="L715" s="89"/>
      <c r="M715" s="26"/>
    </row>
    <row r="716" spans="1:13" s="14" customFormat="1" ht="46.5" x14ac:dyDescent="0.35">
      <c r="A716" s="98">
        <v>597</v>
      </c>
      <c r="B716" s="98"/>
      <c r="C716" s="98"/>
      <c r="D716" s="36"/>
      <c r="E716" s="36"/>
      <c r="F716" s="58">
        <v>15</v>
      </c>
      <c r="G716" s="56" t="s">
        <v>2434</v>
      </c>
      <c r="H716" s="63">
        <v>10000000</v>
      </c>
      <c r="I716" s="63"/>
      <c r="J716" s="76"/>
      <c r="K716" s="56"/>
      <c r="L716" s="89"/>
      <c r="M716" s="26"/>
    </row>
    <row r="717" spans="1:13" s="14" customFormat="1" ht="31" x14ac:dyDescent="0.35">
      <c r="A717" s="98">
        <v>598</v>
      </c>
      <c r="B717" s="98"/>
      <c r="C717" s="98"/>
      <c r="D717" s="36"/>
      <c r="E717" s="36"/>
      <c r="F717" s="58">
        <v>16</v>
      </c>
      <c r="G717" s="56" t="s">
        <v>2435</v>
      </c>
      <c r="H717" s="63">
        <v>12000000</v>
      </c>
      <c r="I717" s="63"/>
      <c r="J717" s="76"/>
      <c r="K717" s="56"/>
      <c r="L717" s="89"/>
      <c r="M717" s="26"/>
    </row>
    <row r="718" spans="1:13" x14ac:dyDescent="0.35">
      <c r="A718" s="98"/>
      <c r="B718" s="98"/>
      <c r="C718" s="98"/>
      <c r="D718" s="36"/>
      <c r="E718" s="36"/>
      <c r="F718" s="124" t="s">
        <v>1385</v>
      </c>
      <c r="G718" s="124"/>
      <c r="H718" s="59">
        <f>SUM(H702:H717)</f>
        <v>161000000</v>
      </c>
      <c r="I718" s="59"/>
      <c r="J718" s="73"/>
      <c r="K718" s="31"/>
      <c r="L718" s="89"/>
      <c r="M718" s="35"/>
    </row>
    <row r="719" spans="1:13" x14ac:dyDescent="0.35">
      <c r="A719" s="98"/>
      <c r="B719" s="98"/>
      <c r="C719" s="98"/>
      <c r="D719" s="36"/>
      <c r="E719" s="36"/>
      <c r="F719" s="125" t="s">
        <v>1403</v>
      </c>
      <c r="G719" s="125"/>
      <c r="H719" s="59"/>
      <c r="I719" s="59"/>
      <c r="J719" s="73"/>
      <c r="K719" s="31"/>
      <c r="L719" s="89"/>
      <c r="M719" s="35"/>
    </row>
    <row r="720" spans="1:13" s="14" customFormat="1" ht="31" x14ac:dyDescent="0.35">
      <c r="A720" s="98">
        <v>599</v>
      </c>
      <c r="B720" s="98"/>
      <c r="C720" s="98"/>
      <c r="D720" s="36"/>
      <c r="E720" s="36"/>
      <c r="F720" s="58">
        <v>1</v>
      </c>
      <c r="G720" s="56" t="s">
        <v>2438</v>
      </c>
      <c r="H720" s="63">
        <v>10000000</v>
      </c>
      <c r="I720" s="63"/>
      <c r="J720" s="76"/>
      <c r="K720" s="56"/>
      <c r="L720" s="89"/>
      <c r="M720" s="26"/>
    </row>
    <row r="721" spans="1:13" s="14" customFormat="1" ht="46.5" x14ac:dyDescent="0.35">
      <c r="A721" s="98">
        <v>600</v>
      </c>
      <c r="B721" s="98"/>
      <c r="C721" s="98"/>
      <c r="D721" s="36"/>
      <c r="E721" s="36"/>
      <c r="F721" s="58">
        <v>2</v>
      </c>
      <c r="G721" s="56" t="s">
        <v>2439</v>
      </c>
      <c r="H721" s="63">
        <v>12000000</v>
      </c>
      <c r="I721" s="63"/>
      <c r="J721" s="76"/>
      <c r="K721" s="56"/>
      <c r="L721" s="89"/>
      <c r="M721" s="26"/>
    </row>
    <row r="722" spans="1:13" s="14" customFormat="1" ht="46.5" x14ac:dyDescent="0.35">
      <c r="A722" s="98">
        <v>601</v>
      </c>
      <c r="B722" s="98"/>
      <c r="C722" s="98"/>
      <c r="D722" s="36"/>
      <c r="E722" s="36"/>
      <c r="F722" s="58">
        <v>3</v>
      </c>
      <c r="G722" s="56" t="s">
        <v>2440</v>
      </c>
      <c r="H722" s="63">
        <v>10000000</v>
      </c>
      <c r="I722" s="63"/>
      <c r="J722" s="76"/>
      <c r="K722" s="56"/>
      <c r="L722" s="89"/>
      <c r="M722" s="26"/>
    </row>
    <row r="723" spans="1:13" s="14" customFormat="1" ht="46.5" x14ac:dyDescent="0.35">
      <c r="A723" s="98">
        <v>602</v>
      </c>
      <c r="B723" s="98"/>
      <c r="C723" s="98"/>
      <c r="D723" s="36"/>
      <c r="E723" s="36"/>
      <c r="F723" s="58">
        <v>4</v>
      </c>
      <c r="G723" s="56" t="s">
        <v>2441</v>
      </c>
      <c r="H723" s="63">
        <v>10000000</v>
      </c>
      <c r="I723" s="63"/>
      <c r="J723" s="76"/>
      <c r="K723" s="56"/>
      <c r="L723" s="89"/>
      <c r="M723" s="26"/>
    </row>
    <row r="724" spans="1:13" s="14" customFormat="1" ht="46.5" x14ac:dyDescent="0.35">
      <c r="A724" s="98">
        <v>603</v>
      </c>
      <c r="B724" s="98"/>
      <c r="C724" s="98"/>
      <c r="D724" s="36"/>
      <c r="E724" s="36"/>
      <c r="F724" s="58">
        <v>5</v>
      </c>
      <c r="G724" s="56" t="s">
        <v>2442</v>
      </c>
      <c r="H724" s="63">
        <v>12000000</v>
      </c>
      <c r="I724" s="63"/>
      <c r="J724" s="76"/>
      <c r="K724" s="56"/>
      <c r="L724" s="89"/>
      <c r="M724" s="26"/>
    </row>
    <row r="725" spans="1:13" s="14" customFormat="1" ht="46.5" x14ac:dyDescent="0.35">
      <c r="A725" s="98">
        <v>604</v>
      </c>
      <c r="B725" s="98"/>
      <c r="C725" s="98"/>
      <c r="D725" s="36"/>
      <c r="E725" s="36"/>
      <c r="F725" s="58">
        <v>6</v>
      </c>
      <c r="G725" s="56" t="s">
        <v>2443</v>
      </c>
      <c r="H725" s="63">
        <v>12000000</v>
      </c>
      <c r="I725" s="63"/>
      <c r="J725" s="76"/>
      <c r="K725" s="56"/>
      <c r="L725" s="89"/>
      <c r="M725" s="26"/>
    </row>
    <row r="726" spans="1:13" s="14" customFormat="1" ht="46.5" x14ac:dyDescent="0.35">
      <c r="A726" s="98">
        <v>605</v>
      </c>
      <c r="B726" s="98"/>
      <c r="C726" s="98"/>
      <c r="D726" s="36"/>
      <c r="E726" s="36"/>
      <c r="F726" s="58">
        <v>7</v>
      </c>
      <c r="G726" s="56" t="s">
        <v>2444</v>
      </c>
      <c r="H726" s="63">
        <v>12000000</v>
      </c>
      <c r="I726" s="63"/>
      <c r="J726" s="76"/>
      <c r="K726" s="56"/>
      <c r="L726" s="89"/>
      <c r="M726" s="26"/>
    </row>
    <row r="727" spans="1:13" s="14" customFormat="1" ht="46.5" x14ac:dyDescent="0.35">
      <c r="A727" s="98">
        <v>606</v>
      </c>
      <c r="B727" s="98"/>
      <c r="C727" s="98"/>
      <c r="D727" s="36"/>
      <c r="E727" s="36"/>
      <c r="F727" s="58">
        <v>8</v>
      </c>
      <c r="G727" s="56" t="s">
        <v>2446</v>
      </c>
      <c r="H727" s="63">
        <v>12000000</v>
      </c>
      <c r="I727" s="63"/>
      <c r="J727" s="76"/>
      <c r="K727" s="56"/>
      <c r="L727" s="89"/>
      <c r="M727" s="26"/>
    </row>
    <row r="728" spans="1:13" s="14" customFormat="1" ht="46.5" x14ac:dyDescent="0.35">
      <c r="A728" s="98">
        <v>607</v>
      </c>
      <c r="B728" s="98"/>
      <c r="C728" s="98"/>
      <c r="D728" s="36"/>
      <c r="E728" s="36"/>
      <c r="F728" s="58">
        <v>9</v>
      </c>
      <c r="G728" s="56" t="s">
        <v>2447</v>
      </c>
      <c r="H728" s="63">
        <v>10000000</v>
      </c>
      <c r="I728" s="63"/>
      <c r="J728" s="76"/>
      <c r="K728" s="56"/>
      <c r="L728" s="89"/>
      <c r="M728" s="26"/>
    </row>
    <row r="729" spans="1:13" s="14" customFormat="1" ht="46.5" x14ac:dyDescent="0.35">
      <c r="A729" s="98">
        <v>608</v>
      </c>
      <c r="B729" s="98"/>
      <c r="C729" s="98"/>
      <c r="D729" s="36"/>
      <c r="E729" s="36"/>
      <c r="F729" s="58">
        <v>10</v>
      </c>
      <c r="G729" s="56" t="s">
        <v>2445</v>
      </c>
      <c r="H729" s="63">
        <v>12000000</v>
      </c>
      <c r="I729" s="63"/>
      <c r="J729" s="76"/>
      <c r="K729" s="56"/>
      <c r="L729" s="89"/>
      <c r="M729" s="26"/>
    </row>
    <row r="730" spans="1:13" s="14" customFormat="1" ht="31" x14ac:dyDescent="0.35">
      <c r="A730" s="98">
        <v>609</v>
      </c>
      <c r="B730" s="98"/>
      <c r="C730" s="98"/>
      <c r="D730" s="36"/>
      <c r="E730" s="36"/>
      <c r="F730" s="58">
        <v>11</v>
      </c>
      <c r="G730" s="56" t="s">
        <v>2448</v>
      </c>
      <c r="H730" s="63">
        <v>10000000</v>
      </c>
      <c r="I730" s="63"/>
      <c r="J730" s="76"/>
      <c r="K730" s="56"/>
      <c r="L730" s="89"/>
      <c r="M730" s="26"/>
    </row>
    <row r="731" spans="1:13" s="14" customFormat="1" ht="46.5" x14ac:dyDescent="0.35">
      <c r="A731" s="98">
        <v>610</v>
      </c>
      <c r="B731" s="98"/>
      <c r="C731" s="98"/>
      <c r="D731" s="36"/>
      <c r="E731" s="36"/>
      <c r="F731" s="58">
        <v>12</v>
      </c>
      <c r="G731" s="56" t="s">
        <v>2451</v>
      </c>
      <c r="H731" s="63">
        <v>15000000</v>
      </c>
      <c r="I731" s="63"/>
      <c r="J731" s="76"/>
      <c r="K731" s="56"/>
      <c r="L731" s="89"/>
      <c r="M731" s="26"/>
    </row>
    <row r="732" spans="1:13" s="14" customFormat="1" ht="46.5" x14ac:dyDescent="0.35">
      <c r="A732" s="98">
        <v>611</v>
      </c>
      <c r="B732" s="98"/>
      <c r="C732" s="98"/>
      <c r="D732" s="36"/>
      <c r="E732" s="36"/>
      <c r="F732" s="58">
        <v>13</v>
      </c>
      <c r="G732" s="56" t="s">
        <v>2452</v>
      </c>
      <c r="H732" s="63">
        <v>15000000</v>
      </c>
      <c r="I732" s="63"/>
      <c r="J732" s="76"/>
      <c r="K732" s="56"/>
      <c r="L732" s="89"/>
      <c r="M732" s="26"/>
    </row>
    <row r="733" spans="1:13" x14ac:dyDescent="0.35">
      <c r="A733" s="98"/>
      <c r="B733" s="98"/>
      <c r="C733" s="98"/>
      <c r="D733" s="36"/>
      <c r="E733" s="36"/>
      <c r="F733" s="124" t="s">
        <v>1386</v>
      </c>
      <c r="G733" s="124"/>
      <c r="H733" s="59">
        <f>SUM(H720:H732)</f>
        <v>152000000</v>
      </c>
      <c r="I733" s="59"/>
      <c r="J733" s="73"/>
      <c r="K733" s="31"/>
      <c r="L733" s="89"/>
      <c r="M733" s="35"/>
    </row>
    <row r="734" spans="1:13" x14ac:dyDescent="0.35">
      <c r="A734" s="98"/>
      <c r="B734" s="98"/>
      <c r="C734" s="98"/>
      <c r="D734" s="36"/>
      <c r="E734" s="36"/>
      <c r="F734" s="125" t="s">
        <v>1404</v>
      </c>
      <c r="G734" s="125"/>
      <c r="H734" s="59"/>
      <c r="I734" s="59"/>
      <c r="J734" s="73"/>
      <c r="K734" s="31"/>
      <c r="L734" s="89"/>
      <c r="M734" s="35"/>
    </row>
    <row r="735" spans="1:13" s="14" customFormat="1" ht="46.5" x14ac:dyDescent="0.35">
      <c r="A735" s="98">
        <v>612</v>
      </c>
      <c r="B735" s="98"/>
      <c r="C735" s="98"/>
      <c r="D735" s="36"/>
      <c r="E735" s="36"/>
      <c r="F735" s="58">
        <v>1</v>
      </c>
      <c r="G735" s="56" t="s">
        <v>2454</v>
      </c>
      <c r="H735" s="63">
        <v>10000000</v>
      </c>
      <c r="I735" s="63"/>
      <c r="J735" s="76"/>
      <c r="K735" s="56"/>
      <c r="L735" s="89"/>
      <c r="M735" s="26"/>
    </row>
    <row r="736" spans="1:13" s="14" customFormat="1" ht="31" x14ac:dyDescent="0.35">
      <c r="A736" s="98">
        <v>613</v>
      </c>
      <c r="B736" s="98"/>
      <c r="C736" s="98"/>
      <c r="D736" s="36"/>
      <c r="E736" s="36"/>
      <c r="F736" s="58">
        <v>2</v>
      </c>
      <c r="G736" s="56" t="s">
        <v>2455</v>
      </c>
      <c r="H736" s="63">
        <v>10000000</v>
      </c>
      <c r="I736" s="63"/>
      <c r="J736" s="76"/>
      <c r="K736" s="56"/>
      <c r="L736" s="89"/>
      <c r="M736" s="26"/>
    </row>
    <row r="737" spans="1:13" s="14" customFormat="1" ht="46.5" x14ac:dyDescent="0.35">
      <c r="A737" s="98">
        <v>614</v>
      </c>
      <c r="B737" s="98"/>
      <c r="C737" s="98"/>
      <c r="D737" s="36"/>
      <c r="E737" s="36"/>
      <c r="F737" s="58">
        <v>3</v>
      </c>
      <c r="G737" s="56" t="s">
        <v>2456</v>
      </c>
      <c r="H737" s="63">
        <v>20000000</v>
      </c>
      <c r="I737" s="63"/>
      <c r="J737" s="76"/>
      <c r="K737" s="56"/>
      <c r="L737" s="89"/>
      <c r="M737" s="26"/>
    </row>
    <row r="738" spans="1:13" s="14" customFormat="1" ht="46.5" x14ac:dyDescent="0.35">
      <c r="A738" s="98">
        <v>615</v>
      </c>
      <c r="B738" s="98"/>
      <c r="C738" s="98"/>
      <c r="D738" s="36"/>
      <c r="E738" s="36"/>
      <c r="F738" s="58">
        <v>4</v>
      </c>
      <c r="G738" s="56" t="s">
        <v>2457</v>
      </c>
      <c r="H738" s="63">
        <v>15000000</v>
      </c>
      <c r="I738" s="63"/>
      <c r="J738" s="76"/>
      <c r="K738" s="56"/>
      <c r="L738" s="89"/>
      <c r="M738" s="26"/>
    </row>
    <row r="739" spans="1:13" s="14" customFormat="1" ht="46.5" x14ac:dyDescent="0.35">
      <c r="A739" s="98">
        <v>616</v>
      </c>
      <c r="B739" s="98"/>
      <c r="C739" s="98"/>
      <c r="D739" s="36"/>
      <c r="E739" s="36"/>
      <c r="F739" s="58">
        <v>5</v>
      </c>
      <c r="G739" s="56" t="s">
        <v>2458</v>
      </c>
      <c r="H739" s="63">
        <v>14000000</v>
      </c>
      <c r="I739" s="63"/>
      <c r="J739" s="76"/>
      <c r="K739" s="56"/>
      <c r="L739" s="89"/>
      <c r="M739" s="26"/>
    </row>
    <row r="740" spans="1:13" s="14" customFormat="1" ht="46.5" x14ac:dyDescent="0.35">
      <c r="A740" s="98">
        <v>617</v>
      </c>
      <c r="B740" s="98"/>
      <c r="C740" s="98"/>
      <c r="D740" s="36"/>
      <c r="E740" s="36"/>
      <c r="F740" s="58">
        <v>6</v>
      </c>
      <c r="G740" s="56" t="s">
        <v>2459</v>
      </c>
      <c r="H740" s="63">
        <v>14000000</v>
      </c>
      <c r="I740" s="63"/>
      <c r="J740" s="76"/>
      <c r="K740" s="56"/>
      <c r="L740" s="89"/>
      <c r="M740" s="26"/>
    </row>
    <row r="741" spans="1:13" s="14" customFormat="1" ht="46.5" x14ac:dyDescent="0.35">
      <c r="A741" s="98">
        <v>618</v>
      </c>
      <c r="B741" s="98"/>
      <c r="C741" s="98"/>
      <c r="D741" s="36"/>
      <c r="E741" s="36"/>
      <c r="F741" s="58">
        <v>7</v>
      </c>
      <c r="G741" s="56" t="s">
        <v>2460</v>
      </c>
      <c r="H741" s="63">
        <v>14000000</v>
      </c>
      <c r="I741" s="63"/>
      <c r="J741" s="76"/>
      <c r="K741" s="56"/>
      <c r="L741" s="89"/>
      <c r="M741" s="26"/>
    </row>
    <row r="742" spans="1:13" s="14" customFormat="1" ht="46.5" x14ac:dyDescent="0.35">
      <c r="A742" s="98">
        <v>619</v>
      </c>
      <c r="B742" s="98"/>
      <c r="C742" s="98"/>
      <c r="D742" s="36"/>
      <c r="E742" s="36"/>
      <c r="F742" s="58">
        <v>8</v>
      </c>
      <c r="G742" s="56" t="s">
        <v>2461</v>
      </c>
      <c r="H742" s="63">
        <v>14000000</v>
      </c>
      <c r="I742" s="63"/>
      <c r="J742" s="76"/>
      <c r="K742" s="56"/>
      <c r="L742" s="89"/>
      <c r="M742" s="26"/>
    </row>
    <row r="743" spans="1:13" s="14" customFormat="1" ht="46.5" x14ac:dyDescent="0.35">
      <c r="A743" s="98">
        <v>620</v>
      </c>
      <c r="B743" s="98"/>
      <c r="C743" s="98"/>
      <c r="D743" s="36"/>
      <c r="E743" s="36"/>
      <c r="F743" s="58">
        <v>9</v>
      </c>
      <c r="G743" s="56" t="s">
        <v>3317</v>
      </c>
      <c r="H743" s="63">
        <v>14000000</v>
      </c>
      <c r="I743" s="63"/>
      <c r="J743" s="76"/>
      <c r="K743" s="56"/>
      <c r="L743" s="89"/>
      <c r="M743" s="26"/>
    </row>
    <row r="744" spans="1:13" x14ac:dyDescent="0.35">
      <c r="A744" s="98"/>
      <c r="B744" s="98"/>
      <c r="C744" s="98"/>
      <c r="D744" s="36"/>
      <c r="E744" s="36"/>
      <c r="F744" s="124" t="s">
        <v>1387</v>
      </c>
      <c r="G744" s="124"/>
      <c r="H744" s="59">
        <f>SUM(H735:H743)</f>
        <v>125000000</v>
      </c>
      <c r="I744" s="59"/>
      <c r="J744" s="73"/>
      <c r="K744" s="31"/>
      <c r="L744" s="89"/>
      <c r="M744" s="35"/>
    </row>
    <row r="745" spans="1:13" x14ac:dyDescent="0.35">
      <c r="A745" s="98"/>
      <c r="B745" s="98"/>
      <c r="C745" s="98"/>
      <c r="D745" s="36"/>
      <c r="E745" s="36"/>
      <c r="F745" s="125" t="s">
        <v>1405</v>
      </c>
      <c r="G745" s="125"/>
      <c r="H745" s="59"/>
      <c r="I745" s="59"/>
      <c r="J745" s="73"/>
      <c r="K745" s="31"/>
      <c r="L745" s="89"/>
      <c r="M745" s="35"/>
    </row>
    <row r="746" spans="1:13" s="14" customFormat="1" ht="46.5" x14ac:dyDescent="0.35">
      <c r="A746" s="98">
        <v>621</v>
      </c>
      <c r="B746" s="98"/>
      <c r="C746" s="98"/>
      <c r="D746" s="36"/>
      <c r="E746" s="36"/>
      <c r="F746" s="58">
        <v>1</v>
      </c>
      <c r="G746" s="56" t="s">
        <v>2464</v>
      </c>
      <c r="H746" s="63">
        <v>12000000</v>
      </c>
      <c r="I746" s="63"/>
      <c r="J746" s="76"/>
      <c r="K746" s="56"/>
      <c r="L746" s="89"/>
      <c r="M746" s="26"/>
    </row>
    <row r="747" spans="1:13" s="14" customFormat="1" ht="46.5" x14ac:dyDescent="0.35">
      <c r="A747" s="98">
        <v>622</v>
      </c>
      <c r="B747" s="98"/>
      <c r="C747" s="98"/>
      <c r="D747" s="36"/>
      <c r="E747" s="36"/>
      <c r="F747" s="58">
        <v>2</v>
      </c>
      <c r="G747" s="56" t="s">
        <v>2465</v>
      </c>
      <c r="H747" s="63">
        <v>12000000</v>
      </c>
      <c r="I747" s="63"/>
      <c r="J747" s="76"/>
      <c r="K747" s="56"/>
      <c r="L747" s="89"/>
      <c r="M747" s="26"/>
    </row>
    <row r="748" spans="1:13" s="14" customFormat="1" ht="46.5" x14ac:dyDescent="0.35">
      <c r="A748" s="98">
        <v>623</v>
      </c>
      <c r="B748" s="98"/>
      <c r="C748" s="98"/>
      <c r="D748" s="36"/>
      <c r="E748" s="36"/>
      <c r="F748" s="58">
        <v>3</v>
      </c>
      <c r="G748" s="56" t="s">
        <v>2466</v>
      </c>
      <c r="H748" s="63">
        <v>10000000</v>
      </c>
      <c r="I748" s="63"/>
      <c r="J748" s="76"/>
      <c r="K748" s="56"/>
      <c r="L748" s="89"/>
      <c r="M748" s="26"/>
    </row>
    <row r="749" spans="1:13" s="14" customFormat="1" ht="46.5" x14ac:dyDescent="0.35">
      <c r="A749" s="98">
        <v>624</v>
      </c>
      <c r="B749" s="98"/>
      <c r="C749" s="98"/>
      <c r="D749" s="36"/>
      <c r="E749" s="36"/>
      <c r="F749" s="58">
        <v>4</v>
      </c>
      <c r="G749" s="56" t="s">
        <v>2467</v>
      </c>
      <c r="H749" s="63">
        <v>10000000</v>
      </c>
      <c r="I749" s="63"/>
      <c r="J749" s="76"/>
      <c r="K749" s="56"/>
      <c r="L749" s="89"/>
      <c r="M749" s="26"/>
    </row>
    <row r="750" spans="1:13" s="14" customFormat="1" ht="46.5" x14ac:dyDescent="0.35">
      <c r="A750" s="98">
        <v>625</v>
      </c>
      <c r="B750" s="98"/>
      <c r="C750" s="98"/>
      <c r="D750" s="36"/>
      <c r="E750" s="36"/>
      <c r="F750" s="58">
        <v>5</v>
      </c>
      <c r="G750" s="56" t="s">
        <v>2468</v>
      </c>
      <c r="H750" s="63">
        <v>10000000</v>
      </c>
      <c r="I750" s="63"/>
      <c r="J750" s="76"/>
      <c r="K750" s="56"/>
      <c r="L750" s="89"/>
      <c r="M750" s="26"/>
    </row>
    <row r="751" spans="1:13" s="14" customFormat="1" ht="46.5" x14ac:dyDescent="0.35">
      <c r="A751" s="98">
        <v>626</v>
      </c>
      <c r="B751" s="98"/>
      <c r="C751" s="98"/>
      <c r="D751" s="36"/>
      <c r="E751" s="36"/>
      <c r="F751" s="58">
        <v>6</v>
      </c>
      <c r="G751" s="56" t="s">
        <v>2469</v>
      </c>
      <c r="H751" s="63">
        <v>14000000</v>
      </c>
      <c r="I751" s="63"/>
      <c r="J751" s="76"/>
      <c r="K751" s="56"/>
      <c r="L751" s="89"/>
      <c r="M751" s="26"/>
    </row>
    <row r="752" spans="1:13" s="14" customFormat="1" ht="46.5" x14ac:dyDescent="0.35">
      <c r="A752" s="98">
        <v>627</v>
      </c>
      <c r="B752" s="98"/>
      <c r="C752" s="98"/>
      <c r="D752" s="36"/>
      <c r="E752" s="36"/>
      <c r="F752" s="58">
        <v>7</v>
      </c>
      <c r="G752" s="56" t="s">
        <v>2470</v>
      </c>
      <c r="H752" s="63">
        <v>12000000</v>
      </c>
      <c r="I752" s="63"/>
      <c r="J752" s="76"/>
      <c r="K752" s="56"/>
      <c r="L752" s="89"/>
      <c r="M752" s="26"/>
    </row>
    <row r="753" spans="1:13" s="14" customFormat="1" ht="46.5" x14ac:dyDescent="0.35">
      <c r="A753" s="98">
        <v>628</v>
      </c>
      <c r="B753" s="98"/>
      <c r="C753" s="98"/>
      <c r="D753" s="36"/>
      <c r="E753" s="36"/>
      <c r="F753" s="58">
        <v>8</v>
      </c>
      <c r="G753" s="56" t="s">
        <v>2472</v>
      </c>
      <c r="H753" s="63">
        <v>15000000</v>
      </c>
      <c r="I753" s="63"/>
      <c r="J753" s="76"/>
      <c r="K753" s="56"/>
      <c r="L753" s="89"/>
      <c r="M753" s="26"/>
    </row>
    <row r="754" spans="1:13" s="14" customFormat="1" ht="46.5" x14ac:dyDescent="0.35">
      <c r="A754" s="98">
        <v>629</v>
      </c>
      <c r="B754" s="98"/>
      <c r="C754" s="98"/>
      <c r="D754" s="36"/>
      <c r="E754" s="36"/>
      <c r="F754" s="58">
        <v>9</v>
      </c>
      <c r="G754" s="56" t="s">
        <v>2473</v>
      </c>
      <c r="H754" s="63">
        <v>15000000</v>
      </c>
      <c r="I754" s="63"/>
      <c r="J754" s="76"/>
      <c r="K754" s="56"/>
      <c r="L754" s="89"/>
      <c r="M754" s="26"/>
    </row>
    <row r="755" spans="1:13" s="14" customFormat="1" ht="46.5" x14ac:dyDescent="0.35">
      <c r="A755" s="98">
        <v>630</v>
      </c>
      <c r="B755" s="98"/>
      <c r="C755" s="98"/>
      <c r="D755" s="36"/>
      <c r="E755" s="36"/>
      <c r="F755" s="58">
        <v>10</v>
      </c>
      <c r="G755" s="56" t="s">
        <v>2474</v>
      </c>
      <c r="H755" s="63">
        <v>15000000</v>
      </c>
      <c r="I755" s="63"/>
      <c r="J755" s="76"/>
      <c r="K755" s="56"/>
      <c r="L755" s="89"/>
      <c r="M755" s="26"/>
    </row>
    <row r="756" spans="1:13" x14ac:dyDescent="0.35">
      <c r="A756" s="98"/>
      <c r="B756" s="98"/>
      <c r="C756" s="98"/>
      <c r="D756" s="36"/>
      <c r="E756" s="36"/>
      <c r="F756" s="124" t="s">
        <v>1388</v>
      </c>
      <c r="G756" s="124"/>
      <c r="H756" s="59">
        <f>SUM(H746:H755)</f>
        <v>125000000</v>
      </c>
      <c r="I756" s="59"/>
      <c r="J756" s="73"/>
      <c r="K756" s="31"/>
      <c r="L756" s="89"/>
      <c r="M756" s="35"/>
    </row>
    <row r="757" spans="1:13" x14ac:dyDescent="0.35">
      <c r="A757" s="98"/>
      <c r="B757" s="98"/>
      <c r="C757" s="98"/>
      <c r="D757" s="36"/>
      <c r="E757" s="36"/>
      <c r="F757" s="125" t="s">
        <v>1406</v>
      </c>
      <c r="G757" s="125"/>
      <c r="H757" s="59"/>
      <c r="I757" s="59"/>
      <c r="J757" s="73"/>
      <c r="K757" s="31"/>
      <c r="L757" s="89"/>
      <c r="M757" s="35"/>
    </row>
    <row r="758" spans="1:13" s="14" customFormat="1" ht="46.5" x14ac:dyDescent="0.35">
      <c r="A758" s="98">
        <v>631</v>
      </c>
      <c r="B758" s="98"/>
      <c r="C758" s="98"/>
      <c r="D758" s="36"/>
      <c r="E758" s="36"/>
      <c r="F758" s="58">
        <v>1</v>
      </c>
      <c r="G758" s="56" t="s">
        <v>2477</v>
      </c>
      <c r="H758" s="63">
        <v>10000000</v>
      </c>
      <c r="I758" s="63"/>
      <c r="J758" s="76"/>
      <c r="K758" s="56"/>
      <c r="L758" s="89"/>
      <c r="M758" s="26"/>
    </row>
    <row r="759" spans="1:13" s="14" customFormat="1" ht="46.5" x14ac:dyDescent="0.35">
      <c r="A759" s="98">
        <v>632</v>
      </c>
      <c r="B759" s="98"/>
      <c r="C759" s="98"/>
      <c r="D759" s="36"/>
      <c r="E759" s="36"/>
      <c r="F759" s="58">
        <v>2</v>
      </c>
      <c r="G759" s="56" t="s">
        <v>2475</v>
      </c>
      <c r="H759" s="63">
        <v>12000000</v>
      </c>
      <c r="I759" s="63"/>
      <c r="J759" s="76"/>
      <c r="K759" s="56"/>
      <c r="L759" s="89"/>
      <c r="M759" s="26"/>
    </row>
    <row r="760" spans="1:13" s="14" customFormat="1" ht="31" x14ac:dyDescent="0.35">
      <c r="A760" s="98">
        <v>633</v>
      </c>
      <c r="B760" s="98"/>
      <c r="C760" s="98"/>
      <c r="D760" s="36"/>
      <c r="E760" s="36"/>
      <c r="F760" s="58">
        <v>3</v>
      </c>
      <c r="G760" s="56" t="s">
        <v>2476</v>
      </c>
      <c r="H760" s="63">
        <v>10000000</v>
      </c>
      <c r="I760" s="63"/>
      <c r="J760" s="76"/>
      <c r="K760" s="56"/>
      <c r="L760" s="89"/>
      <c r="M760" s="26"/>
    </row>
    <row r="761" spans="1:13" s="14" customFormat="1" ht="46.5" x14ac:dyDescent="0.35">
      <c r="A761" s="98">
        <v>634</v>
      </c>
      <c r="B761" s="98"/>
      <c r="C761" s="98"/>
      <c r="D761" s="36"/>
      <c r="E761" s="36"/>
      <c r="F761" s="58">
        <v>4</v>
      </c>
      <c r="G761" s="56" t="s">
        <v>2479</v>
      </c>
      <c r="H761" s="63">
        <v>7000000</v>
      </c>
      <c r="I761" s="63"/>
      <c r="J761" s="76"/>
      <c r="K761" s="56"/>
      <c r="L761" s="89"/>
      <c r="M761" s="26"/>
    </row>
    <row r="762" spans="1:13" s="14" customFormat="1" ht="46.5" x14ac:dyDescent="0.35">
      <c r="A762" s="98">
        <v>635</v>
      </c>
      <c r="B762" s="98"/>
      <c r="C762" s="98"/>
      <c r="D762" s="36"/>
      <c r="E762" s="36"/>
      <c r="F762" s="58">
        <v>5</v>
      </c>
      <c r="G762" s="56" t="s">
        <v>2480</v>
      </c>
      <c r="H762" s="63">
        <v>15000000</v>
      </c>
      <c r="I762" s="63"/>
      <c r="J762" s="76"/>
      <c r="K762" s="56"/>
      <c r="L762" s="89"/>
      <c r="M762" s="26"/>
    </row>
    <row r="763" spans="1:13" x14ac:dyDescent="0.35">
      <c r="A763" s="98"/>
      <c r="B763" s="98"/>
      <c r="C763" s="98"/>
      <c r="D763" s="36"/>
      <c r="E763" s="36"/>
      <c r="F763" s="124" t="s">
        <v>1389</v>
      </c>
      <c r="G763" s="124"/>
      <c r="H763" s="59">
        <f>SUM(H758:H762)</f>
        <v>54000000</v>
      </c>
      <c r="I763" s="59"/>
      <c r="J763" s="73"/>
      <c r="K763" s="31"/>
      <c r="L763" s="89"/>
      <c r="M763" s="35"/>
    </row>
    <row r="764" spans="1:13" x14ac:dyDescent="0.35">
      <c r="A764" s="98"/>
      <c r="B764" s="98"/>
      <c r="C764" s="98"/>
      <c r="D764" s="36"/>
      <c r="E764" s="36"/>
      <c r="F764" s="125" t="s">
        <v>1407</v>
      </c>
      <c r="G764" s="125"/>
      <c r="H764" s="59"/>
      <c r="I764" s="59"/>
      <c r="J764" s="73"/>
      <c r="K764" s="31"/>
      <c r="L764" s="89"/>
      <c r="M764" s="35"/>
    </row>
    <row r="765" spans="1:13" s="14" customFormat="1" ht="46.5" x14ac:dyDescent="0.35">
      <c r="A765" s="98">
        <v>636</v>
      </c>
      <c r="B765" s="98"/>
      <c r="C765" s="98"/>
      <c r="D765" s="36"/>
      <c r="E765" s="36"/>
      <c r="F765" s="58">
        <v>1</v>
      </c>
      <c r="G765" s="56" t="s">
        <v>2481</v>
      </c>
      <c r="H765" s="63">
        <v>10000000</v>
      </c>
      <c r="I765" s="63"/>
      <c r="J765" s="76"/>
      <c r="K765" s="56"/>
      <c r="L765" s="89"/>
      <c r="M765" s="26"/>
    </row>
    <row r="766" spans="1:13" s="14" customFormat="1" ht="46.5" x14ac:dyDescent="0.35">
      <c r="A766" s="98">
        <v>637</v>
      </c>
      <c r="B766" s="98"/>
      <c r="C766" s="98"/>
      <c r="D766" s="36"/>
      <c r="E766" s="36"/>
      <c r="F766" s="58">
        <v>2</v>
      </c>
      <c r="G766" s="56" t="s">
        <v>2482</v>
      </c>
      <c r="H766" s="63">
        <v>10000000</v>
      </c>
      <c r="I766" s="63"/>
      <c r="J766" s="76"/>
      <c r="K766" s="56"/>
      <c r="L766" s="89"/>
      <c r="M766" s="26"/>
    </row>
    <row r="767" spans="1:13" s="14" customFormat="1" ht="62" x14ac:dyDescent="0.35">
      <c r="A767" s="98">
        <v>638</v>
      </c>
      <c r="B767" s="98"/>
      <c r="C767" s="98"/>
      <c r="D767" s="36"/>
      <c r="E767" s="36"/>
      <c r="F767" s="58">
        <v>3</v>
      </c>
      <c r="G767" s="56" t="s">
        <v>2483</v>
      </c>
      <c r="H767" s="63">
        <v>10000000</v>
      </c>
      <c r="I767" s="63"/>
      <c r="J767" s="76"/>
      <c r="K767" s="56"/>
      <c r="L767" s="89"/>
      <c r="M767" s="26"/>
    </row>
    <row r="768" spans="1:13" s="14" customFormat="1" ht="62" x14ac:dyDescent="0.35">
      <c r="A768" s="98">
        <v>639</v>
      </c>
      <c r="B768" s="98"/>
      <c r="C768" s="98"/>
      <c r="D768" s="36"/>
      <c r="E768" s="36"/>
      <c r="F768" s="58">
        <v>4</v>
      </c>
      <c r="G768" s="56" t="s">
        <v>2484</v>
      </c>
      <c r="H768" s="63">
        <v>10000000</v>
      </c>
      <c r="I768" s="63"/>
      <c r="J768" s="76"/>
      <c r="K768" s="56"/>
      <c r="L768" s="89"/>
      <c r="M768" s="26"/>
    </row>
    <row r="769" spans="1:13" s="14" customFormat="1" ht="31" x14ac:dyDescent="0.35">
      <c r="A769" s="98">
        <v>640</v>
      </c>
      <c r="B769" s="98"/>
      <c r="C769" s="98"/>
      <c r="D769" s="36"/>
      <c r="E769" s="36"/>
      <c r="F769" s="58">
        <v>5</v>
      </c>
      <c r="G769" s="82" t="s">
        <v>3320</v>
      </c>
      <c r="H769" s="83">
        <v>299700000</v>
      </c>
      <c r="I769" s="83"/>
      <c r="J769" s="84"/>
      <c r="K769" s="82"/>
      <c r="L769" s="89"/>
      <c r="M769" s="52"/>
    </row>
    <row r="770" spans="1:13" s="14" customFormat="1" ht="62" x14ac:dyDescent="0.35">
      <c r="A770" s="98">
        <v>641</v>
      </c>
      <c r="B770" s="98"/>
      <c r="C770" s="98"/>
      <c r="D770" s="36"/>
      <c r="E770" s="36"/>
      <c r="F770" s="58">
        <v>6</v>
      </c>
      <c r="G770" s="56" t="s">
        <v>2486</v>
      </c>
      <c r="H770" s="63">
        <v>10000000</v>
      </c>
      <c r="I770" s="63"/>
      <c r="J770" s="76"/>
      <c r="K770" s="56"/>
      <c r="L770" s="89"/>
      <c r="M770" s="26"/>
    </row>
    <row r="771" spans="1:13" s="14" customFormat="1" ht="46.5" x14ac:dyDescent="0.35">
      <c r="A771" s="98">
        <v>642</v>
      </c>
      <c r="B771" s="98"/>
      <c r="C771" s="98"/>
      <c r="D771" s="36"/>
      <c r="E771" s="36"/>
      <c r="F771" s="58">
        <v>7</v>
      </c>
      <c r="G771" s="56" t="s">
        <v>3321</v>
      </c>
      <c r="H771" s="63">
        <v>7500000</v>
      </c>
      <c r="I771" s="63"/>
      <c r="J771" s="76"/>
      <c r="K771" s="56"/>
      <c r="L771" s="89"/>
      <c r="M771" s="26"/>
    </row>
    <row r="772" spans="1:13" s="14" customFormat="1" ht="46.5" x14ac:dyDescent="0.35">
      <c r="A772" s="98">
        <v>643</v>
      </c>
      <c r="B772" s="98"/>
      <c r="C772" s="98"/>
      <c r="D772" s="36"/>
      <c r="E772" s="36"/>
      <c r="F772" s="58">
        <v>8</v>
      </c>
      <c r="G772" s="56" t="s">
        <v>2487</v>
      </c>
      <c r="H772" s="63">
        <v>7500000</v>
      </c>
      <c r="I772" s="63"/>
      <c r="J772" s="76"/>
      <c r="K772" s="56"/>
      <c r="L772" s="89"/>
      <c r="M772" s="26"/>
    </row>
    <row r="773" spans="1:13" s="14" customFormat="1" ht="46.5" x14ac:dyDescent="0.35">
      <c r="A773" s="98">
        <v>644</v>
      </c>
      <c r="B773" s="98"/>
      <c r="C773" s="98"/>
      <c r="D773" s="36"/>
      <c r="E773" s="36"/>
      <c r="F773" s="58">
        <v>9</v>
      </c>
      <c r="G773" s="56" t="s">
        <v>2488</v>
      </c>
      <c r="H773" s="63">
        <v>7500000</v>
      </c>
      <c r="I773" s="63"/>
      <c r="J773" s="76"/>
      <c r="K773" s="56"/>
      <c r="L773" s="89"/>
      <c r="M773" s="26"/>
    </row>
    <row r="774" spans="1:13" s="14" customFormat="1" ht="46.5" x14ac:dyDescent="0.35">
      <c r="A774" s="98">
        <v>645</v>
      </c>
      <c r="B774" s="98"/>
      <c r="C774" s="98"/>
      <c r="D774" s="36"/>
      <c r="E774" s="36"/>
      <c r="F774" s="58">
        <v>10</v>
      </c>
      <c r="G774" s="56" t="s">
        <v>2489</v>
      </c>
      <c r="H774" s="63">
        <v>7500000</v>
      </c>
      <c r="I774" s="63"/>
      <c r="J774" s="76"/>
      <c r="K774" s="56"/>
      <c r="L774" s="89"/>
      <c r="M774" s="26"/>
    </row>
    <row r="775" spans="1:13" s="14" customFormat="1" ht="31" x14ac:dyDescent="0.35">
      <c r="A775" s="98">
        <v>646</v>
      </c>
      <c r="B775" s="98"/>
      <c r="C775" s="98"/>
      <c r="D775" s="36"/>
      <c r="E775" s="36"/>
      <c r="F775" s="58">
        <v>11</v>
      </c>
      <c r="G775" s="56" t="s">
        <v>2490</v>
      </c>
      <c r="H775" s="63">
        <v>7000000</v>
      </c>
      <c r="I775" s="63"/>
      <c r="J775" s="76"/>
      <c r="K775" s="56"/>
      <c r="L775" s="89"/>
      <c r="M775" s="26"/>
    </row>
    <row r="776" spans="1:13" s="14" customFormat="1" ht="31" x14ac:dyDescent="0.35">
      <c r="A776" s="98">
        <v>647</v>
      </c>
      <c r="B776" s="98"/>
      <c r="C776" s="98"/>
      <c r="D776" s="36"/>
      <c r="E776" s="36"/>
      <c r="F776" s="58">
        <v>12</v>
      </c>
      <c r="G776" s="56" t="s">
        <v>2491</v>
      </c>
      <c r="H776" s="63">
        <v>8000000</v>
      </c>
      <c r="I776" s="63"/>
      <c r="J776" s="76"/>
      <c r="K776" s="56"/>
      <c r="L776" s="89"/>
      <c r="M776" s="26"/>
    </row>
    <row r="777" spans="1:13" s="14" customFormat="1" ht="46.5" x14ac:dyDescent="0.35">
      <c r="A777" s="98">
        <v>648</v>
      </c>
      <c r="B777" s="98"/>
      <c r="C777" s="98"/>
      <c r="D777" s="36"/>
      <c r="E777" s="36"/>
      <c r="F777" s="58">
        <v>13</v>
      </c>
      <c r="G777" s="56" t="s">
        <v>2492</v>
      </c>
      <c r="H777" s="63">
        <v>7000000</v>
      </c>
      <c r="I777" s="63"/>
      <c r="J777" s="76"/>
      <c r="K777" s="56"/>
      <c r="L777" s="89"/>
      <c r="M777" s="26"/>
    </row>
    <row r="778" spans="1:13" s="14" customFormat="1" ht="46.5" x14ac:dyDescent="0.35">
      <c r="A778" s="98">
        <v>649</v>
      </c>
      <c r="B778" s="98"/>
      <c r="C778" s="98"/>
      <c r="D778" s="36"/>
      <c r="E778" s="36"/>
      <c r="F778" s="58">
        <v>14</v>
      </c>
      <c r="G778" s="56" t="s">
        <v>2493</v>
      </c>
      <c r="H778" s="63">
        <v>15000000</v>
      </c>
      <c r="I778" s="63"/>
      <c r="J778" s="76"/>
      <c r="K778" s="56"/>
      <c r="L778" s="89"/>
      <c r="M778" s="26"/>
    </row>
    <row r="779" spans="1:13" s="14" customFormat="1" ht="46.5" x14ac:dyDescent="0.35">
      <c r="A779" s="98">
        <v>650</v>
      </c>
      <c r="B779" s="98"/>
      <c r="C779" s="98"/>
      <c r="D779" s="36"/>
      <c r="E779" s="36"/>
      <c r="F779" s="58">
        <v>15</v>
      </c>
      <c r="G779" s="56" t="s">
        <v>2494</v>
      </c>
      <c r="H779" s="63">
        <v>7500000</v>
      </c>
      <c r="I779" s="63"/>
      <c r="J779" s="76"/>
      <c r="K779" s="56"/>
      <c r="L779" s="89"/>
      <c r="M779" s="26"/>
    </row>
    <row r="780" spans="1:13" s="14" customFormat="1" ht="46.5" x14ac:dyDescent="0.35">
      <c r="A780" s="98">
        <v>651</v>
      </c>
      <c r="B780" s="98"/>
      <c r="C780" s="98"/>
      <c r="D780" s="36"/>
      <c r="E780" s="36"/>
      <c r="F780" s="58">
        <v>16</v>
      </c>
      <c r="G780" s="56" t="s">
        <v>2495</v>
      </c>
      <c r="H780" s="63">
        <v>7500000</v>
      </c>
      <c r="I780" s="63"/>
      <c r="J780" s="76"/>
      <c r="K780" s="56"/>
      <c r="L780" s="89"/>
      <c r="M780" s="26"/>
    </row>
    <row r="781" spans="1:13" s="14" customFormat="1" ht="46.5" x14ac:dyDescent="0.35">
      <c r="A781" s="98">
        <v>652</v>
      </c>
      <c r="B781" s="98"/>
      <c r="C781" s="98"/>
      <c r="D781" s="36"/>
      <c r="E781" s="36"/>
      <c r="F781" s="58">
        <v>17</v>
      </c>
      <c r="G781" s="56" t="s">
        <v>2496</v>
      </c>
      <c r="H781" s="63">
        <v>15000000</v>
      </c>
      <c r="I781" s="63"/>
      <c r="J781" s="76"/>
      <c r="K781" s="56"/>
      <c r="L781" s="89"/>
      <c r="M781" s="26"/>
    </row>
    <row r="782" spans="1:13" s="14" customFormat="1" ht="31" x14ac:dyDescent="0.35">
      <c r="A782" s="98">
        <v>653</v>
      </c>
      <c r="B782" s="98"/>
      <c r="C782" s="98"/>
      <c r="D782" s="36"/>
      <c r="E782" s="36"/>
      <c r="F782" s="58">
        <v>18</v>
      </c>
      <c r="G782" s="56" t="s">
        <v>2497</v>
      </c>
      <c r="H782" s="63">
        <v>10000000</v>
      </c>
      <c r="I782" s="63"/>
      <c r="J782" s="76"/>
      <c r="K782" s="56"/>
      <c r="L782" s="89"/>
      <c r="M782" s="26"/>
    </row>
    <row r="783" spans="1:13" s="14" customFormat="1" ht="46.5" x14ac:dyDescent="0.35">
      <c r="A783" s="98">
        <v>654</v>
      </c>
      <c r="B783" s="98"/>
      <c r="C783" s="98"/>
      <c r="D783" s="36"/>
      <c r="E783" s="36"/>
      <c r="F783" s="58">
        <v>19</v>
      </c>
      <c r="G783" s="56" t="s">
        <v>2498</v>
      </c>
      <c r="H783" s="63">
        <v>10000000</v>
      </c>
      <c r="I783" s="63"/>
      <c r="J783" s="76"/>
      <c r="K783" s="56"/>
      <c r="L783" s="89"/>
      <c r="M783" s="26"/>
    </row>
    <row r="784" spans="1:13" s="14" customFormat="1" ht="46.5" x14ac:dyDescent="0.35">
      <c r="A784" s="98">
        <v>655</v>
      </c>
      <c r="B784" s="98"/>
      <c r="C784" s="98"/>
      <c r="D784" s="36"/>
      <c r="E784" s="36"/>
      <c r="F784" s="58">
        <v>20</v>
      </c>
      <c r="G784" s="56" t="s">
        <v>2499</v>
      </c>
      <c r="H784" s="63">
        <v>15000000</v>
      </c>
      <c r="I784" s="63"/>
      <c r="J784" s="76"/>
      <c r="K784" s="56"/>
      <c r="L784" s="89"/>
      <c r="M784" s="26"/>
    </row>
    <row r="785" spans="1:13" s="14" customFormat="1" ht="31" x14ac:dyDescent="0.35">
      <c r="A785" s="98">
        <v>656</v>
      </c>
      <c r="B785" s="98"/>
      <c r="C785" s="98"/>
      <c r="D785" s="36"/>
      <c r="E785" s="36"/>
      <c r="F785" s="58">
        <v>21</v>
      </c>
      <c r="G785" s="56" t="s">
        <v>3322</v>
      </c>
      <c r="H785" s="63">
        <v>7500000</v>
      </c>
      <c r="I785" s="63"/>
      <c r="J785" s="76"/>
      <c r="K785" s="56"/>
      <c r="L785" s="89"/>
      <c r="M785" s="26"/>
    </row>
    <row r="786" spans="1:13" s="14" customFormat="1" ht="46.5" x14ac:dyDescent="0.35">
      <c r="A786" s="98">
        <v>657</v>
      </c>
      <c r="B786" s="98"/>
      <c r="C786" s="98"/>
      <c r="D786" s="36"/>
      <c r="E786" s="36"/>
      <c r="F786" s="58">
        <v>22</v>
      </c>
      <c r="G786" s="56" t="s">
        <v>3323</v>
      </c>
      <c r="H786" s="63">
        <v>50000000</v>
      </c>
      <c r="I786" s="63"/>
      <c r="J786" s="76"/>
      <c r="K786" s="56"/>
      <c r="L786" s="89"/>
      <c r="M786" s="26"/>
    </row>
    <row r="787" spans="1:13" s="14" customFormat="1" ht="46.5" x14ac:dyDescent="0.35">
      <c r="A787" s="98">
        <v>658</v>
      </c>
      <c r="B787" s="98"/>
      <c r="C787" s="98"/>
      <c r="D787" s="36"/>
      <c r="E787" s="36"/>
      <c r="F787" s="58">
        <v>23</v>
      </c>
      <c r="G787" s="56" t="s">
        <v>2502</v>
      </c>
      <c r="H787" s="63">
        <v>13000000</v>
      </c>
      <c r="I787" s="63"/>
      <c r="J787" s="76"/>
      <c r="K787" s="56"/>
      <c r="L787" s="89"/>
      <c r="M787" s="26"/>
    </row>
    <row r="788" spans="1:13" s="14" customFormat="1" ht="62" x14ac:dyDescent="0.35">
      <c r="A788" s="98">
        <v>659</v>
      </c>
      <c r="B788" s="98"/>
      <c r="C788" s="98"/>
      <c r="D788" s="36"/>
      <c r="E788" s="36"/>
      <c r="F788" s="58">
        <v>24</v>
      </c>
      <c r="G788" s="56" t="s">
        <v>2503</v>
      </c>
      <c r="H788" s="63">
        <v>20000000</v>
      </c>
      <c r="I788" s="63"/>
      <c r="J788" s="76"/>
      <c r="K788" s="56"/>
      <c r="L788" s="89"/>
      <c r="M788" s="26"/>
    </row>
    <row r="789" spans="1:13" x14ac:dyDescent="0.35">
      <c r="A789" s="98"/>
      <c r="B789" s="98"/>
      <c r="C789" s="98"/>
      <c r="D789" s="36"/>
      <c r="E789" s="36"/>
      <c r="F789" s="124" t="s">
        <v>1390</v>
      </c>
      <c r="G789" s="124"/>
      <c r="H789" s="59">
        <f>SUM(H765:H788)</f>
        <v>572200000</v>
      </c>
      <c r="I789" s="59"/>
      <c r="J789" s="73"/>
      <c r="K789" s="31"/>
      <c r="L789" s="89"/>
      <c r="M789" s="35"/>
    </row>
    <row r="790" spans="1:13" x14ac:dyDescent="0.35">
      <c r="A790" s="98"/>
      <c r="B790" s="98"/>
      <c r="C790" s="98"/>
      <c r="D790" s="36"/>
      <c r="E790" s="36"/>
      <c r="F790" s="125" t="s">
        <v>1408</v>
      </c>
      <c r="G790" s="125"/>
      <c r="H790" s="59"/>
      <c r="I790" s="59"/>
      <c r="J790" s="73"/>
      <c r="K790" s="31"/>
      <c r="L790" s="89"/>
      <c r="M790" s="35"/>
    </row>
    <row r="791" spans="1:13" s="14" customFormat="1" ht="31" x14ac:dyDescent="0.35">
      <c r="A791" s="98">
        <v>660</v>
      </c>
      <c r="B791" s="98"/>
      <c r="C791" s="98"/>
      <c r="D791" s="36"/>
      <c r="E791" s="36"/>
      <c r="F791" s="58">
        <v>1</v>
      </c>
      <c r="G791" s="56" t="s">
        <v>2504</v>
      </c>
      <c r="H791" s="63">
        <v>30000000</v>
      </c>
      <c r="I791" s="63"/>
      <c r="J791" s="76"/>
      <c r="K791" s="56"/>
      <c r="L791" s="89"/>
      <c r="M791" s="26"/>
    </row>
    <row r="792" spans="1:13" s="14" customFormat="1" ht="46.5" x14ac:dyDescent="0.35">
      <c r="A792" s="98">
        <v>661</v>
      </c>
      <c r="B792" s="98"/>
      <c r="C792" s="98"/>
      <c r="D792" s="36"/>
      <c r="E792" s="36"/>
      <c r="F792" s="58">
        <v>2</v>
      </c>
      <c r="G792" s="56" t="s">
        <v>2505</v>
      </c>
      <c r="H792" s="63">
        <v>10000000</v>
      </c>
      <c r="I792" s="63"/>
      <c r="J792" s="76"/>
      <c r="K792" s="56"/>
      <c r="L792" s="89"/>
      <c r="M792" s="26"/>
    </row>
    <row r="793" spans="1:13" s="14" customFormat="1" ht="62" x14ac:dyDescent="0.35">
      <c r="A793" s="98">
        <v>662</v>
      </c>
      <c r="B793" s="98"/>
      <c r="C793" s="98"/>
      <c r="D793" s="36"/>
      <c r="E793" s="36"/>
      <c r="F793" s="58">
        <v>3</v>
      </c>
      <c r="G793" s="56" t="s">
        <v>2506</v>
      </c>
      <c r="H793" s="63">
        <v>10000000</v>
      </c>
      <c r="I793" s="63"/>
      <c r="J793" s="76"/>
      <c r="K793" s="56"/>
      <c r="L793" s="89"/>
      <c r="M793" s="26"/>
    </row>
    <row r="794" spans="1:13" s="14" customFormat="1" ht="62" x14ac:dyDescent="0.35">
      <c r="A794" s="98">
        <v>663</v>
      </c>
      <c r="B794" s="98"/>
      <c r="C794" s="98"/>
      <c r="D794" s="36"/>
      <c r="E794" s="36"/>
      <c r="F794" s="58">
        <v>4</v>
      </c>
      <c r="G794" s="56" t="s">
        <v>3324</v>
      </c>
      <c r="H794" s="63">
        <v>10000000</v>
      </c>
      <c r="I794" s="63"/>
      <c r="J794" s="76"/>
      <c r="K794" s="56"/>
      <c r="L794" s="89"/>
      <c r="M794" s="26"/>
    </row>
    <row r="795" spans="1:13" s="14" customFormat="1" ht="46.5" x14ac:dyDescent="0.35">
      <c r="A795" s="98">
        <v>664</v>
      </c>
      <c r="B795" s="98"/>
      <c r="C795" s="98"/>
      <c r="D795" s="36"/>
      <c r="E795" s="36"/>
      <c r="F795" s="58">
        <v>5</v>
      </c>
      <c r="G795" s="56" t="s">
        <v>3325</v>
      </c>
      <c r="H795" s="63">
        <v>10000000</v>
      </c>
      <c r="I795" s="63"/>
      <c r="J795" s="76"/>
      <c r="K795" s="56"/>
      <c r="L795" s="89"/>
      <c r="M795" s="26"/>
    </row>
    <row r="796" spans="1:13" s="14" customFormat="1" ht="46.5" x14ac:dyDescent="0.35">
      <c r="A796" s="98">
        <v>665</v>
      </c>
      <c r="B796" s="98"/>
      <c r="C796" s="98"/>
      <c r="D796" s="36"/>
      <c r="E796" s="36"/>
      <c r="F796" s="58">
        <v>6</v>
      </c>
      <c r="G796" s="56" t="s">
        <v>2507</v>
      </c>
      <c r="H796" s="63">
        <v>10000000</v>
      </c>
      <c r="I796" s="63"/>
      <c r="J796" s="76"/>
      <c r="K796" s="56"/>
      <c r="L796" s="89"/>
      <c r="M796" s="26"/>
    </row>
    <row r="797" spans="1:13" s="14" customFormat="1" ht="46.5" x14ac:dyDescent="0.35">
      <c r="A797" s="98">
        <v>666</v>
      </c>
      <c r="B797" s="98"/>
      <c r="C797" s="98"/>
      <c r="D797" s="36"/>
      <c r="E797" s="36"/>
      <c r="F797" s="58">
        <v>7</v>
      </c>
      <c r="G797" s="56" t="s">
        <v>2508</v>
      </c>
      <c r="H797" s="63">
        <v>10000000</v>
      </c>
      <c r="I797" s="63"/>
      <c r="J797" s="76"/>
      <c r="K797" s="56"/>
      <c r="L797" s="89"/>
      <c r="M797" s="26"/>
    </row>
    <row r="798" spans="1:13" s="14" customFormat="1" ht="62" x14ac:dyDescent="0.35">
      <c r="A798" s="98">
        <v>667</v>
      </c>
      <c r="B798" s="98"/>
      <c r="C798" s="98"/>
      <c r="D798" s="36"/>
      <c r="E798" s="36"/>
      <c r="F798" s="58">
        <v>8</v>
      </c>
      <c r="G798" s="56" t="s">
        <v>2509</v>
      </c>
      <c r="H798" s="63">
        <v>10000000</v>
      </c>
      <c r="I798" s="63"/>
      <c r="J798" s="76"/>
      <c r="K798" s="56"/>
      <c r="L798" s="89"/>
      <c r="M798" s="26"/>
    </row>
    <row r="799" spans="1:13" s="14" customFormat="1" ht="31" x14ac:dyDescent="0.35">
      <c r="A799" s="98">
        <v>668</v>
      </c>
      <c r="B799" s="98"/>
      <c r="C799" s="98"/>
      <c r="D799" s="36"/>
      <c r="E799" s="36"/>
      <c r="F799" s="58">
        <v>9</v>
      </c>
      <c r="G799" s="56" t="s">
        <v>2510</v>
      </c>
      <c r="H799" s="63">
        <v>10000000</v>
      </c>
      <c r="I799" s="63"/>
      <c r="J799" s="76"/>
      <c r="K799" s="56"/>
      <c r="L799" s="89"/>
      <c r="M799" s="26"/>
    </row>
    <row r="800" spans="1:13" x14ac:dyDescent="0.35">
      <c r="A800" s="98"/>
      <c r="B800" s="98"/>
      <c r="C800" s="98"/>
      <c r="D800" s="36"/>
      <c r="E800" s="36"/>
      <c r="F800" s="124" t="s">
        <v>1391</v>
      </c>
      <c r="G800" s="124"/>
      <c r="H800" s="59">
        <f>SUM(H791:H799)</f>
        <v>110000000</v>
      </c>
      <c r="I800" s="59"/>
      <c r="J800" s="73"/>
      <c r="K800" s="31"/>
      <c r="L800" s="89"/>
      <c r="M800" s="35"/>
    </row>
    <row r="801" spans="1:13" x14ac:dyDescent="0.35">
      <c r="A801" s="98"/>
      <c r="B801" s="98"/>
      <c r="C801" s="98"/>
      <c r="D801" s="36"/>
      <c r="E801" s="36"/>
      <c r="F801" s="125" t="s">
        <v>1409</v>
      </c>
      <c r="G801" s="125"/>
      <c r="H801" s="59"/>
      <c r="I801" s="59"/>
      <c r="J801" s="73"/>
      <c r="K801" s="31"/>
      <c r="L801" s="89"/>
      <c r="M801" s="35"/>
    </row>
    <row r="802" spans="1:13" s="14" customFormat="1" ht="46.5" x14ac:dyDescent="0.35">
      <c r="A802" s="98">
        <v>669</v>
      </c>
      <c r="B802" s="98"/>
      <c r="C802" s="98"/>
      <c r="D802" s="36"/>
      <c r="E802" s="36"/>
      <c r="F802" s="58">
        <v>1</v>
      </c>
      <c r="G802" s="56" t="s">
        <v>2514</v>
      </c>
      <c r="H802" s="63">
        <v>10000000</v>
      </c>
      <c r="I802" s="63"/>
      <c r="J802" s="76"/>
      <c r="K802" s="56"/>
      <c r="L802" s="89"/>
      <c r="M802" s="26"/>
    </row>
    <row r="803" spans="1:13" s="14" customFormat="1" ht="31" x14ac:dyDescent="0.35">
      <c r="A803" s="98">
        <v>670</v>
      </c>
      <c r="B803" s="98"/>
      <c r="C803" s="98"/>
      <c r="D803" s="36"/>
      <c r="E803" s="36"/>
      <c r="F803" s="58">
        <v>2</v>
      </c>
      <c r="G803" s="56" t="s">
        <v>2515</v>
      </c>
      <c r="H803" s="63">
        <v>6000000</v>
      </c>
      <c r="I803" s="63"/>
      <c r="J803" s="76"/>
      <c r="K803" s="56"/>
      <c r="L803" s="89"/>
      <c r="M803" s="26"/>
    </row>
    <row r="804" spans="1:13" s="14" customFormat="1" ht="46.5" x14ac:dyDescent="0.35">
      <c r="A804" s="98">
        <v>671</v>
      </c>
      <c r="B804" s="98"/>
      <c r="C804" s="98"/>
      <c r="D804" s="36"/>
      <c r="E804" s="36"/>
      <c r="F804" s="58">
        <v>3</v>
      </c>
      <c r="G804" s="56" t="s">
        <v>2516</v>
      </c>
      <c r="H804" s="63">
        <v>10000000</v>
      </c>
      <c r="I804" s="63"/>
      <c r="J804" s="76"/>
      <c r="K804" s="56"/>
      <c r="L804" s="89"/>
      <c r="M804" s="26"/>
    </row>
    <row r="805" spans="1:13" s="14" customFormat="1" ht="46.5" x14ac:dyDescent="0.35">
      <c r="A805" s="98">
        <v>672</v>
      </c>
      <c r="B805" s="98"/>
      <c r="C805" s="98"/>
      <c r="D805" s="36"/>
      <c r="E805" s="36"/>
      <c r="F805" s="58">
        <v>4</v>
      </c>
      <c r="G805" s="56" t="s">
        <v>2517</v>
      </c>
      <c r="H805" s="63">
        <v>10000000</v>
      </c>
      <c r="I805" s="63"/>
      <c r="J805" s="76"/>
      <c r="K805" s="56"/>
      <c r="L805" s="89"/>
      <c r="M805" s="26"/>
    </row>
    <row r="806" spans="1:13" s="14" customFormat="1" ht="46.5" x14ac:dyDescent="0.35">
      <c r="A806" s="98">
        <v>673</v>
      </c>
      <c r="B806" s="98"/>
      <c r="C806" s="98"/>
      <c r="D806" s="36"/>
      <c r="E806" s="36"/>
      <c r="F806" s="58">
        <v>5</v>
      </c>
      <c r="G806" s="56" t="s">
        <v>2518</v>
      </c>
      <c r="H806" s="63">
        <v>10000000</v>
      </c>
      <c r="I806" s="63"/>
      <c r="J806" s="76"/>
      <c r="K806" s="56"/>
      <c r="L806" s="89"/>
      <c r="M806" s="26"/>
    </row>
    <row r="807" spans="1:13" s="14" customFormat="1" ht="46.5" x14ac:dyDescent="0.35">
      <c r="A807" s="98">
        <v>674</v>
      </c>
      <c r="B807" s="98"/>
      <c r="C807" s="98"/>
      <c r="D807" s="36"/>
      <c r="E807" s="36"/>
      <c r="F807" s="58">
        <v>6</v>
      </c>
      <c r="G807" s="12" t="s">
        <v>3384</v>
      </c>
      <c r="H807" s="63">
        <v>10000000</v>
      </c>
      <c r="I807" s="63"/>
      <c r="J807" s="76"/>
      <c r="K807" s="56"/>
      <c r="L807" s="89"/>
      <c r="M807" s="26"/>
    </row>
    <row r="808" spans="1:13" x14ac:dyDescent="0.35">
      <c r="A808" s="98"/>
      <c r="B808" s="98"/>
      <c r="C808" s="98"/>
      <c r="D808" s="36"/>
      <c r="E808" s="36"/>
      <c r="F808" s="124" t="s">
        <v>1392</v>
      </c>
      <c r="G808" s="124"/>
      <c r="H808" s="59">
        <f>SUM(H802:H807)</f>
        <v>56000000</v>
      </c>
      <c r="I808" s="59"/>
      <c r="J808" s="73"/>
      <c r="K808" s="31"/>
      <c r="L808" s="89"/>
      <c r="M808" s="35"/>
    </row>
    <row r="809" spans="1:13" x14ac:dyDescent="0.35">
      <c r="A809" s="98"/>
      <c r="B809" s="98"/>
      <c r="C809" s="98"/>
      <c r="D809" s="36"/>
      <c r="E809" s="36"/>
      <c r="F809" s="125" t="s">
        <v>1410</v>
      </c>
      <c r="G809" s="125"/>
      <c r="H809" s="59"/>
      <c r="I809" s="59"/>
      <c r="J809" s="73"/>
      <c r="K809" s="31"/>
      <c r="L809" s="89"/>
      <c r="M809" s="35"/>
    </row>
    <row r="810" spans="1:13" s="14" customFormat="1" ht="46.5" x14ac:dyDescent="0.35">
      <c r="A810" s="98">
        <v>675</v>
      </c>
      <c r="B810" s="98"/>
      <c r="C810" s="98"/>
      <c r="D810" s="36"/>
      <c r="E810" s="36"/>
      <c r="F810" s="58">
        <v>1</v>
      </c>
      <c r="G810" s="56" t="s">
        <v>2529</v>
      </c>
      <c r="H810" s="63">
        <v>18000000</v>
      </c>
      <c r="I810" s="63"/>
      <c r="J810" s="76"/>
      <c r="K810" s="56"/>
      <c r="L810" s="89"/>
      <c r="M810" s="26"/>
    </row>
    <row r="811" spans="1:13" s="14" customFormat="1" ht="46.5" x14ac:dyDescent="0.35">
      <c r="A811" s="98">
        <v>676</v>
      </c>
      <c r="B811" s="98"/>
      <c r="C811" s="98"/>
      <c r="D811" s="36"/>
      <c r="E811" s="36"/>
      <c r="F811" s="58">
        <v>2</v>
      </c>
      <c r="G811" s="56" t="s">
        <v>2530</v>
      </c>
      <c r="H811" s="63">
        <v>18000000</v>
      </c>
      <c r="I811" s="63"/>
      <c r="J811" s="76"/>
      <c r="K811" s="56"/>
      <c r="L811" s="89"/>
      <c r="M811" s="26"/>
    </row>
    <row r="812" spans="1:13" s="14" customFormat="1" ht="31" x14ac:dyDescent="0.35">
      <c r="A812" s="98">
        <v>677</v>
      </c>
      <c r="B812" s="98"/>
      <c r="C812" s="98"/>
      <c r="D812" s="36"/>
      <c r="E812" s="36"/>
      <c r="F812" s="58">
        <v>3</v>
      </c>
      <c r="G812" s="56" t="s">
        <v>2531</v>
      </c>
      <c r="H812" s="63">
        <v>10000000</v>
      </c>
      <c r="I812" s="63"/>
      <c r="J812" s="76"/>
      <c r="K812" s="56"/>
      <c r="L812" s="89"/>
      <c r="M812" s="26"/>
    </row>
    <row r="813" spans="1:13" s="14" customFormat="1" ht="31" x14ac:dyDescent="0.35">
      <c r="A813" s="98">
        <v>678</v>
      </c>
      <c r="B813" s="98"/>
      <c r="C813" s="98"/>
      <c r="D813" s="36"/>
      <c r="E813" s="36"/>
      <c r="F813" s="58">
        <v>4</v>
      </c>
      <c r="G813" s="56" t="s">
        <v>2532</v>
      </c>
      <c r="H813" s="63">
        <v>10000000</v>
      </c>
      <c r="I813" s="63"/>
      <c r="J813" s="76"/>
      <c r="K813" s="56"/>
      <c r="L813" s="89"/>
      <c r="M813" s="26"/>
    </row>
    <row r="814" spans="1:13" s="14" customFormat="1" ht="31" x14ac:dyDescent="0.35">
      <c r="A814" s="98">
        <v>679</v>
      </c>
      <c r="B814" s="98"/>
      <c r="C814" s="98"/>
      <c r="D814" s="36"/>
      <c r="E814" s="36"/>
      <c r="F814" s="58">
        <v>5</v>
      </c>
      <c r="G814" s="56" t="s">
        <v>2534</v>
      </c>
      <c r="H814" s="63">
        <v>10000000</v>
      </c>
      <c r="I814" s="63"/>
      <c r="J814" s="76"/>
      <c r="K814" s="56"/>
      <c r="L814" s="89"/>
      <c r="M814" s="26"/>
    </row>
    <row r="815" spans="1:13" s="14" customFormat="1" ht="31" x14ac:dyDescent="0.35">
      <c r="A815" s="98">
        <v>680</v>
      </c>
      <c r="B815" s="98"/>
      <c r="C815" s="98"/>
      <c r="D815" s="36"/>
      <c r="E815" s="36"/>
      <c r="F815" s="58">
        <v>6</v>
      </c>
      <c r="G815" s="56" t="s">
        <v>2535</v>
      </c>
      <c r="H815" s="63">
        <v>10000000</v>
      </c>
      <c r="I815" s="63"/>
      <c r="J815" s="76"/>
      <c r="K815" s="56"/>
      <c r="L815" s="89"/>
      <c r="M815" s="26"/>
    </row>
    <row r="816" spans="1:13" s="14" customFormat="1" ht="31" x14ac:dyDescent="0.35">
      <c r="A816" s="98">
        <v>681</v>
      </c>
      <c r="B816" s="98"/>
      <c r="C816" s="98"/>
      <c r="D816" s="36"/>
      <c r="E816" s="36"/>
      <c r="F816" s="58">
        <v>7</v>
      </c>
      <c r="G816" s="56" t="s">
        <v>2536</v>
      </c>
      <c r="H816" s="63">
        <v>15000000</v>
      </c>
      <c r="I816" s="63"/>
      <c r="J816" s="76"/>
      <c r="K816" s="56"/>
      <c r="L816" s="89"/>
      <c r="M816" s="26"/>
    </row>
    <row r="817" spans="1:13" x14ac:dyDescent="0.35">
      <c r="A817" s="98"/>
      <c r="B817" s="98"/>
      <c r="C817" s="98"/>
      <c r="D817" s="36"/>
      <c r="E817" s="36"/>
      <c r="F817" s="124" t="s">
        <v>1393</v>
      </c>
      <c r="G817" s="124"/>
      <c r="H817" s="59">
        <f>SUM(H810:H816)</f>
        <v>91000000</v>
      </c>
      <c r="I817" s="59"/>
      <c r="J817" s="73"/>
      <c r="K817" s="31"/>
      <c r="L817" s="89"/>
      <c r="M817" s="35"/>
    </row>
    <row r="818" spans="1:13" x14ac:dyDescent="0.35">
      <c r="A818" s="98"/>
      <c r="B818" s="98"/>
      <c r="C818" s="98"/>
      <c r="D818" s="36"/>
      <c r="E818" s="36"/>
      <c r="F818" s="125" t="s">
        <v>1411</v>
      </c>
      <c r="G818" s="125"/>
      <c r="H818" s="59"/>
      <c r="I818" s="59"/>
      <c r="J818" s="73"/>
      <c r="K818" s="31"/>
      <c r="L818" s="89"/>
      <c r="M818" s="35"/>
    </row>
    <row r="819" spans="1:13" s="14" customFormat="1" ht="46.5" x14ac:dyDescent="0.35">
      <c r="A819" s="98">
        <v>682</v>
      </c>
      <c r="B819" s="98"/>
      <c r="C819" s="98"/>
      <c r="D819" s="36"/>
      <c r="E819" s="36"/>
      <c r="F819" s="58">
        <v>1</v>
      </c>
      <c r="G819" s="56" t="s">
        <v>2541</v>
      </c>
      <c r="H819" s="63">
        <v>10000000</v>
      </c>
      <c r="I819" s="63"/>
      <c r="J819" s="76"/>
      <c r="K819" s="56"/>
      <c r="L819" s="89"/>
      <c r="M819" s="26"/>
    </row>
    <row r="820" spans="1:13" s="14" customFormat="1" ht="31" x14ac:dyDescent="0.35">
      <c r="A820" s="98">
        <v>683</v>
      </c>
      <c r="B820" s="98"/>
      <c r="C820" s="98"/>
      <c r="D820" s="36"/>
      <c r="E820" s="36"/>
      <c r="F820" s="58">
        <v>2</v>
      </c>
      <c r="G820" s="56" t="s">
        <v>2543</v>
      </c>
      <c r="H820" s="63">
        <v>10000000</v>
      </c>
      <c r="I820" s="63"/>
      <c r="J820" s="76"/>
      <c r="K820" s="56"/>
      <c r="L820" s="89"/>
      <c r="M820" s="26"/>
    </row>
    <row r="821" spans="1:13" s="14" customFormat="1" ht="31" x14ac:dyDescent="0.35">
      <c r="A821" s="98">
        <v>684</v>
      </c>
      <c r="B821" s="98"/>
      <c r="C821" s="98"/>
      <c r="D821" s="36"/>
      <c r="E821" s="36"/>
      <c r="F821" s="58">
        <v>3</v>
      </c>
      <c r="G821" s="56" t="s">
        <v>2544</v>
      </c>
      <c r="H821" s="63">
        <v>10000000</v>
      </c>
      <c r="I821" s="63"/>
      <c r="J821" s="76"/>
      <c r="K821" s="56"/>
      <c r="L821" s="89"/>
      <c r="M821" s="26"/>
    </row>
    <row r="822" spans="1:13" s="14" customFormat="1" ht="46.5" x14ac:dyDescent="0.35">
      <c r="A822" s="98">
        <v>685</v>
      </c>
      <c r="B822" s="98"/>
      <c r="C822" s="98"/>
      <c r="D822" s="36"/>
      <c r="E822" s="36"/>
      <c r="F822" s="58">
        <v>4</v>
      </c>
      <c r="G822" s="56" t="s">
        <v>2545</v>
      </c>
      <c r="H822" s="63">
        <v>15000000</v>
      </c>
      <c r="I822" s="63"/>
      <c r="J822" s="76"/>
      <c r="K822" s="56"/>
      <c r="L822" s="89"/>
      <c r="M822" s="26"/>
    </row>
    <row r="823" spans="1:13" s="14" customFormat="1" ht="46.5" x14ac:dyDescent="0.35">
      <c r="A823" s="98">
        <v>686</v>
      </c>
      <c r="B823" s="98"/>
      <c r="C823" s="98"/>
      <c r="D823" s="36"/>
      <c r="E823" s="36"/>
      <c r="F823" s="58">
        <v>5</v>
      </c>
      <c r="G823" s="56" t="s">
        <v>2546</v>
      </c>
      <c r="H823" s="63">
        <v>15000000</v>
      </c>
      <c r="I823" s="63"/>
      <c r="J823" s="76"/>
      <c r="K823" s="56"/>
      <c r="L823" s="89"/>
      <c r="M823" s="26"/>
    </row>
    <row r="824" spans="1:13" s="14" customFormat="1" ht="31" x14ac:dyDescent="0.35">
      <c r="A824" s="98">
        <v>687</v>
      </c>
      <c r="B824" s="98"/>
      <c r="C824" s="98"/>
      <c r="D824" s="36"/>
      <c r="E824" s="36"/>
      <c r="F824" s="58">
        <v>6</v>
      </c>
      <c r="G824" s="56" t="s">
        <v>2547</v>
      </c>
      <c r="H824" s="63">
        <v>15000000</v>
      </c>
      <c r="I824" s="63"/>
      <c r="J824" s="76"/>
      <c r="K824" s="56"/>
      <c r="L824" s="89"/>
      <c r="M824" s="26"/>
    </row>
    <row r="825" spans="1:13" s="14" customFormat="1" ht="46.5" x14ac:dyDescent="0.35">
      <c r="A825" s="98">
        <v>688</v>
      </c>
      <c r="B825" s="98"/>
      <c r="C825" s="98"/>
      <c r="D825" s="36"/>
      <c r="E825" s="36"/>
      <c r="F825" s="58">
        <v>7</v>
      </c>
      <c r="G825" s="56" t="s">
        <v>2548</v>
      </c>
      <c r="H825" s="63">
        <v>15000000</v>
      </c>
      <c r="I825" s="63"/>
      <c r="J825" s="76"/>
      <c r="K825" s="56"/>
      <c r="L825" s="89"/>
      <c r="M825" s="26"/>
    </row>
    <row r="826" spans="1:13" s="14" customFormat="1" ht="46.5" x14ac:dyDescent="0.35">
      <c r="A826" s="98">
        <v>689</v>
      </c>
      <c r="B826" s="98"/>
      <c r="C826" s="98"/>
      <c r="D826" s="36"/>
      <c r="E826" s="36"/>
      <c r="F826" s="58">
        <v>8</v>
      </c>
      <c r="G826" s="56" t="s">
        <v>2549</v>
      </c>
      <c r="H826" s="63">
        <v>10000000</v>
      </c>
      <c r="I826" s="63"/>
      <c r="J826" s="76"/>
      <c r="K826" s="56"/>
      <c r="L826" s="89"/>
      <c r="M826" s="26"/>
    </row>
    <row r="827" spans="1:13" x14ac:dyDescent="0.35">
      <c r="A827" s="98"/>
      <c r="B827" s="98"/>
      <c r="C827" s="98"/>
      <c r="D827" s="36"/>
      <c r="E827" s="36"/>
      <c r="F827" s="124" t="s">
        <v>1394</v>
      </c>
      <c r="G827" s="124"/>
      <c r="H827" s="59">
        <f>SUM(H819:H826)</f>
        <v>100000000</v>
      </c>
      <c r="I827" s="59"/>
      <c r="J827" s="73"/>
      <c r="K827" s="31"/>
      <c r="L827" s="89"/>
      <c r="M827" s="35"/>
    </row>
    <row r="828" spans="1:13" s="14" customFormat="1" ht="46.5" x14ac:dyDescent="0.35">
      <c r="A828" s="98">
        <v>697</v>
      </c>
      <c r="B828" s="98"/>
      <c r="C828" s="98"/>
      <c r="D828" s="36"/>
      <c r="E828" s="36"/>
      <c r="F828" s="58">
        <v>2</v>
      </c>
      <c r="G828" s="56" t="s">
        <v>2560</v>
      </c>
      <c r="H828" s="63">
        <v>18000000</v>
      </c>
      <c r="I828" s="63"/>
      <c r="J828" s="76"/>
      <c r="K828" s="56"/>
      <c r="L828" s="89"/>
      <c r="M828" s="26"/>
    </row>
    <row r="829" spans="1:13" s="14" customFormat="1" ht="46.5" x14ac:dyDescent="0.35">
      <c r="A829" s="98">
        <v>698</v>
      </c>
      <c r="B829" s="98"/>
      <c r="C829" s="98"/>
      <c r="D829" s="36"/>
      <c r="E829" s="36"/>
      <c r="F829" s="58">
        <v>3</v>
      </c>
      <c r="G829" s="56" t="s">
        <v>2561</v>
      </c>
      <c r="H829" s="63">
        <v>10000000</v>
      </c>
      <c r="I829" s="63"/>
      <c r="J829" s="76"/>
      <c r="K829" s="56"/>
      <c r="L829" s="89"/>
      <c r="M829" s="26"/>
    </row>
    <row r="830" spans="1:13" s="14" customFormat="1" ht="46.5" x14ac:dyDescent="0.35">
      <c r="A830" s="98">
        <v>699</v>
      </c>
      <c r="B830" s="98"/>
      <c r="C830" s="98"/>
      <c r="D830" s="36"/>
      <c r="E830" s="36"/>
      <c r="F830" s="58">
        <v>4</v>
      </c>
      <c r="G830" s="56" t="s">
        <v>2562</v>
      </c>
      <c r="H830" s="63">
        <v>12000000</v>
      </c>
      <c r="I830" s="63"/>
      <c r="J830" s="76"/>
      <c r="K830" s="56"/>
      <c r="L830" s="89"/>
      <c r="M830" s="26"/>
    </row>
    <row r="831" spans="1:13" s="14" customFormat="1" ht="46.5" x14ac:dyDescent="0.35">
      <c r="A831" s="98">
        <v>700</v>
      </c>
      <c r="B831" s="98"/>
      <c r="C831" s="98"/>
      <c r="D831" s="36"/>
      <c r="E831" s="36"/>
      <c r="F831" s="58">
        <v>5</v>
      </c>
      <c r="G831" s="56" t="s">
        <v>2563</v>
      </c>
      <c r="H831" s="63">
        <v>12000000</v>
      </c>
      <c r="I831" s="63"/>
      <c r="J831" s="76"/>
      <c r="K831" s="56"/>
      <c r="L831" s="89"/>
      <c r="M831" s="26"/>
    </row>
    <row r="832" spans="1:13" s="14" customFormat="1" ht="46.5" x14ac:dyDescent="0.35">
      <c r="A832" s="98">
        <v>701</v>
      </c>
      <c r="B832" s="98"/>
      <c r="C832" s="98"/>
      <c r="D832" s="36"/>
      <c r="E832" s="36"/>
      <c r="F832" s="58">
        <v>6</v>
      </c>
      <c r="G832" s="56" t="s">
        <v>2564</v>
      </c>
      <c r="H832" s="63">
        <v>10000000</v>
      </c>
      <c r="I832" s="63"/>
      <c r="J832" s="76"/>
      <c r="K832" s="56"/>
      <c r="L832" s="89"/>
      <c r="M832" s="26"/>
    </row>
    <row r="833" spans="1:13" s="14" customFormat="1" ht="46.5" x14ac:dyDescent="0.35">
      <c r="A833" s="98">
        <v>702</v>
      </c>
      <c r="B833" s="98"/>
      <c r="C833" s="98"/>
      <c r="D833" s="36"/>
      <c r="E833" s="36"/>
      <c r="F833" s="58">
        <v>7</v>
      </c>
      <c r="G833" s="56" t="s">
        <v>2565</v>
      </c>
      <c r="H833" s="63">
        <v>10000000</v>
      </c>
      <c r="I833" s="63"/>
      <c r="J833" s="76"/>
      <c r="K833" s="56"/>
      <c r="L833" s="89"/>
      <c r="M833" s="26"/>
    </row>
    <row r="834" spans="1:13" s="14" customFormat="1" ht="46.5" x14ac:dyDescent="0.35">
      <c r="A834" s="98">
        <v>703</v>
      </c>
      <c r="B834" s="98"/>
      <c r="C834" s="98"/>
      <c r="D834" s="36"/>
      <c r="E834" s="36"/>
      <c r="F834" s="58">
        <v>8</v>
      </c>
      <c r="G834" s="56" t="s">
        <v>2566</v>
      </c>
      <c r="H834" s="63">
        <v>12000000</v>
      </c>
      <c r="I834" s="63"/>
      <c r="J834" s="76"/>
      <c r="K834" s="56"/>
      <c r="L834" s="89"/>
      <c r="M834" s="26"/>
    </row>
    <row r="835" spans="1:13" s="14" customFormat="1" ht="46.5" x14ac:dyDescent="0.35">
      <c r="A835" s="98">
        <v>704</v>
      </c>
      <c r="B835" s="98"/>
      <c r="C835" s="98"/>
      <c r="D835" s="36"/>
      <c r="E835" s="36"/>
      <c r="F835" s="58">
        <v>9</v>
      </c>
      <c r="G835" s="56" t="s">
        <v>2568</v>
      </c>
      <c r="H835" s="63">
        <v>10000000</v>
      </c>
      <c r="I835" s="63"/>
      <c r="J835" s="76"/>
      <c r="K835" s="56"/>
      <c r="L835" s="89"/>
      <c r="M835" s="26"/>
    </row>
    <row r="836" spans="1:13" s="14" customFormat="1" ht="46.5" x14ac:dyDescent="0.35">
      <c r="A836" s="98">
        <v>705</v>
      </c>
      <c r="B836" s="98"/>
      <c r="C836" s="98"/>
      <c r="D836" s="36"/>
      <c r="E836" s="36"/>
      <c r="F836" s="58">
        <v>10</v>
      </c>
      <c r="G836" s="56" t="s">
        <v>2569</v>
      </c>
      <c r="H836" s="63">
        <v>10000000</v>
      </c>
      <c r="I836" s="63"/>
      <c r="J836" s="76"/>
      <c r="K836" s="56"/>
      <c r="L836" s="89"/>
      <c r="M836" s="26"/>
    </row>
    <row r="837" spans="1:13" s="14" customFormat="1" ht="46.5" x14ac:dyDescent="0.35">
      <c r="A837" s="98">
        <v>706</v>
      </c>
      <c r="B837" s="98"/>
      <c r="C837" s="98"/>
      <c r="D837" s="36"/>
      <c r="E837" s="36"/>
      <c r="F837" s="58">
        <v>11</v>
      </c>
      <c r="G837" s="56" t="s">
        <v>2570</v>
      </c>
      <c r="H837" s="63">
        <v>10000000</v>
      </c>
      <c r="I837" s="63"/>
      <c r="J837" s="76"/>
      <c r="K837" s="56"/>
      <c r="L837" s="89"/>
      <c r="M837" s="26"/>
    </row>
    <row r="838" spans="1:13" s="14" customFormat="1" ht="46.5" x14ac:dyDescent="0.35">
      <c r="A838" s="98">
        <v>707</v>
      </c>
      <c r="B838" s="98"/>
      <c r="C838" s="98"/>
      <c r="D838" s="36"/>
      <c r="E838" s="36"/>
      <c r="F838" s="58">
        <v>12</v>
      </c>
      <c r="G838" s="56" t="s">
        <v>2571</v>
      </c>
      <c r="H838" s="63">
        <v>10000000</v>
      </c>
      <c r="I838" s="63"/>
      <c r="J838" s="76"/>
      <c r="K838" s="56"/>
      <c r="L838" s="89"/>
      <c r="M838" s="26"/>
    </row>
    <row r="839" spans="1:13" s="14" customFormat="1" ht="31" x14ac:dyDescent="0.35">
      <c r="A839" s="98">
        <v>708</v>
      </c>
      <c r="B839" s="98"/>
      <c r="C839" s="98"/>
      <c r="D839" s="36"/>
      <c r="E839" s="36"/>
      <c r="F839" s="58">
        <v>13</v>
      </c>
      <c r="G839" s="56" t="s">
        <v>2572</v>
      </c>
      <c r="H839" s="63">
        <v>15000000</v>
      </c>
      <c r="I839" s="63"/>
      <c r="J839" s="76"/>
      <c r="K839" s="56"/>
      <c r="L839" s="89"/>
      <c r="M839" s="26"/>
    </row>
    <row r="840" spans="1:13" s="14" customFormat="1" ht="31" x14ac:dyDescent="0.35">
      <c r="A840" s="98">
        <v>709</v>
      </c>
      <c r="B840" s="98"/>
      <c r="C840" s="98"/>
      <c r="D840" s="36"/>
      <c r="E840" s="36"/>
      <c r="F840" s="58">
        <v>14</v>
      </c>
      <c r="G840" s="56" t="s">
        <v>2573</v>
      </c>
      <c r="H840" s="63">
        <v>12000000</v>
      </c>
      <c r="I840" s="63"/>
      <c r="J840" s="76"/>
      <c r="K840" s="56"/>
      <c r="L840" s="89"/>
      <c r="M840" s="26"/>
    </row>
    <row r="841" spans="1:13" s="14" customFormat="1" ht="46.5" x14ac:dyDescent="0.35">
      <c r="A841" s="98">
        <v>710</v>
      </c>
      <c r="B841" s="98"/>
      <c r="C841" s="98"/>
      <c r="D841" s="36"/>
      <c r="E841" s="36"/>
      <c r="F841" s="58">
        <v>15</v>
      </c>
      <c r="G841" s="56" t="s">
        <v>2574</v>
      </c>
      <c r="H841" s="63">
        <v>20000000</v>
      </c>
      <c r="I841" s="63"/>
      <c r="J841" s="76"/>
      <c r="K841" s="56"/>
      <c r="L841" s="89"/>
      <c r="M841" s="26"/>
    </row>
    <row r="842" spans="1:13" s="14" customFormat="1" ht="46.5" x14ac:dyDescent="0.35">
      <c r="A842" s="98">
        <v>711</v>
      </c>
      <c r="B842" s="98"/>
      <c r="C842" s="98"/>
      <c r="D842" s="36"/>
      <c r="E842" s="36"/>
      <c r="F842" s="58">
        <v>16</v>
      </c>
      <c r="G842" s="56" t="s">
        <v>2575</v>
      </c>
      <c r="H842" s="63">
        <v>15000000</v>
      </c>
      <c r="I842" s="63"/>
      <c r="J842" s="76"/>
      <c r="K842" s="56"/>
      <c r="L842" s="89"/>
      <c r="M842" s="26"/>
    </row>
    <row r="843" spans="1:13" x14ac:dyDescent="0.35">
      <c r="A843" s="98"/>
      <c r="B843" s="98"/>
      <c r="C843" s="98"/>
      <c r="D843" s="36"/>
      <c r="E843" s="36"/>
      <c r="F843" s="124" t="s">
        <v>1395</v>
      </c>
      <c r="G843" s="124"/>
      <c r="H843" s="59">
        <f>SUM(H828:H842)</f>
        <v>186000000</v>
      </c>
      <c r="I843" s="59"/>
      <c r="J843" s="73"/>
      <c r="K843" s="31"/>
      <c r="L843" s="89"/>
      <c r="M843" s="35"/>
    </row>
    <row r="844" spans="1:13" s="30" customFormat="1" x14ac:dyDescent="0.35">
      <c r="A844" s="98"/>
      <c r="B844" s="97"/>
      <c r="C844" s="97"/>
      <c r="D844" s="100"/>
      <c r="E844" s="100"/>
      <c r="F844" s="124" t="s">
        <v>1396</v>
      </c>
      <c r="G844" s="124"/>
      <c r="H844" s="61">
        <f>H657+H667+H687+H700+H718+H733+H744+H756+H763+H789+H800+H808+H817+H827+H843</f>
        <v>2380700000</v>
      </c>
      <c r="I844" s="61"/>
      <c r="J844" s="75"/>
      <c r="K844" s="36"/>
      <c r="L844" s="89"/>
      <c r="M844" s="53"/>
    </row>
    <row r="845" spans="1:13" s="30" customFormat="1" x14ac:dyDescent="0.35">
      <c r="A845" s="98"/>
      <c r="B845" s="21"/>
      <c r="C845" s="21"/>
      <c r="D845" s="31" t="s">
        <v>1427</v>
      </c>
      <c r="E845" s="31"/>
      <c r="F845" s="125" t="s">
        <v>1428</v>
      </c>
      <c r="G845" s="125"/>
      <c r="H845" s="61"/>
      <c r="I845" s="61"/>
      <c r="J845" s="75"/>
      <c r="K845" s="36"/>
      <c r="L845" s="89"/>
      <c r="M845" s="53"/>
    </row>
    <row r="846" spans="1:13" s="14" customFormat="1" ht="46.5" x14ac:dyDescent="0.35">
      <c r="A846" s="98">
        <v>712</v>
      </c>
      <c r="B846" s="98"/>
      <c r="C846" s="98"/>
      <c r="D846" s="36"/>
      <c r="E846" s="36"/>
      <c r="F846" s="58">
        <v>1</v>
      </c>
      <c r="G846" s="56" t="s">
        <v>2587</v>
      </c>
      <c r="H846" s="63">
        <v>10000000</v>
      </c>
      <c r="I846" s="63"/>
      <c r="J846" s="76"/>
      <c r="K846" s="56"/>
      <c r="L846" s="89"/>
      <c r="M846" s="26"/>
    </row>
    <row r="847" spans="1:13" s="14" customFormat="1" ht="31" x14ac:dyDescent="0.35">
      <c r="A847" s="98">
        <v>713</v>
      </c>
      <c r="B847" s="98"/>
      <c r="C847" s="98"/>
      <c r="D847" s="36"/>
      <c r="E847" s="36"/>
      <c r="F847" s="58">
        <v>2</v>
      </c>
      <c r="G847" s="56" t="s">
        <v>2588</v>
      </c>
      <c r="H847" s="63">
        <v>20000000</v>
      </c>
      <c r="I847" s="63"/>
      <c r="J847" s="76"/>
      <c r="K847" s="56"/>
      <c r="L847" s="89"/>
      <c r="M847" s="26"/>
    </row>
    <row r="848" spans="1:13" s="14" customFormat="1" ht="31" x14ac:dyDescent="0.35">
      <c r="A848" s="98">
        <v>714</v>
      </c>
      <c r="B848" s="98"/>
      <c r="C848" s="98"/>
      <c r="D848" s="36"/>
      <c r="E848" s="36"/>
      <c r="F848" s="58">
        <v>3</v>
      </c>
      <c r="G848" s="56" t="s">
        <v>2589</v>
      </c>
      <c r="H848" s="63">
        <v>10000000</v>
      </c>
      <c r="I848" s="63"/>
      <c r="J848" s="76"/>
      <c r="K848" s="56"/>
      <c r="L848" s="89"/>
      <c r="M848" s="26"/>
    </row>
    <row r="849" spans="1:13" x14ac:dyDescent="0.35">
      <c r="A849" s="98"/>
      <c r="B849" s="98"/>
      <c r="C849" s="98"/>
      <c r="D849" s="36"/>
      <c r="E849" s="36"/>
      <c r="F849" s="124" t="s">
        <v>1413</v>
      </c>
      <c r="G849" s="124"/>
      <c r="H849" s="59">
        <f>SUM(H846:H848)</f>
        <v>40000000</v>
      </c>
      <c r="I849" s="59"/>
      <c r="J849" s="73"/>
      <c r="K849" s="31"/>
      <c r="L849" s="89"/>
      <c r="M849" s="35"/>
    </row>
    <row r="850" spans="1:13" x14ac:dyDescent="0.35">
      <c r="A850" s="98"/>
      <c r="B850" s="98"/>
      <c r="C850" s="98"/>
      <c r="D850" s="36"/>
      <c r="E850" s="36"/>
      <c r="F850" s="125" t="s">
        <v>1429</v>
      </c>
      <c r="G850" s="125"/>
      <c r="H850" s="59"/>
      <c r="I850" s="59"/>
      <c r="J850" s="73"/>
      <c r="K850" s="31"/>
      <c r="L850" s="89"/>
      <c r="M850" s="35"/>
    </row>
    <row r="851" spans="1:13" s="14" customFormat="1" ht="31" x14ac:dyDescent="0.35">
      <c r="A851" s="98">
        <v>715</v>
      </c>
      <c r="B851" s="98"/>
      <c r="C851" s="98"/>
      <c r="D851" s="36"/>
      <c r="E851" s="36"/>
      <c r="F851" s="58">
        <v>1</v>
      </c>
      <c r="G851" s="56" t="s">
        <v>2592</v>
      </c>
      <c r="H851" s="63">
        <v>10000000</v>
      </c>
      <c r="I851" s="63"/>
      <c r="J851" s="76"/>
      <c r="K851" s="56"/>
      <c r="L851" s="89"/>
      <c r="M851" s="26"/>
    </row>
    <row r="852" spans="1:13" s="14" customFormat="1" ht="31" x14ac:dyDescent="0.35">
      <c r="A852" s="98">
        <v>716</v>
      </c>
      <c r="B852" s="98"/>
      <c r="C852" s="98"/>
      <c r="D852" s="36"/>
      <c r="E852" s="36"/>
      <c r="F852" s="58">
        <v>2</v>
      </c>
      <c r="G852" s="56" t="s">
        <v>2593</v>
      </c>
      <c r="H852" s="63">
        <v>45000000</v>
      </c>
      <c r="I852" s="63"/>
      <c r="J852" s="76"/>
      <c r="K852" s="56"/>
      <c r="L852" s="89"/>
      <c r="M852" s="26"/>
    </row>
    <row r="853" spans="1:13" s="14" customFormat="1" ht="31" x14ac:dyDescent="0.35">
      <c r="A853" s="98">
        <v>717</v>
      </c>
      <c r="B853" s="98"/>
      <c r="C853" s="98"/>
      <c r="D853" s="36"/>
      <c r="E853" s="36"/>
      <c r="F853" s="58">
        <v>3</v>
      </c>
      <c r="G853" s="56" t="s">
        <v>2594</v>
      </c>
      <c r="H853" s="63">
        <v>10000000</v>
      </c>
      <c r="I853" s="63"/>
      <c r="J853" s="76"/>
      <c r="K853" s="56"/>
      <c r="L853" s="89"/>
      <c r="M853" s="26"/>
    </row>
    <row r="854" spans="1:13" s="14" customFormat="1" ht="31" x14ac:dyDescent="0.35">
      <c r="A854" s="98">
        <v>718</v>
      </c>
      <c r="B854" s="98"/>
      <c r="C854" s="98"/>
      <c r="D854" s="36"/>
      <c r="E854" s="36"/>
      <c r="F854" s="58">
        <v>4</v>
      </c>
      <c r="G854" s="56" t="s">
        <v>3326</v>
      </c>
      <c r="H854" s="63">
        <v>13000000</v>
      </c>
      <c r="I854" s="63"/>
      <c r="J854" s="76"/>
      <c r="K854" s="56"/>
      <c r="L854" s="89"/>
      <c r="M854" s="26"/>
    </row>
    <row r="855" spans="1:13" s="14" customFormat="1" ht="31" x14ac:dyDescent="0.35">
      <c r="A855" s="98">
        <v>719</v>
      </c>
      <c r="B855" s="98"/>
      <c r="C855" s="98"/>
      <c r="D855" s="36"/>
      <c r="E855" s="36"/>
      <c r="F855" s="58">
        <v>5</v>
      </c>
      <c r="G855" s="56" t="s">
        <v>3327</v>
      </c>
      <c r="H855" s="63">
        <v>13000000</v>
      </c>
      <c r="I855" s="63"/>
      <c r="J855" s="76"/>
      <c r="K855" s="56"/>
      <c r="L855" s="89"/>
      <c r="M855" s="26"/>
    </row>
    <row r="856" spans="1:13" s="14" customFormat="1" ht="31" x14ac:dyDescent="0.35">
      <c r="A856" s="98">
        <v>720</v>
      </c>
      <c r="B856" s="98"/>
      <c r="C856" s="98"/>
      <c r="D856" s="36"/>
      <c r="E856" s="36"/>
      <c r="F856" s="58">
        <v>6</v>
      </c>
      <c r="G856" s="56" t="s">
        <v>3328</v>
      </c>
      <c r="H856" s="63">
        <v>13000000</v>
      </c>
      <c r="I856" s="63"/>
      <c r="J856" s="76"/>
      <c r="K856" s="56"/>
      <c r="L856" s="89"/>
      <c r="M856" s="26"/>
    </row>
    <row r="857" spans="1:13" s="14" customFormat="1" ht="31" x14ac:dyDescent="0.35">
      <c r="A857" s="98">
        <v>721</v>
      </c>
      <c r="B857" s="98"/>
      <c r="C857" s="98"/>
      <c r="D857" s="36"/>
      <c r="E857" s="36"/>
      <c r="F857" s="58">
        <v>7</v>
      </c>
      <c r="G857" s="56" t="s">
        <v>3329</v>
      </c>
      <c r="H857" s="63">
        <v>13000000</v>
      </c>
      <c r="I857" s="63"/>
      <c r="J857" s="76"/>
      <c r="K857" s="56"/>
      <c r="L857" s="89"/>
      <c r="M857" s="26"/>
    </row>
    <row r="858" spans="1:13" s="14" customFormat="1" ht="31" x14ac:dyDescent="0.35">
      <c r="A858" s="98">
        <v>722</v>
      </c>
      <c r="B858" s="98"/>
      <c r="C858" s="98"/>
      <c r="D858" s="36"/>
      <c r="E858" s="36"/>
      <c r="F858" s="58">
        <v>8</v>
      </c>
      <c r="G858" s="56" t="s">
        <v>2595</v>
      </c>
      <c r="H858" s="63">
        <v>10000000</v>
      </c>
      <c r="I858" s="63"/>
      <c r="J858" s="76"/>
      <c r="K858" s="56"/>
      <c r="L858" s="89"/>
      <c r="M858" s="26"/>
    </row>
    <row r="859" spans="1:13" x14ac:dyDescent="0.35">
      <c r="A859" s="98"/>
      <c r="B859" s="98"/>
      <c r="C859" s="98"/>
      <c r="D859" s="36"/>
      <c r="E859" s="36"/>
      <c r="F859" s="124" t="s">
        <v>1414</v>
      </c>
      <c r="G859" s="124"/>
      <c r="H859" s="61">
        <f>SUM(H851:H858)</f>
        <v>127000000</v>
      </c>
      <c r="I859" s="61"/>
      <c r="J859" s="75"/>
      <c r="K859" s="31"/>
      <c r="L859" s="89"/>
      <c r="M859" s="35"/>
    </row>
    <row r="860" spans="1:13" x14ac:dyDescent="0.35">
      <c r="A860" s="98"/>
      <c r="B860" s="98"/>
      <c r="C860" s="98"/>
      <c r="D860" s="36"/>
      <c r="E860" s="36"/>
      <c r="F860" s="125" t="s">
        <v>1430</v>
      </c>
      <c r="G860" s="125"/>
      <c r="H860" s="59"/>
      <c r="I860" s="59"/>
      <c r="J860" s="73"/>
      <c r="K860" s="31"/>
      <c r="L860" s="89"/>
      <c r="M860" s="35"/>
    </row>
    <row r="861" spans="1:13" s="14" customFormat="1" ht="31" x14ac:dyDescent="0.35">
      <c r="A861" s="98">
        <v>723</v>
      </c>
      <c r="B861" s="98"/>
      <c r="C861" s="98"/>
      <c r="D861" s="36"/>
      <c r="E861" s="36"/>
      <c r="F861" s="58">
        <v>1</v>
      </c>
      <c r="G861" s="56" t="s">
        <v>2598</v>
      </c>
      <c r="H861" s="63">
        <v>15000000</v>
      </c>
      <c r="I861" s="63"/>
      <c r="J861" s="76"/>
      <c r="K861" s="56"/>
      <c r="L861" s="89"/>
      <c r="M861" s="26"/>
    </row>
    <row r="862" spans="1:13" s="14" customFormat="1" ht="31" x14ac:dyDescent="0.35">
      <c r="A862" s="98">
        <v>724</v>
      </c>
      <c r="B862" s="98"/>
      <c r="C862" s="98"/>
      <c r="D862" s="36"/>
      <c r="E862" s="36"/>
      <c r="F862" s="58">
        <v>2</v>
      </c>
      <c r="G862" s="56" t="s">
        <v>2599</v>
      </c>
      <c r="H862" s="63">
        <v>15000000</v>
      </c>
      <c r="I862" s="63"/>
      <c r="J862" s="76"/>
      <c r="K862" s="56"/>
      <c r="L862" s="89"/>
      <c r="M862" s="26"/>
    </row>
    <row r="863" spans="1:13" x14ac:dyDescent="0.35">
      <c r="A863" s="98"/>
      <c r="B863" s="98"/>
      <c r="C863" s="98"/>
      <c r="D863" s="36"/>
      <c r="E863" s="36"/>
      <c r="F863" s="124" t="s">
        <v>1415</v>
      </c>
      <c r="G863" s="124"/>
      <c r="H863" s="59">
        <f>SUM(H861:H862)</f>
        <v>30000000</v>
      </c>
      <c r="I863" s="59"/>
      <c r="J863" s="73"/>
      <c r="K863" s="31"/>
      <c r="L863" s="89"/>
      <c r="M863" s="35"/>
    </row>
    <row r="864" spans="1:13" x14ac:dyDescent="0.35">
      <c r="A864" s="98"/>
      <c r="B864" s="98"/>
      <c r="C864" s="98"/>
      <c r="D864" s="36"/>
      <c r="E864" s="36"/>
      <c r="F864" s="125" t="s">
        <v>1431</v>
      </c>
      <c r="G864" s="125"/>
      <c r="H864" s="59"/>
      <c r="I864" s="59"/>
      <c r="J864" s="73"/>
      <c r="K864" s="31"/>
      <c r="L864" s="89"/>
      <c r="M864" s="35"/>
    </row>
    <row r="865" spans="1:13" s="14" customFormat="1" ht="46.5" x14ac:dyDescent="0.35">
      <c r="A865" s="98">
        <v>725</v>
      </c>
      <c r="B865" s="98"/>
      <c r="C865" s="98"/>
      <c r="D865" s="36"/>
      <c r="E865" s="36"/>
      <c r="F865" s="58">
        <v>1</v>
      </c>
      <c r="G865" s="56" t="s">
        <v>2601</v>
      </c>
      <c r="H865" s="63">
        <v>10000000</v>
      </c>
      <c r="I865" s="63"/>
      <c r="J865" s="76"/>
      <c r="K865" s="56"/>
      <c r="L865" s="89"/>
      <c r="M865" s="26"/>
    </row>
    <row r="866" spans="1:13" s="14" customFormat="1" ht="46.5" x14ac:dyDescent="0.35">
      <c r="A866" s="98">
        <v>726</v>
      </c>
      <c r="B866" s="98"/>
      <c r="C866" s="98"/>
      <c r="D866" s="36"/>
      <c r="E866" s="36"/>
      <c r="F866" s="58">
        <v>2</v>
      </c>
      <c r="G866" s="56" t="s">
        <v>2602</v>
      </c>
      <c r="H866" s="63">
        <v>10000000</v>
      </c>
      <c r="I866" s="63"/>
      <c r="J866" s="76"/>
      <c r="K866" s="56"/>
      <c r="L866" s="89"/>
      <c r="M866" s="26"/>
    </row>
    <row r="867" spans="1:13" x14ac:dyDescent="0.35">
      <c r="A867" s="98"/>
      <c r="B867" s="98"/>
      <c r="C867" s="98"/>
      <c r="D867" s="36"/>
      <c r="E867" s="36"/>
      <c r="F867" s="124" t="s">
        <v>1416</v>
      </c>
      <c r="G867" s="124"/>
      <c r="H867" s="59">
        <f>SUM(H865:H866)</f>
        <v>20000000</v>
      </c>
      <c r="I867" s="59"/>
      <c r="J867" s="73"/>
      <c r="K867" s="31"/>
      <c r="L867" s="89"/>
      <c r="M867" s="35"/>
    </row>
    <row r="868" spans="1:13" s="44" customFormat="1" x14ac:dyDescent="0.35">
      <c r="A868" s="98"/>
      <c r="B868" s="98"/>
      <c r="C868" s="98"/>
      <c r="D868" s="36"/>
      <c r="E868" s="36"/>
      <c r="F868" s="125" t="s">
        <v>2604</v>
      </c>
      <c r="G868" s="125"/>
      <c r="H868" s="65"/>
      <c r="I868" s="65"/>
      <c r="J868" s="74"/>
      <c r="K868" s="12"/>
      <c r="L868" s="89"/>
      <c r="M868" s="26"/>
    </row>
    <row r="869" spans="1:13" s="14" customFormat="1" ht="46.5" x14ac:dyDescent="0.35">
      <c r="A869" s="98">
        <v>727</v>
      </c>
      <c r="B869" s="98"/>
      <c r="C869" s="98"/>
      <c r="D869" s="36"/>
      <c r="E869" s="36"/>
      <c r="F869" s="58">
        <v>1</v>
      </c>
      <c r="G869" s="56" t="s">
        <v>2606</v>
      </c>
      <c r="H869" s="63">
        <v>10000000</v>
      </c>
      <c r="I869" s="63"/>
      <c r="J869" s="76"/>
      <c r="K869" s="56"/>
      <c r="L869" s="89"/>
      <c r="M869" s="26"/>
    </row>
    <row r="870" spans="1:13" s="14" customFormat="1" ht="46.5" x14ac:dyDescent="0.35">
      <c r="A870" s="98">
        <v>728</v>
      </c>
      <c r="B870" s="98"/>
      <c r="C870" s="98"/>
      <c r="D870" s="36"/>
      <c r="E870" s="36"/>
      <c r="F870" s="58">
        <v>2</v>
      </c>
      <c r="G870" s="56" t="s">
        <v>2607</v>
      </c>
      <c r="H870" s="63">
        <v>10000000</v>
      </c>
      <c r="I870" s="63"/>
      <c r="J870" s="76"/>
      <c r="K870" s="56"/>
      <c r="L870" s="89"/>
      <c r="M870" s="26"/>
    </row>
    <row r="871" spans="1:13" x14ac:dyDescent="0.35">
      <c r="A871" s="98"/>
      <c r="B871" s="98"/>
      <c r="C871" s="98"/>
      <c r="D871" s="36"/>
      <c r="E871" s="36"/>
      <c r="F871" s="124" t="s">
        <v>2609</v>
      </c>
      <c r="G871" s="124"/>
      <c r="H871" s="59">
        <f>SUM(H869:H870)</f>
        <v>20000000</v>
      </c>
      <c r="I871" s="59"/>
      <c r="J871" s="73"/>
      <c r="K871" s="31"/>
      <c r="L871" s="89"/>
      <c r="M871" s="35"/>
    </row>
    <row r="872" spans="1:13" x14ac:dyDescent="0.35">
      <c r="A872" s="98"/>
      <c r="B872" s="98"/>
      <c r="C872" s="98"/>
      <c r="D872" s="36"/>
      <c r="E872" s="36"/>
      <c r="F872" s="125" t="s">
        <v>1432</v>
      </c>
      <c r="G872" s="125"/>
      <c r="H872" s="59"/>
      <c r="I872" s="59"/>
      <c r="J872" s="73"/>
      <c r="K872" s="31"/>
      <c r="L872" s="89"/>
      <c r="M872" s="35"/>
    </row>
    <row r="873" spans="1:13" s="14" customFormat="1" ht="31" x14ac:dyDescent="0.35">
      <c r="A873" s="98">
        <v>729</v>
      </c>
      <c r="B873" s="98"/>
      <c r="C873" s="98"/>
      <c r="D873" s="36"/>
      <c r="E873" s="36"/>
      <c r="F873" s="58">
        <v>1</v>
      </c>
      <c r="G873" s="56" t="s">
        <v>2613</v>
      </c>
      <c r="H873" s="63">
        <v>13000000</v>
      </c>
      <c r="I873" s="63"/>
      <c r="J873" s="76"/>
      <c r="K873" s="56"/>
      <c r="L873" s="89"/>
      <c r="M873" s="26"/>
    </row>
    <row r="874" spans="1:13" s="14" customFormat="1" ht="31" x14ac:dyDescent="0.35">
      <c r="A874" s="98">
        <v>730</v>
      </c>
      <c r="B874" s="98"/>
      <c r="C874" s="98"/>
      <c r="D874" s="36"/>
      <c r="E874" s="36"/>
      <c r="F874" s="58">
        <v>2</v>
      </c>
      <c r="G874" s="56" t="s">
        <v>2614</v>
      </c>
      <c r="H874" s="63">
        <v>13000000</v>
      </c>
      <c r="I874" s="63"/>
      <c r="J874" s="76"/>
      <c r="K874" s="56"/>
      <c r="L874" s="89"/>
      <c r="M874" s="26"/>
    </row>
    <row r="875" spans="1:13" s="14" customFormat="1" ht="31" x14ac:dyDescent="0.35">
      <c r="A875" s="98">
        <v>731</v>
      </c>
      <c r="B875" s="98"/>
      <c r="C875" s="98"/>
      <c r="D875" s="36"/>
      <c r="E875" s="36"/>
      <c r="F875" s="58">
        <v>3</v>
      </c>
      <c r="G875" s="56" t="s">
        <v>2615</v>
      </c>
      <c r="H875" s="63">
        <v>13000000</v>
      </c>
      <c r="I875" s="63"/>
      <c r="J875" s="76"/>
      <c r="K875" s="56"/>
      <c r="L875" s="89"/>
      <c r="M875" s="26"/>
    </row>
    <row r="876" spans="1:13" s="14" customFormat="1" ht="31" x14ac:dyDescent="0.35">
      <c r="A876" s="98">
        <v>732</v>
      </c>
      <c r="B876" s="98"/>
      <c r="C876" s="98"/>
      <c r="D876" s="36"/>
      <c r="E876" s="36"/>
      <c r="F876" s="58">
        <v>4</v>
      </c>
      <c r="G876" s="56" t="s">
        <v>3331</v>
      </c>
      <c r="H876" s="63">
        <v>13000000</v>
      </c>
      <c r="I876" s="63"/>
      <c r="J876" s="76"/>
      <c r="K876" s="56"/>
      <c r="L876" s="89"/>
      <c r="M876" s="26"/>
    </row>
    <row r="877" spans="1:13" s="14" customFormat="1" ht="46.5" x14ac:dyDescent="0.35">
      <c r="A877" s="98">
        <v>733</v>
      </c>
      <c r="B877" s="98"/>
      <c r="C877" s="98"/>
      <c r="D877" s="36"/>
      <c r="E877" s="36"/>
      <c r="F877" s="58">
        <v>5</v>
      </c>
      <c r="G877" s="56" t="s">
        <v>2616</v>
      </c>
      <c r="H877" s="63">
        <v>13000000</v>
      </c>
      <c r="I877" s="63"/>
      <c r="J877" s="76"/>
      <c r="K877" s="56"/>
      <c r="L877" s="89"/>
      <c r="M877" s="26"/>
    </row>
    <row r="878" spans="1:13" s="14" customFormat="1" ht="31" x14ac:dyDescent="0.35">
      <c r="A878" s="98">
        <v>734</v>
      </c>
      <c r="B878" s="98"/>
      <c r="C878" s="98"/>
      <c r="D878" s="36"/>
      <c r="E878" s="36"/>
      <c r="F878" s="58">
        <v>6</v>
      </c>
      <c r="G878" s="56" t="s">
        <v>2617</v>
      </c>
      <c r="H878" s="63">
        <v>13000000</v>
      </c>
      <c r="I878" s="63"/>
      <c r="J878" s="76"/>
      <c r="K878" s="56"/>
      <c r="L878" s="89"/>
      <c r="M878" s="26"/>
    </row>
    <row r="879" spans="1:13" s="14" customFormat="1" ht="31" x14ac:dyDescent="0.35">
      <c r="A879" s="98">
        <v>735</v>
      </c>
      <c r="B879" s="98"/>
      <c r="C879" s="98"/>
      <c r="D879" s="36"/>
      <c r="E879" s="36"/>
      <c r="F879" s="58">
        <v>7</v>
      </c>
      <c r="G879" s="56" t="s">
        <v>2618</v>
      </c>
      <c r="H879" s="63">
        <v>13000000</v>
      </c>
      <c r="I879" s="63"/>
      <c r="J879" s="76"/>
      <c r="K879" s="56"/>
      <c r="L879" s="89"/>
      <c r="M879" s="26"/>
    </row>
    <row r="880" spans="1:13" x14ac:dyDescent="0.35">
      <c r="A880" s="98"/>
      <c r="B880" s="98"/>
      <c r="C880" s="98"/>
      <c r="D880" s="36"/>
      <c r="E880" s="36"/>
      <c r="F880" s="124" t="s">
        <v>1417</v>
      </c>
      <c r="G880" s="124"/>
      <c r="H880" s="59">
        <f>SUM(H873:H879)</f>
        <v>91000000</v>
      </c>
      <c r="I880" s="59"/>
      <c r="J880" s="73"/>
      <c r="K880" s="31"/>
      <c r="L880" s="89"/>
      <c r="M880" s="35"/>
    </row>
    <row r="881" spans="1:13" x14ac:dyDescent="0.35">
      <c r="A881" s="98"/>
      <c r="B881" s="98"/>
      <c r="C881" s="98"/>
      <c r="D881" s="36"/>
      <c r="E881" s="36"/>
      <c r="F881" s="125" t="s">
        <v>1433</v>
      </c>
      <c r="G881" s="125"/>
      <c r="H881" s="59"/>
      <c r="I881" s="59"/>
      <c r="J881" s="73"/>
      <c r="K881" s="31"/>
      <c r="L881" s="89"/>
      <c r="M881" s="35"/>
    </row>
    <row r="882" spans="1:13" s="14" customFormat="1" ht="46.5" x14ac:dyDescent="0.35">
      <c r="A882" s="98">
        <v>736</v>
      </c>
      <c r="B882" s="98"/>
      <c r="C882" s="98"/>
      <c r="D882" s="36"/>
      <c r="E882" s="36"/>
      <c r="F882" s="58">
        <v>1</v>
      </c>
      <c r="G882" s="56" t="s">
        <v>2619</v>
      </c>
      <c r="H882" s="63">
        <v>10000000</v>
      </c>
      <c r="I882" s="63"/>
      <c r="J882" s="76"/>
      <c r="K882" s="56"/>
      <c r="L882" s="89"/>
      <c r="M882" s="26"/>
    </row>
    <row r="883" spans="1:13" s="14" customFormat="1" ht="46.5" x14ac:dyDescent="0.35">
      <c r="A883" s="98">
        <v>737</v>
      </c>
      <c r="B883" s="98"/>
      <c r="C883" s="98"/>
      <c r="D883" s="36"/>
      <c r="E883" s="36"/>
      <c r="F883" s="58">
        <v>2</v>
      </c>
      <c r="G883" s="56" t="s">
        <v>2620</v>
      </c>
      <c r="H883" s="63">
        <v>10000000</v>
      </c>
      <c r="I883" s="63"/>
      <c r="J883" s="76"/>
      <c r="K883" s="56"/>
      <c r="L883" s="89"/>
      <c r="M883" s="26"/>
    </row>
    <row r="884" spans="1:13" s="14" customFormat="1" ht="46.5" x14ac:dyDescent="0.35">
      <c r="A884" s="98">
        <v>738</v>
      </c>
      <c r="B884" s="98"/>
      <c r="C884" s="98"/>
      <c r="D884" s="36"/>
      <c r="E884" s="36"/>
      <c r="F884" s="58">
        <v>3</v>
      </c>
      <c r="G884" s="56" t="s">
        <v>2621</v>
      </c>
      <c r="H884" s="63">
        <v>10000000</v>
      </c>
      <c r="I884" s="63"/>
      <c r="J884" s="76"/>
      <c r="K884" s="56"/>
      <c r="L884" s="89"/>
      <c r="M884" s="26"/>
    </row>
    <row r="885" spans="1:13" s="14" customFormat="1" ht="46.5" x14ac:dyDescent="0.35">
      <c r="A885" s="98">
        <v>739</v>
      </c>
      <c r="B885" s="98"/>
      <c r="C885" s="98"/>
      <c r="D885" s="36"/>
      <c r="E885" s="36"/>
      <c r="F885" s="58">
        <v>4</v>
      </c>
      <c r="G885" s="56" t="s">
        <v>2622</v>
      </c>
      <c r="H885" s="63">
        <v>10000000</v>
      </c>
      <c r="I885" s="63"/>
      <c r="J885" s="76"/>
      <c r="K885" s="56"/>
      <c r="L885" s="89"/>
      <c r="M885" s="26"/>
    </row>
    <row r="886" spans="1:13" s="14" customFormat="1" ht="46.5" x14ac:dyDescent="0.35">
      <c r="A886" s="98">
        <v>740</v>
      </c>
      <c r="B886" s="98"/>
      <c r="C886" s="98"/>
      <c r="D886" s="36"/>
      <c r="E886" s="36"/>
      <c r="F886" s="58">
        <v>5</v>
      </c>
      <c r="G886" s="56" t="s">
        <v>2623</v>
      </c>
      <c r="H886" s="63">
        <v>10000000</v>
      </c>
      <c r="I886" s="63"/>
      <c r="J886" s="76"/>
      <c r="K886" s="56"/>
      <c r="L886" s="89"/>
      <c r="M886" s="26"/>
    </row>
    <row r="887" spans="1:13" s="14" customFormat="1" ht="46.5" x14ac:dyDescent="0.35">
      <c r="A887" s="98">
        <v>741</v>
      </c>
      <c r="B887" s="98"/>
      <c r="C887" s="98"/>
      <c r="D887" s="36"/>
      <c r="E887" s="36"/>
      <c r="F887" s="58">
        <v>6</v>
      </c>
      <c r="G887" s="56" t="s">
        <v>3332</v>
      </c>
      <c r="H887" s="63">
        <v>10000000</v>
      </c>
      <c r="I887" s="63"/>
      <c r="J887" s="76"/>
      <c r="K887" s="56"/>
      <c r="L887" s="89"/>
      <c r="M887" s="26"/>
    </row>
    <row r="888" spans="1:13" s="14" customFormat="1" ht="46.5" x14ac:dyDescent="0.35">
      <c r="A888" s="98">
        <v>742</v>
      </c>
      <c r="B888" s="98"/>
      <c r="C888" s="98"/>
      <c r="D888" s="36"/>
      <c r="E888" s="36"/>
      <c r="F888" s="58">
        <v>7</v>
      </c>
      <c r="G888" s="56" t="s">
        <v>3333</v>
      </c>
      <c r="H888" s="63">
        <v>12500000</v>
      </c>
      <c r="I888" s="63"/>
      <c r="J888" s="76"/>
      <c r="K888" s="56"/>
      <c r="L888" s="89"/>
      <c r="M888" s="26"/>
    </row>
    <row r="889" spans="1:13" s="14" customFormat="1" ht="46.5" x14ac:dyDescent="0.35">
      <c r="A889" s="98">
        <v>743</v>
      </c>
      <c r="B889" s="98"/>
      <c r="C889" s="98"/>
      <c r="D889" s="36"/>
      <c r="E889" s="36"/>
      <c r="F889" s="58">
        <v>8</v>
      </c>
      <c r="G889" s="56" t="s">
        <v>2624</v>
      </c>
      <c r="H889" s="63">
        <v>12500000</v>
      </c>
      <c r="I889" s="63"/>
      <c r="J889" s="76"/>
      <c r="K889" s="56"/>
      <c r="L889" s="89"/>
      <c r="M889" s="26"/>
    </row>
    <row r="890" spans="1:13" s="14" customFormat="1" ht="31" x14ac:dyDescent="0.35">
      <c r="A890" s="98">
        <v>744</v>
      </c>
      <c r="B890" s="98"/>
      <c r="C890" s="98"/>
      <c r="D890" s="36"/>
      <c r="E890" s="36"/>
      <c r="F890" s="58">
        <v>9</v>
      </c>
      <c r="G890" s="56" t="s">
        <v>2625</v>
      </c>
      <c r="H890" s="63">
        <v>13000000</v>
      </c>
      <c r="I890" s="63"/>
      <c r="J890" s="76"/>
      <c r="K890" s="56"/>
      <c r="L890" s="89"/>
      <c r="M890" s="26"/>
    </row>
    <row r="891" spans="1:13" s="14" customFormat="1" ht="31" x14ac:dyDescent="0.35">
      <c r="A891" s="98">
        <v>745</v>
      </c>
      <c r="B891" s="98"/>
      <c r="C891" s="98"/>
      <c r="D891" s="36"/>
      <c r="E891" s="36"/>
      <c r="F891" s="58">
        <v>10</v>
      </c>
      <c r="G891" s="56" t="s">
        <v>2626</v>
      </c>
      <c r="H891" s="63">
        <v>13000000</v>
      </c>
      <c r="I891" s="63"/>
      <c r="J891" s="76"/>
      <c r="K891" s="56"/>
      <c r="L891" s="89"/>
      <c r="M891" s="26"/>
    </row>
    <row r="892" spans="1:13" s="14" customFormat="1" ht="46.5" x14ac:dyDescent="0.35">
      <c r="A892" s="98">
        <v>746</v>
      </c>
      <c r="B892" s="98"/>
      <c r="C892" s="98"/>
      <c r="D892" s="36"/>
      <c r="E892" s="36"/>
      <c r="F892" s="58">
        <v>11</v>
      </c>
      <c r="G892" s="56" t="s">
        <v>3334</v>
      </c>
      <c r="H892" s="63">
        <v>10000000</v>
      </c>
      <c r="I892" s="63"/>
      <c r="J892" s="76"/>
      <c r="K892" s="56"/>
      <c r="L892" s="89"/>
      <c r="M892" s="26"/>
    </row>
    <row r="893" spans="1:13" s="14" customFormat="1" ht="46.5" x14ac:dyDescent="0.35">
      <c r="A893" s="98">
        <v>747</v>
      </c>
      <c r="B893" s="98"/>
      <c r="C893" s="98"/>
      <c r="D893" s="36"/>
      <c r="E893" s="36"/>
      <c r="F893" s="58">
        <v>12</v>
      </c>
      <c r="G893" s="56" t="s">
        <v>2628</v>
      </c>
      <c r="H893" s="63">
        <v>15000000</v>
      </c>
      <c r="I893" s="63"/>
      <c r="J893" s="76"/>
      <c r="K893" s="56"/>
      <c r="L893" s="89"/>
      <c r="M893" s="26"/>
    </row>
    <row r="894" spans="1:13" x14ac:dyDescent="0.35">
      <c r="A894" s="98"/>
      <c r="B894" s="98"/>
      <c r="C894" s="98"/>
      <c r="D894" s="36"/>
      <c r="E894" s="36"/>
      <c r="F894" s="124" t="s">
        <v>1418</v>
      </c>
      <c r="G894" s="124"/>
      <c r="H894" s="59">
        <f>SUM(H882:H893)</f>
        <v>136000000</v>
      </c>
      <c r="I894" s="59"/>
      <c r="J894" s="73"/>
      <c r="K894" s="31"/>
      <c r="L894" s="89"/>
      <c r="M894" s="35"/>
    </row>
    <row r="895" spans="1:13" x14ac:dyDescent="0.35">
      <c r="A895" s="98"/>
      <c r="B895" s="98"/>
      <c r="C895" s="98"/>
      <c r="D895" s="36"/>
      <c r="E895" s="36"/>
      <c r="F895" s="125" t="s">
        <v>1434</v>
      </c>
      <c r="G895" s="125"/>
      <c r="H895" s="59"/>
      <c r="I895" s="59"/>
      <c r="J895" s="73"/>
      <c r="K895" s="31"/>
      <c r="L895" s="89"/>
      <c r="M895" s="35"/>
    </row>
    <row r="896" spans="1:13" s="14" customFormat="1" ht="46.5" x14ac:dyDescent="0.35">
      <c r="A896" s="98">
        <v>748</v>
      </c>
      <c r="B896" s="98"/>
      <c r="C896" s="98"/>
      <c r="D896" s="36"/>
      <c r="E896" s="36"/>
      <c r="F896" s="58">
        <v>1</v>
      </c>
      <c r="G896" s="56" t="s">
        <v>2632</v>
      </c>
      <c r="H896" s="63">
        <v>15000000</v>
      </c>
      <c r="I896" s="63"/>
      <c r="J896" s="76"/>
      <c r="K896" s="56"/>
      <c r="L896" s="89"/>
      <c r="M896" s="26"/>
    </row>
    <row r="897" spans="1:13" s="14" customFormat="1" ht="31" x14ac:dyDescent="0.35">
      <c r="A897" s="98">
        <v>749</v>
      </c>
      <c r="B897" s="98"/>
      <c r="C897" s="98"/>
      <c r="D897" s="36"/>
      <c r="E897" s="36"/>
      <c r="F897" s="58">
        <v>2</v>
      </c>
      <c r="G897" s="56" t="s">
        <v>2633</v>
      </c>
      <c r="H897" s="63">
        <v>15000000</v>
      </c>
      <c r="I897" s="63"/>
      <c r="J897" s="76"/>
      <c r="K897" s="56"/>
      <c r="L897" s="89"/>
      <c r="M897" s="26"/>
    </row>
    <row r="898" spans="1:13" s="14" customFormat="1" ht="31" x14ac:dyDescent="0.35">
      <c r="A898" s="98">
        <v>750</v>
      </c>
      <c r="B898" s="98"/>
      <c r="C898" s="98"/>
      <c r="D898" s="36"/>
      <c r="E898" s="36"/>
      <c r="F898" s="58">
        <v>3</v>
      </c>
      <c r="G898" s="56" t="s">
        <v>2634</v>
      </c>
      <c r="H898" s="63">
        <v>20000000</v>
      </c>
      <c r="I898" s="63"/>
      <c r="J898" s="76"/>
      <c r="K898" s="56"/>
      <c r="L898" s="89"/>
      <c r="M898" s="26"/>
    </row>
    <row r="899" spans="1:13" s="14" customFormat="1" ht="31" x14ac:dyDescent="0.35">
      <c r="A899" s="98">
        <v>751</v>
      </c>
      <c r="B899" s="98"/>
      <c r="C899" s="98"/>
      <c r="D899" s="36"/>
      <c r="E899" s="36"/>
      <c r="F899" s="58">
        <v>4</v>
      </c>
      <c r="G899" s="56" t="s">
        <v>2635</v>
      </c>
      <c r="H899" s="63">
        <v>10000000</v>
      </c>
      <c r="I899" s="63"/>
      <c r="J899" s="76"/>
      <c r="K899" s="56"/>
      <c r="L899" s="89"/>
      <c r="M899" s="26"/>
    </row>
    <row r="900" spans="1:13" x14ac:dyDescent="0.35">
      <c r="A900" s="98"/>
      <c r="B900" s="98"/>
      <c r="C900" s="98"/>
      <c r="D900" s="36"/>
      <c r="E900" s="36"/>
      <c r="F900" s="124" t="s">
        <v>1419</v>
      </c>
      <c r="G900" s="124"/>
      <c r="H900" s="59">
        <f>SUM(H896:H899)</f>
        <v>60000000</v>
      </c>
      <c r="I900" s="59"/>
      <c r="J900" s="73"/>
      <c r="K900" s="31"/>
      <c r="L900" s="89"/>
      <c r="M900" s="35"/>
    </row>
    <row r="901" spans="1:13" x14ac:dyDescent="0.35">
      <c r="A901" s="98"/>
      <c r="B901" s="98"/>
      <c r="C901" s="98"/>
      <c r="D901" s="36"/>
      <c r="E901" s="36"/>
      <c r="F901" s="125" t="s">
        <v>1436</v>
      </c>
      <c r="G901" s="125"/>
      <c r="H901" s="59"/>
      <c r="I901" s="59"/>
      <c r="J901" s="73"/>
      <c r="K901" s="31"/>
      <c r="L901" s="89"/>
      <c r="M901" s="35"/>
    </row>
    <row r="902" spans="1:13" s="14" customFormat="1" ht="62" x14ac:dyDescent="0.35">
      <c r="A902" s="98">
        <v>752</v>
      </c>
      <c r="B902" s="98"/>
      <c r="C902" s="98"/>
      <c r="D902" s="36"/>
      <c r="E902" s="36"/>
      <c r="F902" s="58">
        <v>1</v>
      </c>
      <c r="G902" s="56" t="s">
        <v>2644</v>
      </c>
      <c r="H902" s="63">
        <v>10000000</v>
      </c>
      <c r="I902" s="63"/>
      <c r="J902" s="76"/>
      <c r="K902" s="56"/>
      <c r="L902" s="89"/>
      <c r="M902" s="26"/>
    </row>
    <row r="903" spans="1:13" s="14" customFormat="1" ht="46.5" x14ac:dyDescent="0.35">
      <c r="A903" s="98">
        <v>753</v>
      </c>
      <c r="B903" s="98"/>
      <c r="C903" s="98"/>
      <c r="D903" s="36"/>
      <c r="E903" s="36"/>
      <c r="F903" s="58">
        <v>2</v>
      </c>
      <c r="G903" s="56" t="s">
        <v>2645</v>
      </c>
      <c r="H903" s="63">
        <v>10000000</v>
      </c>
      <c r="I903" s="63"/>
      <c r="J903" s="76"/>
      <c r="K903" s="56"/>
      <c r="L903" s="89"/>
      <c r="M903" s="26"/>
    </row>
    <row r="904" spans="1:13" s="14" customFormat="1" ht="31" x14ac:dyDescent="0.35">
      <c r="A904" s="98">
        <v>754</v>
      </c>
      <c r="B904" s="98"/>
      <c r="C904" s="98"/>
      <c r="D904" s="36"/>
      <c r="E904" s="36"/>
      <c r="F904" s="58">
        <v>3</v>
      </c>
      <c r="G904" s="56" t="s">
        <v>2646</v>
      </c>
      <c r="H904" s="63">
        <v>20000000</v>
      </c>
      <c r="I904" s="63"/>
      <c r="J904" s="76"/>
      <c r="K904" s="56"/>
      <c r="L904" s="89"/>
      <c r="M904" s="26"/>
    </row>
    <row r="905" spans="1:13" s="14" customFormat="1" ht="46.5" x14ac:dyDescent="0.35">
      <c r="A905" s="98">
        <v>755</v>
      </c>
      <c r="B905" s="98"/>
      <c r="C905" s="98"/>
      <c r="D905" s="36"/>
      <c r="E905" s="36"/>
      <c r="F905" s="58">
        <v>4</v>
      </c>
      <c r="G905" s="56" t="s">
        <v>2647</v>
      </c>
      <c r="H905" s="63">
        <v>10000000</v>
      </c>
      <c r="I905" s="63"/>
      <c r="J905" s="76"/>
      <c r="K905" s="56"/>
      <c r="L905" s="89"/>
      <c r="M905" s="26"/>
    </row>
    <row r="906" spans="1:13" s="14" customFormat="1" ht="31" x14ac:dyDescent="0.35">
      <c r="A906" s="98">
        <v>756</v>
      </c>
      <c r="B906" s="98"/>
      <c r="C906" s="98"/>
      <c r="D906" s="36"/>
      <c r="E906" s="36"/>
      <c r="F906" s="58">
        <v>5</v>
      </c>
      <c r="G906" s="56" t="s">
        <v>2648</v>
      </c>
      <c r="H906" s="63">
        <v>10000000</v>
      </c>
      <c r="I906" s="63"/>
      <c r="J906" s="76"/>
      <c r="K906" s="56"/>
      <c r="L906" s="89"/>
      <c r="M906" s="26"/>
    </row>
    <row r="907" spans="1:13" s="14" customFormat="1" ht="46.5" x14ac:dyDescent="0.35">
      <c r="A907" s="98">
        <v>757</v>
      </c>
      <c r="B907" s="98"/>
      <c r="C907" s="98"/>
      <c r="D907" s="36"/>
      <c r="E907" s="36"/>
      <c r="F907" s="58">
        <v>6</v>
      </c>
      <c r="G907" s="56" t="s">
        <v>2649</v>
      </c>
      <c r="H907" s="63">
        <v>6000000</v>
      </c>
      <c r="I907" s="63"/>
      <c r="J907" s="76"/>
      <c r="K907" s="56"/>
      <c r="L907" s="89"/>
      <c r="M907" s="26"/>
    </row>
    <row r="908" spans="1:13" x14ac:dyDescent="0.35">
      <c r="A908" s="98"/>
      <c r="B908" s="98"/>
      <c r="C908" s="98"/>
      <c r="D908" s="36"/>
      <c r="E908" s="36"/>
      <c r="F908" s="124" t="s">
        <v>1421</v>
      </c>
      <c r="G908" s="124"/>
      <c r="H908" s="59">
        <f>SUM(H902:H907)</f>
        <v>66000000</v>
      </c>
      <c r="I908" s="59"/>
      <c r="J908" s="73"/>
      <c r="K908" s="31"/>
      <c r="L908" s="89"/>
      <c r="M908" s="35"/>
    </row>
    <row r="909" spans="1:13" x14ac:dyDescent="0.35">
      <c r="A909" s="98"/>
      <c r="B909" s="98"/>
      <c r="C909" s="98"/>
      <c r="D909" s="36"/>
      <c r="E909" s="36"/>
      <c r="F909" s="125" t="s">
        <v>2650</v>
      </c>
      <c r="G909" s="125"/>
      <c r="H909" s="59"/>
      <c r="I909" s="59"/>
      <c r="J909" s="73"/>
      <c r="K909" s="31"/>
      <c r="L909" s="89"/>
      <c r="M909" s="35"/>
    </row>
    <row r="910" spans="1:13" s="14" customFormat="1" ht="46.5" x14ac:dyDescent="0.35">
      <c r="A910" s="98">
        <v>758</v>
      </c>
      <c r="B910" s="98"/>
      <c r="C910" s="98"/>
      <c r="D910" s="36"/>
      <c r="E910" s="36"/>
      <c r="F910" s="58">
        <v>1</v>
      </c>
      <c r="G910" s="56" t="s">
        <v>2654</v>
      </c>
      <c r="H910" s="63">
        <v>10000000</v>
      </c>
      <c r="I910" s="63"/>
      <c r="J910" s="76"/>
      <c r="K910" s="56"/>
      <c r="L910" s="89"/>
      <c r="M910" s="26"/>
    </row>
    <row r="911" spans="1:13" s="14" customFormat="1" ht="77.5" x14ac:dyDescent="0.35">
      <c r="A911" s="98">
        <v>759</v>
      </c>
      <c r="B911" s="98"/>
      <c r="C911" s="98"/>
      <c r="D911" s="36"/>
      <c r="E911" s="36"/>
      <c r="F911" s="58">
        <v>2</v>
      </c>
      <c r="G911" s="56" t="s">
        <v>2652</v>
      </c>
      <c r="H911" s="63">
        <v>10000000</v>
      </c>
      <c r="I911" s="63"/>
      <c r="J911" s="76"/>
      <c r="K911" s="56"/>
      <c r="L911" s="89"/>
      <c r="M911" s="26"/>
    </row>
    <row r="912" spans="1:13" s="14" customFormat="1" ht="46.5" x14ac:dyDescent="0.35">
      <c r="A912" s="98">
        <v>760</v>
      </c>
      <c r="B912" s="98"/>
      <c r="C912" s="98"/>
      <c r="D912" s="36"/>
      <c r="E912" s="36"/>
      <c r="F912" s="58">
        <v>3</v>
      </c>
      <c r="G912" s="56" t="s">
        <v>2653</v>
      </c>
      <c r="H912" s="63">
        <v>10000000</v>
      </c>
      <c r="I912" s="63"/>
      <c r="J912" s="76"/>
      <c r="K912" s="56"/>
      <c r="L912" s="89"/>
      <c r="M912" s="26"/>
    </row>
    <row r="913" spans="1:13" s="14" customFormat="1" x14ac:dyDescent="0.35">
      <c r="A913" s="98"/>
      <c r="B913" s="98"/>
      <c r="C913" s="98"/>
      <c r="D913" s="36"/>
      <c r="E913" s="36"/>
      <c r="F913" s="124" t="s">
        <v>2655</v>
      </c>
      <c r="G913" s="124"/>
      <c r="H913" s="60">
        <f>SUM(H910:H912)</f>
        <v>30000000</v>
      </c>
      <c r="I913" s="60"/>
      <c r="J913" s="74"/>
      <c r="K913" s="12"/>
      <c r="L913" s="89"/>
      <c r="M913" s="26"/>
    </row>
    <row r="914" spans="1:13" x14ac:dyDescent="0.35">
      <c r="A914" s="98"/>
      <c r="B914" s="98"/>
      <c r="C914" s="98"/>
      <c r="D914" s="36"/>
      <c r="E914" s="36"/>
      <c r="F914" s="125" t="s">
        <v>1527</v>
      </c>
      <c r="G914" s="125"/>
      <c r="H914" s="59"/>
      <c r="I914" s="59"/>
      <c r="J914" s="73"/>
      <c r="K914" s="31"/>
      <c r="L914" s="89"/>
      <c r="M914" s="35"/>
    </row>
    <row r="915" spans="1:13" s="14" customFormat="1" ht="31" x14ac:dyDescent="0.35">
      <c r="A915" s="98">
        <v>761</v>
      </c>
      <c r="B915" s="98"/>
      <c r="C915" s="98"/>
      <c r="D915" s="36"/>
      <c r="E915" s="36"/>
      <c r="F915" s="58">
        <v>1</v>
      </c>
      <c r="G915" s="56" t="s">
        <v>2656</v>
      </c>
      <c r="H915" s="63">
        <v>15000000</v>
      </c>
      <c r="I915" s="63"/>
      <c r="J915" s="76"/>
      <c r="K915" s="56"/>
      <c r="L915" s="89"/>
      <c r="M915" s="26"/>
    </row>
    <row r="916" spans="1:13" s="14" customFormat="1" ht="31" x14ac:dyDescent="0.35">
      <c r="A916" s="98">
        <v>762</v>
      </c>
      <c r="B916" s="98"/>
      <c r="C916" s="98"/>
      <c r="D916" s="36"/>
      <c r="E916" s="36"/>
      <c r="F916" s="58">
        <v>2</v>
      </c>
      <c r="G916" s="56" t="s">
        <v>2657</v>
      </c>
      <c r="H916" s="63">
        <v>10000000</v>
      </c>
      <c r="I916" s="63"/>
      <c r="J916" s="76"/>
      <c r="K916" s="56"/>
      <c r="L916" s="89"/>
      <c r="M916" s="26"/>
    </row>
    <row r="917" spans="1:13" s="14" customFormat="1" ht="31" x14ac:dyDescent="0.35">
      <c r="A917" s="98">
        <v>763</v>
      </c>
      <c r="B917" s="98"/>
      <c r="C917" s="98"/>
      <c r="D917" s="36"/>
      <c r="E917" s="36"/>
      <c r="F917" s="58">
        <v>3</v>
      </c>
      <c r="G917" s="56" t="s">
        <v>2658</v>
      </c>
      <c r="H917" s="63">
        <v>15000000</v>
      </c>
      <c r="I917" s="63"/>
      <c r="J917" s="76"/>
      <c r="K917" s="56"/>
      <c r="L917" s="89"/>
      <c r="M917" s="26"/>
    </row>
    <row r="918" spans="1:13" s="14" customFormat="1" ht="46.5" x14ac:dyDescent="0.35">
      <c r="A918" s="98">
        <v>764</v>
      </c>
      <c r="B918" s="98"/>
      <c r="C918" s="98"/>
      <c r="D918" s="36"/>
      <c r="E918" s="36"/>
      <c r="F918" s="58">
        <v>4</v>
      </c>
      <c r="G918" s="56" t="s">
        <v>2659</v>
      </c>
      <c r="H918" s="63">
        <v>10000000</v>
      </c>
      <c r="I918" s="63"/>
      <c r="J918" s="76"/>
      <c r="K918" s="56"/>
      <c r="L918" s="89"/>
      <c r="M918" s="26"/>
    </row>
    <row r="919" spans="1:13" s="14" customFormat="1" ht="46.5" x14ac:dyDescent="0.35">
      <c r="A919" s="98">
        <v>765</v>
      </c>
      <c r="B919" s="98"/>
      <c r="C919" s="98"/>
      <c r="D919" s="36"/>
      <c r="E919" s="36"/>
      <c r="F919" s="58">
        <v>5</v>
      </c>
      <c r="G919" s="56" t="s">
        <v>3335</v>
      </c>
      <c r="H919" s="63">
        <v>12000000</v>
      </c>
      <c r="I919" s="63"/>
      <c r="J919" s="76"/>
      <c r="K919" s="56"/>
      <c r="L919" s="89"/>
      <c r="M919" s="26"/>
    </row>
    <row r="920" spans="1:13" x14ac:dyDescent="0.35">
      <c r="A920" s="98"/>
      <c r="B920" s="98"/>
      <c r="C920" s="98"/>
      <c r="D920" s="36"/>
      <c r="E920" s="36"/>
      <c r="F920" s="124" t="s">
        <v>1422</v>
      </c>
      <c r="G920" s="124"/>
      <c r="H920" s="59">
        <f>SUM(H915:H919)</f>
        <v>62000000</v>
      </c>
      <c r="I920" s="59"/>
      <c r="J920" s="73"/>
      <c r="K920" s="31"/>
      <c r="L920" s="89"/>
      <c r="M920" s="35"/>
    </row>
    <row r="921" spans="1:13" x14ac:dyDescent="0.35">
      <c r="A921" s="98"/>
      <c r="B921" s="98"/>
      <c r="C921" s="98"/>
      <c r="D921" s="36"/>
      <c r="E921" s="36"/>
      <c r="F921" s="125" t="s">
        <v>1367</v>
      </c>
      <c r="G921" s="125"/>
      <c r="H921" s="59"/>
      <c r="I921" s="59"/>
      <c r="J921" s="73"/>
      <c r="K921" s="31"/>
      <c r="L921" s="89"/>
      <c r="M921" s="35"/>
    </row>
    <row r="922" spans="1:13" s="14" customFormat="1" ht="46.5" x14ac:dyDescent="0.35">
      <c r="A922" s="98">
        <v>766</v>
      </c>
      <c r="B922" s="98"/>
      <c r="C922" s="98"/>
      <c r="D922" s="36"/>
      <c r="E922" s="36"/>
      <c r="F922" s="58">
        <v>1</v>
      </c>
      <c r="G922" s="56" t="s">
        <v>2662</v>
      </c>
      <c r="H922" s="63">
        <v>8000000</v>
      </c>
      <c r="I922" s="63"/>
      <c r="J922" s="76"/>
      <c r="K922" s="56"/>
      <c r="L922" s="89"/>
      <c r="M922" s="26"/>
    </row>
    <row r="923" spans="1:13" s="14" customFormat="1" ht="31" x14ac:dyDescent="0.35">
      <c r="A923" s="98">
        <v>767</v>
      </c>
      <c r="B923" s="98"/>
      <c r="C923" s="98"/>
      <c r="D923" s="36"/>
      <c r="E923" s="36"/>
      <c r="F923" s="58">
        <v>2</v>
      </c>
      <c r="G923" s="56" t="s">
        <v>2663</v>
      </c>
      <c r="H923" s="63">
        <v>20000000</v>
      </c>
      <c r="I923" s="63"/>
      <c r="J923" s="76"/>
      <c r="K923" s="56"/>
      <c r="L923" s="89"/>
      <c r="M923" s="26"/>
    </row>
    <row r="924" spans="1:13" s="14" customFormat="1" ht="46.5" x14ac:dyDescent="0.35">
      <c r="A924" s="98">
        <v>768</v>
      </c>
      <c r="B924" s="98"/>
      <c r="C924" s="98"/>
      <c r="D924" s="36"/>
      <c r="E924" s="36"/>
      <c r="F924" s="58">
        <v>3</v>
      </c>
      <c r="G924" s="56" t="s">
        <v>2667</v>
      </c>
      <c r="H924" s="63">
        <v>25000000</v>
      </c>
      <c r="I924" s="63"/>
      <c r="J924" s="76"/>
      <c r="K924" s="56"/>
      <c r="L924" s="89"/>
      <c r="M924" s="26"/>
    </row>
    <row r="925" spans="1:13" s="14" customFormat="1" ht="31" x14ac:dyDescent="0.35">
      <c r="A925" s="98">
        <v>769</v>
      </c>
      <c r="B925" s="98"/>
      <c r="C925" s="98"/>
      <c r="D925" s="36"/>
      <c r="E925" s="36"/>
      <c r="F925" s="58">
        <v>4</v>
      </c>
      <c r="G925" s="56" t="s">
        <v>2666</v>
      </c>
      <c r="H925" s="63">
        <v>12500000</v>
      </c>
      <c r="I925" s="63"/>
      <c r="J925" s="76"/>
      <c r="K925" s="56"/>
      <c r="L925" s="89"/>
      <c r="M925" s="26"/>
    </row>
    <row r="926" spans="1:13" s="14" customFormat="1" ht="31" x14ac:dyDescent="0.35">
      <c r="A926" s="98">
        <v>770</v>
      </c>
      <c r="B926" s="98"/>
      <c r="C926" s="98"/>
      <c r="D926" s="36"/>
      <c r="E926" s="36"/>
      <c r="F926" s="58">
        <v>5</v>
      </c>
      <c r="G926" s="56" t="s">
        <v>2668</v>
      </c>
      <c r="H926" s="63">
        <v>12500000</v>
      </c>
      <c r="I926" s="63"/>
      <c r="J926" s="76"/>
      <c r="K926" s="56"/>
      <c r="L926" s="89"/>
      <c r="M926" s="26"/>
    </row>
    <row r="927" spans="1:13" s="14" customFormat="1" ht="46.5" x14ac:dyDescent="0.35">
      <c r="A927" s="98">
        <v>771</v>
      </c>
      <c r="B927" s="98"/>
      <c r="C927" s="98"/>
      <c r="D927" s="36"/>
      <c r="E927" s="36"/>
      <c r="F927" s="58">
        <v>6</v>
      </c>
      <c r="G927" s="56" t="s">
        <v>2669</v>
      </c>
      <c r="H927" s="63">
        <v>12500000</v>
      </c>
      <c r="I927" s="63"/>
      <c r="J927" s="76"/>
      <c r="K927" s="56"/>
      <c r="L927" s="89"/>
      <c r="M927" s="26"/>
    </row>
    <row r="928" spans="1:13" s="14" customFormat="1" ht="31" x14ac:dyDescent="0.35">
      <c r="A928" s="98">
        <v>772</v>
      </c>
      <c r="B928" s="98"/>
      <c r="C928" s="98"/>
      <c r="D928" s="36"/>
      <c r="E928" s="36"/>
      <c r="F928" s="58">
        <v>7</v>
      </c>
      <c r="G928" s="56" t="s">
        <v>3336</v>
      </c>
      <c r="H928" s="63">
        <v>12500000</v>
      </c>
      <c r="I928" s="63"/>
      <c r="J928" s="76"/>
      <c r="K928" s="56"/>
      <c r="L928" s="89"/>
      <c r="M928" s="26"/>
    </row>
    <row r="929" spans="1:13" s="14" customFormat="1" ht="31" x14ac:dyDescent="0.35">
      <c r="A929" s="98">
        <v>773</v>
      </c>
      <c r="B929" s="98"/>
      <c r="C929" s="98"/>
      <c r="D929" s="36"/>
      <c r="E929" s="36"/>
      <c r="F929" s="58">
        <v>8</v>
      </c>
      <c r="G929" s="56" t="s">
        <v>2671</v>
      </c>
      <c r="H929" s="63">
        <v>13000000</v>
      </c>
      <c r="I929" s="63"/>
      <c r="J929" s="76"/>
      <c r="K929" s="56"/>
      <c r="L929" s="89"/>
      <c r="M929" s="26"/>
    </row>
    <row r="930" spans="1:13" s="14" customFormat="1" ht="46.5" x14ac:dyDescent="0.35">
      <c r="A930" s="98">
        <v>774</v>
      </c>
      <c r="B930" s="98"/>
      <c r="C930" s="98"/>
      <c r="D930" s="36"/>
      <c r="E930" s="36"/>
      <c r="F930" s="58">
        <v>9</v>
      </c>
      <c r="G930" s="56" t="s">
        <v>2673</v>
      </c>
      <c r="H930" s="63">
        <v>15000000</v>
      </c>
      <c r="I930" s="63"/>
      <c r="J930" s="76"/>
      <c r="K930" s="56"/>
      <c r="L930" s="89"/>
      <c r="M930" s="26"/>
    </row>
    <row r="931" spans="1:13" s="14" customFormat="1" ht="46.5" x14ac:dyDescent="0.35">
      <c r="A931" s="98">
        <v>775</v>
      </c>
      <c r="B931" s="98"/>
      <c r="C931" s="98"/>
      <c r="D931" s="36"/>
      <c r="E931" s="36"/>
      <c r="F931" s="58">
        <v>10</v>
      </c>
      <c r="G931" s="56" t="s">
        <v>2674</v>
      </c>
      <c r="H931" s="63">
        <v>20000000</v>
      </c>
      <c r="I931" s="63"/>
      <c r="J931" s="76"/>
      <c r="K931" s="56"/>
      <c r="L931" s="89"/>
      <c r="M931" s="26"/>
    </row>
    <row r="932" spans="1:13" s="14" customFormat="1" ht="62" x14ac:dyDescent="0.35">
      <c r="A932" s="98">
        <v>776</v>
      </c>
      <c r="B932" s="98"/>
      <c r="C932" s="98"/>
      <c r="D932" s="36"/>
      <c r="E932" s="36"/>
      <c r="F932" s="58">
        <v>11</v>
      </c>
      <c r="G932" s="56" t="s">
        <v>2675</v>
      </c>
      <c r="H932" s="63">
        <v>15000000</v>
      </c>
      <c r="I932" s="63"/>
      <c r="J932" s="76"/>
      <c r="K932" s="56"/>
      <c r="L932" s="89"/>
      <c r="M932" s="26"/>
    </row>
    <row r="933" spans="1:13" x14ac:dyDescent="0.35">
      <c r="A933" s="98"/>
      <c r="B933" s="98"/>
      <c r="C933" s="98"/>
      <c r="D933" s="36"/>
      <c r="E933" s="36"/>
      <c r="F933" s="124" t="s">
        <v>1341</v>
      </c>
      <c r="G933" s="124"/>
      <c r="H933" s="59">
        <f>SUM(H922:H932)</f>
        <v>166000000</v>
      </c>
      <c r="I933" s="59"/>
      <c r="J933" s="73"/>
      <c r="K933" s="31"/>
      <c r="L933" s="89"/>
      <c r="M933" s="35"/>
    </row>
    <row r="934" spans="1:13" x14ac:dyDescent="0.35">
      <c r="A934" s="98"/>
      <c r="B934" s="98"/>
      <c r="C934" s="98"/>
      <c r="D934" s="36"/>
      <c r="E934" s="36"/>
      <c r="F934" s="125" t="s">
        <v>1437</v>
      </c>
      <c r="G934" s="125"/>
      <c r="H934" s="59"/>
      <c r="I934" s="59"/>
      <c r="J934" s="73"/>
      <c r="K934" s="31"/>
      <c r="L934" s="89"/>
      <c r="M934" s="35"/>
    </row>
    <row r="935" spans="1:13" s="14" customFormat="1" x14ac:dyDescent="0.35">
      <c r="A935" s="98">
        <v>777</v>
      </c>
      <c r="B935" s="98"/>
      <c r="C935" s="98"/>
      <c r="D935" s="36"/>
      <c r="E935" s="36"/>
      <c r="F935" s="58">
        <v>1</v>
      </c>
      <c r="G935" s="56" t="s">
        <v>2680</v>
      </c>
      <c r="H935" s="63">
        <v>12000000</v>
      </c>
      <c r="I935" s="63"/>
      <c r="J935" s="76"/>
      <c r="K935" s="56"/>
      <c r="L935" s="89"/>
      <c r="M935" s="26"/>
    </row>
    <row r="936" spans="1:13" x14ac:dyDescent="0.35">
      <c r="A936" s="98"/>
      <c r="B936" s="98"/>
      <c r="C936" s="98"/>
      <c r="D936" s="36"/>
      <c r="E936" s="36"/>
      <c r="F936" s="124" t="s">
        <v>1423</v>
      </c>
      <c r="G936" s="124"/>
      <c r="H936" s="59">
        <f>SUM(H935:H935)</f>
        <v>12000000</v>
      </c>
      <c r="I936" s="59"/>
      <c r="J936" s="73"/>
      <c r="K936" s="31"/>
      <c r="L936" s="89"/>
      <c r="M936" s="35"/>
    </row>
    <row r="937" spans="1:13" x14ac:dyDescent="0.35">
      <c r="A937" s="98"/>
      <c r="B937" s="98"/>
      <c r="C937" s="98"/>
      <c r="D937" s="36"/>
      <c r="E937" s="36"/>
      <c r="F937" s="125" t="s">
        <v>1438</v>
      </c>
      <c r="G937" s="125"/>
      <c r="H937" s="59"/>
      <c r="I937" s="59"/>
      <c r="J937" s="73"/>
      <c r="K937" s="31"/>
      <c r="L937" s="89"/>
      <c r="M937" s="35"/>
    </row>
    <row r="938" spans="1:13" s="14" customFormat="1" ht="31" x14ac:dyDescent="0.35">
      <c r="A938" s="98">
        <v>778</v>
      </c>
      <c r="B938" s="98"/>
      <c r="C938" s="98"/>
      <c r="D938" s="36"/>
      <c r="E938" s="36"/>
      <c r="F938" s="58">
        <v>1</v>
      </c>
      <c r="G938" s="56" t="s">
        <v>2685</v>
      </c>
      <c r="H938" s="63">
        <v>30000000</v>
      </c>
      <c r="I938" s="63"/>
      <c r="J938" s="76"/>
      <c r="K938" s="56"/>
      <c r="L938" s="89"/>
      <c r="M938" s="26"/>
    </row>
    <row r="939" spans="1:13" s="14" customFormat="1" ht="46.5" x14ac:dyDescent="0.35">
      <c r="A939" s="98">
        <v>779</v>
      </c>
      <c r="B939" s="98"/>
      <c r="C939" s="98"/>
      <c r="D939" s="36"/>
      <c r="E939" s="36"/>
      <c r="F939" s="58">
        <v>2</v>
      </c>
      <c r="G939" s="56" t="s">
        <v>2688</v>
      </c>
      <c r="H939" s="63">
        <v>10000000</v>
      </c>
      <c r="I939" s="63"/>
      <c r="J939" s="76"/>
      <c r="K939" s="56"/>
      <c r="L939" s="89"/>
      <c r="M939" s="26"/>
    </row>
    <row r="940" spans="1:13" s="14" customFormat="1" ht="31" x14ac:dyDescent="0.35">
      <c r="A940" s="98">
        <v>780</v>
      </c>
      <c r="B940" s="98"/>
      <c r="C940" s="98"/>
      <c r="D940" s="36"/>
      <c r="E940" s="36"/>
      <c r="F940" s="58">
        <v>3</v>
      </c>
      <c r="G940" s="12" t="s">
        <v>3385</v>
      </c>
      <c r="H940" s="63">
        <v>10000000</v>
      </c>
      <c r="I940" s="63"/>
      <c r="J940" s="76"/>
      <c r="K940" s="56"/>
      <c r="L940" s="89"/>
      <c r="M940" s="26"/>
    </row>
    <row r="941" spans="1:13" s="14" customFormat="1" ht="46.5" x14ac:dyDescent="0.35">
      <c r="A941" s="98">
        <v>781</v>
      </c>
      <c r="B941" s="98"/>
      <c r="C941" s="98"/>
      <c r="D941" s="36"/>
      <c r="E941" s="36"/>
      <c r="F941" s="58">
        <v>4</v>
      </c>
      <c r="G941" s="56" t="s">
        <v>3337</v>
      </c>
      <c r="H941" s="63">
        <v>5000000</v>
      </c>
      <c r="I941" s="63"/>
      <c r="J941" s="76"/>
      <c r="K941" s="56"/>
      <c r="L941" s="89"/>
      <c r="M941" s="26"/>
    </row>
    <row r="942" spans="1:13" x14ac:dyDescent="0.35">
      <c r="A942" s="98"/>
      <c r="B942" s="98"/>
      <c r="C942" s="98"/>
      <c r="D942" s="36"/>
      <c r="E942" s="36"/>
      <c r="F942" s="124" t="s">
        <v>1424</v>
      </c>
      <c r="G942" s="124"/>
      <c r="H942" s="59">
        <f>SUM(H938:H941)</f>
        <v>55000000</v>
      </c>
      <c r="I942" s="59"/>
      <c r="J942" s="73"/>
      <c r="K942" s="31"/>
      <c r="L942" s="89"/>
      <c r="M942" s="35"/>
    </row>
    <row r="943" spans="1:13" x14ac:dyDescent="0.35">
      <c r="A943" s="98"/>
      <c r="B943" s="98"/>
      <c r="C943" s="98"/>
      <c r="D943" s="36"/>
      <c r="E943" s="36"/>
      <c r="F943" s="125" t="s">
        <v>1439</v>
      </c>
      <c r="G943" s="125"/>
      <c r="H943" s="59"/>
      <c r="I943" s="59"/>
      <c r="J943" s="73"/>
      <c r="K943" s="31"/>
      <c r="L943" s="89"/>
      <c r="M943" s="35"/>
    </row>
    <row r="944" spans="1:13" s="14" customFormat="1" ht="31" x14ac:dyDescent="0.35">
      <c r="A944" s="98">
        <v>782</v>
      </c>
      <c r="B944" s="98"/>
      <c r="C944" s="98"/>
      <c r="D944" s="36"/>
      <c r="E944" s="36"/>
      <c r="F944" s="58">
        <v>1</v>
      </c>
      <c r="G944" s="56" t="s">
        <v>2692</v>
      </c>
      <c r="H944" s="63">
        <v>10000000</v>
      </c>
      <c r="I944" s="63"/>
      <c r="J944" s="76"/>
      <c r="K944" s="56"/>
      <c r="L944" s="89"/>
      <c r="M944" s="26"/>
    </row>
    <row r="945" spans="1:15" s="14" customFormat="1" ht="46.5" x14ac:dyDescent="0.35">
      <c r="A945" s="98">
        <v>783</v>
      </c>
      <c r="B945" s="98"/>
      <c r="C945" s="98"/>
      <c r="D945" s="36"/>
      <c r="E945" s="36"/>
      <c r="F945" s="58">
        <v>2</v>
      </c>
      <c r="G945" s="56" t="s">
        <v>2693</v>
      </c>
      <c r="H945" s="63">
        <v>10000000</v>
      </c>
      <c r="I945" s="63"/>
      <c r="J945" s="76"/>
      <c r="K945" s="56"/>
      <c r="L945" s="89"/>
      <c r="M945" s="26"/>
    </row>
    <row r="946" spans="1:15" s="14" customFormat="1" ht="46.5" x14ac:dyDescent="0.35">
      <c r="A946" s="98">
        <v>784</v>
      </c>
      <c r="B946" s="98"/>
      <c r="C946" s="98"/>
      <c r="D946" s="36"/>
      <c r="E946" s="36"/>
      <c r="F946" s="58">
        <v>3</v>
      </c>
      <c r="G946" s="56" t="s">
        <v>2694</v>
      </c>
      <c r="H946" s="63">
        <v>10000000</v>
      </c>
      <c r="I946" s="63"/>
      <c r="J946" s="76"/>
      <c r="K946" s="56"/>
      <c r="L946" s="89"/>
      <c r="M946" s="26"/>
    </row>
    <row r="947" spans="1:15" s="14" customFormat="1" ht="31" x14ac:dyDescent="0.35">
      <c r="A947" s="98">
        <v>785</v>
      </c>
      <c r="B947" s="98"/>
      <c r="C947" s="98"/>
      <c r="D947" s="36"/>
      <c r="E947" s="36"/>
      <c r="F947" s="58">
        <v>4</v>
      </c>
      <c r="G947" s="56" t="s">
        <v>2695</v>
      </c>
      <c r="H947" s="63">
        <v>10000000</v>
      </c>
      <c r="I947" s="63"/>
      <c r="J947" s="76"/>
      <c r="K947" s="56"/>
      <c r="L947" s="89"/>
      <c r="M947" s="26"/>
    </row>
    <row r="948" spans="1:15" x14ac:dyDescent="0.35">
      <c r="A948" s="98"/>
      <c r="B948" s="98"/>
      <c r="C948" s="98"/>
      <c r="D948" s="36"/>
      <c r="E948" s="36"/>
      <c r="F948" s="124" t="s">
        <v>1425</v>
      </c>
      <c r="G948" s="124"/>
      <c r="H948" s="59">
        <f>SUM(H944:H947)</f>
        <v>40000000</v>
      </c>
      <c r="I948" s="59"/>
      <c r="J948" s="73"/>
      <c r="K948" s="31"/>
      <c r="L948" s="89"/>
      <c r="M948" s="35"/>
    </row>
    <row r="949" spans="1:15" s="30" customFormat="1" x14ac:dyDescent="0.35">
      <c r="A949" s="98"/>
      <c r="B949" s="97"/>
      <c r="C949" s="97"/>
      <c r="D949" s="100"/>
      <c r="E949" s="100"/>
      <c r="F949" s="124" t="s">
        <v>1426</v>
      </c>
      <c r="G949" s="124"/>
      <c r="H949" s="61" t="e">
        <f>H849+H859+H863+H867+H871+H880+H894+H900+#REF!+H908+H913+H920+H933+H936+H942+H948</f>
        <v>#REF!</v>
      </c>
      <c r="I949" s="61"/>
      <c r="J949" s="75"/>
      <c r="K949" s="36"/>
      <c r="L949" s="89"/>
      <c r="M949" s="53"/>
      <c r="O949" s="41" t="e">
        <f>L949-H949</f>
        <v>#REF!</v>
      </c>
    </row>
    <row r="950" spans="1:15" s="32" customFormat="1" x14ac:dyDescent="0.35">
      <c r="A950" s="98"/>
      <c r="B950" s="21"/>
      <c r="C950" s="21"/>
      <c r="D950" s="31" t="s">
        <v>1457</v>
      </c>
      <c r="E950" s="31"/>
      <c r="F950" s="125" t="s">
        <v>1458</v>
      </c>
      <c r="G950" s="125"/>
      <c r="H950" s="59"/>
      <c r="I950" s="59"/>
      <c r="J950" s="73"/>
      <c r="K950" s="31"/>
      <c r="L950" s="89"/>
      <c r="M950" s="35"/>
      <c r="O950" s="43"/>
    </row>
    <row r="951" spans="1:15" s="14" customFormat="1" ht="46.5" x14ac:dyDescent="0.35">
      <c r="A951" s="98">
        <v>786</v>
      </c>
      <c r="B951" s="98"/>
      <c r="C951" s="98"/>
      <c r="D951" s="36"/>
      <c r="E951" s="36"/>
      <c r="F951" s="58">
        <v>1</v>
      </c>
      <c r="G951" s="56" t="s">
        <v>2711</v>
      </c>
      <c r="H951" s="63">
        <v>15000000</v>
      </c>
      <c r="I951" s="63"/>
      <c r="J951" s="76"/>
      <c r="K951" s="56"/>
      <c r="L951" s="89"/>
      <c r="M951" s="26"/>
    </row>
    <row r="952" spans="1:15" s="14" customFormat="1" ht="46.5" x14ac:dyDescent="0.35">
      <c r="A952" s="98">
        <v>787</v>
      </c>
      <c r="B952" s="98"/>
      <c r="C952" s="98"/>
      <c r="D952" s="36"/>
      <c r="E952" s="36"/>
      <c r="F952" s="58">
        <v>2</v>
      </c>
      <c r="G952" s="56" t="s">
        <v>2713</v>
      </c>
      <c r="H952" s="63">
        <v>5000000</v>
      </c>
      <c r="I952" s="63"/>
      <c r="J952" s="76"/>
      <c r="K952" s="56"/>
      <c r="L952" s="89"/>
      <c r="M952" s="26"/>
    </row>
    <row r="953" spans="1:15" s="14" customFormat="1" ht="46.5" x14ac:dyDescent="0.35">
      <c r="A953" s="98">
        <v>788</v>
      </c>
      <c r="B953" s="98"/>
      <c r="C953" s="98"/>
      <c r="D953" s="36"/>
      <c r="E953" s="36"/>
      <c r="F953" s="58">
        <v>3</v>
      </c>
      <c r="G953" s="56" t="s">
        <v>3339</v>
      </c>
      <c r="H953" s="63">
        <v>7000000</v>
      </c>
      <c r="I953" s="63"/>
      <c r="J953" s="76"/>
      <c r="K953" s="56"/>
      <c r="L953" s="89"/>
      <c r="M953" s="26"/>
    </row>
    <row r="954" spans="1:15" s="14" customFormat="1" ht="46.5" x14ac:dyDescent="0.35">
      <c r="A954" s="98">
        <v>789</v>
      </c>
      <c r="B954" s="98"/>
      <c r="C954" s="98"/>
      <c r="D954" s="36"/>
      <c r="E954" s="36"/>
      <c r="F954" s="58">
        <v>4</v>
      </c>
      <c r="G954" s="56" t="s">
        <v>2714</v>
      </c>
      <c r="H954" s="63">
        <v>7500000</v>
      </c>
      <c r="I954" s="63"/>
      <c r="J954" s="76"/>
      <c r="K954" s="56"/>
      <c r="L954" s="89"/>
      <c r="M954" s="26"/>
    </row>
    <row r="955" spans="1:15" s="14" customFormat="1" ht="46.5" x14ac:dyDescent="0.35">
      <c r="A955" s="98">
        <v>790</v>
      </c>
      <c r="B955" s="98"/>
      <c r="C955" s="98"/>
      <c r="D955" s="36"/>
      <c r="E955" s="36"/>
      <c r="F955" s="58">
        <v>5</v>
      </c>
      <c r="G955" s="56" t="s">
        <v>2715</v>
      </c>
      <c r="H955" s="63">
        <v>12000000</v>
      </c>
      <c r="I955" s="63"/>
      <c r="J955" s="76"/>
      <c r="K955" s="56"/>
      <c r="L955" s="89"/>
      <c r="M955" s="26"/>
    </row>
    <row r="956" spans="1:15" s="14" customFormat="1" ht="46.5" x14ac:dyDescent="0.35">
      <c r="A956" s="98">
        <v>791</v>
      </c>
      <c r="B956" s="98"/>
      <c r="C956" s="98"/>
      <c r="D956" s="36"/>
      <c r="E956" s="36"/>
      <c r="F956" s="58">
        <v>6</v>
      </c>
      <c r="G956" s="56" t="s">
        <v>2716</v>
      </c>
      <c r="H956" s="63">
        <v>5000000</v>
      </c>
      <c r="I956" s="63"/>
      <c r="J956" s="76"/>
      <c r="K956" s="56"/>
      <c r="L956" s="89"/>
      <c r="M956" s="26"/>
    </row>
    <row r="957" spans="1:15" s="14" customFormat="1" ht="46.5" x14ac:dyDescent="0.35">
      <c r="A957" s="98">
        <v>792</v>
      </c>
      <c r="B957" s="98"/>
      <c r="C957" s="98"/>
      <c r="D957" s="36"/>
      <c r="E957" s="36"/>
      <c r="F957" s="58">
        <v>7</v>
      </c>
      <c r="G957" s="56" t="s">
        <v>2718</v>
      </c>
      <c r="H957" s="63">
        <v>5000000</v>
      </c>
      <c r="I957" s="63"/>
      <c r="J957" s="76"/>
      <c r="K957" s="56"/>
      <c r="L957" s="89"/>
      <c r="M957" s="26"/>
    </row>
    <row r="958" spans="1:15" s="14" customFormat="1" ht="31" x14ac:dyDescent="0.35">
      <c r="A958" s="98">
        <v>793</v>
      </c>
      <c r="B958" s="98"/>
      <c r="C958" s="98"/>
      <c r="D958" s="36"/>
      <c r="E958" s="36"/>
      <c r="F958" s="58">
        <v>8</v>
      </c>
      <c r="G958" s="56" t="s">
        <v>2723</v>
      </c>
      <c r="H958" s="63">
        <v>10000000</v>
      </c>
      <c r="I958" s="63"/>
      <c r="J958" s="76"/>
      <c r="K958" s="56"/>
      <c r="L958" s="89"/>
      <c r="M958" s="26"/>
    </row>
    <row r="959" spans="1:15" s="14" customFormat="1" ht="31" x14ac:dyDescent="0.35">
      <c r="A959" s="98">
        <v>794</v>
      </c>
      <c r="B959" s="98"/>
      <c r="C959" s="98"/>
      <c r="D959" s="36"/>
      <c r="E959" s="36"/>
      <c r="F959" s="58">
        <v>9</v>
      </c>
      <c r="G959" s="56" t="s">
        <v>3340</v>
      </c>
      <c r="H959" s="63">
        <v>15000000</v>
      </c>
      <c r="I959" s="63"/>
      <c r="J959" s="76"/>
      <c r="K959" s="56"/>
      <c r="L959" s="89"/>
      <c r="M959" s="26"/>
    </row>
    <row r="960" spans="1:15" s="14" customFormat="1" ht="46.5" x14ac:dyDescent="0.35">
      <c r="A960" s="98">
        <v>795</v>
      </c>
      <c r="B960" s="98"/>
      <c r="C960" s="98"/>
      <c r="D960" s="36"/>
      <c r="E960" s="36"/>
      <c r="F960" s="58">
        <v>10</v>
      </c>
      <c r="G960" s="56" t="s">
        <v>2724</v>
      </c>
      <c r="H960" s="63">
        <v>10000000</v>
      </c>
      <c r="I960" s="63"/>
      <c r="J960" s="76"/>
      <c r="K960" s="56"/>
      <c r="L960" s="89"/>
      <c r="M960" s="26"/>
    </row>
    <row r="961" spans="1:13" s="14" customFormat="1" ht="46.5" x14ac:dyDescent="0.35">
      <c r="A961" s="98">
        <v>796</v>
      </c>
      <c r="B961" s="98"/>
      <c r="C961" s="98"/>
      <c r="D961" s="36"/>
      <c r="E961" s="36"/>
      <c r="F961" s="58">
        <v>11</v>
      </c>
      <c r="G961" s="56" t="s">
        <v>2725</v>
      </c>
      <c r="H961" s="63">
        <v>8500000</v>
      </c>
      <c r="I961" s="63"/>
      <c r="J961" s="76"/>
      <c r="K961" s="56"/>
      <c r="L961" s="89"/>
      <c r="M961" s="26"/>
    </row>
    <row r="962" spans="1:13" s="14" customFormat="1" ht="46.5" x14ac:dyDescent="0.35">
      <c r="A962" s="98">
        <v>797</v>
      </c>
      <c r="B962" s="98"/>
      <c r="C962" s="98"/>
      <c r="D962" s="36"/>
      <c r="E962" s="36"/>
      <c r="F962" s="58">
        <v>12</v>
      </c>
      <c r="G962" s="56" t="s">
        <v>2726</v>
      </c>
      <c r="H962" s="63">
        <v>8500000</v>
      </c>
      <c r="I962" s="63"/>
      <c r="J962" s="76"/>
      <c r="K962" s="56"/>
      <c r="L962" s="89"/>
      <c r="M962" s="26"/>
    </row>
    <row r="963" spans="1:13" x14ac:dyDescent="0.35">
      <c r="A963" s="98"/>
      <c r="B963" s="98"/>
      <c r="C963" s="98"/>
      <c r="D963" s="36"/>
      <c r="E963" s="36"/>
      <c r="F963" s="124" t="s">
        <v>1440</v>
      </c>
      <c r="G963" s="124"/>
      <c r="H963" s="59">
        <f>SUM(H951:H962)</f>
        <v>108500000</v>
      </c>
      <c r="I963" s="59"/>
      <c r="J963" s="73"/>
      <c r="K963" s="31"/>
      <c r="L963" s="89"/>
      <c r="M963" s="35"/>
    </row>
    <row r="964" spans="1:13" x14ac:dyDescent="0.35">
      <c r="A964" s="98"/>
      <c r="B964" s="98"/>
      <c r="C964" s="98"/>
      <c r="D964" s="36"/>
      <c r="E964" s="36"/>
      <c r="F964" s="125" t="s">
        <v>1459</v>
      </c>
      <c r="G964" s="125"/>
      <c r="H964" s="59"/>
      <c r="I964" s="59"/>
      <c r="J964" s="73"/>
      <c r="K964" s="31"/>
      <c r="L964" s="89"/>
      <c r="M964" s="35"/>
    </row>
    <row r="965" spans="1:13" s="14" customFormat="1" ht="46.5" x14ac:dyDescent="0.35">
      <c r="A965" s="98">
        <v>798</v>
      </c>
      <c r="B965" s="98"/>
      <c r="C965" s="98"/>
      <c r="D965" s="36"/>
      <c r="E965" s="36"/>
      <c r="F965" s="58">
        <v>1</v>
      </c>
      <c r="G965" s="56" t="s">
        <v>2727</v>
      </c>
      <c r="H965" s="63">
        <v>7500000</v>
      </c>
      <c r="I965" s="63"/>
      <c r="J965" s="76"/>
      <c r="K965" s="56"/>
      <c r="L965" s="89"/>
      <c r="M965" s="26"/>
    </row>
    <row r="966" spans="1:13" s="14" customFormat="1" ht="31" x14ac:dyDescent="0.35">
      <c r="A966" s="98">
        <v>799</v>
      </c>
      <c r="B966" s="98"/>
      <c r="C966" s="98"/>
      <c r="D966" s="36"/>
      <c r="E966" s="36"/>
      <c r="F966" s="58">
        <v>2</v>
      </c>
      <c r="G966" s="56" t="s">
        <v>2728</v>
      </c>
      <c r="H966" s="63">
        <v>12500000</v>
      </c>
      <c r="I966" s="63"/>
      <c r="J966" s="76"/>
      <c r="K966" s="56"/>
      <c r="L966" s="89"/>
      <c r="M966" s="26"/>
    </row>
    <row r="967" spans="1:13" s="14" customFormat="1" ht="46.5" x14ac:dyDescent="0.35">
      <c r="A967" s="98">
        <v>800</v>
      </c>
      <c r="B967" s="98"/>
      <c r="C967" s="98"/>
      <c r="D967" s="36"/>
      <c r="E967" s="36"/>
      <c r="F967" s="58">
        <v>3</v>
      </c>
      <c r="G967" s="56" t="s">
        <v>2732</v>
      </c>
      <c r="H967" s="63">
        <v>10000000</v>
      </c>
      <c r="I967" s="63"/>
      <c r="J967" s="76"/>
      <c r="K967" s="56"/>
      <c r="L967" s="89"/>
      <c r="M967" s="26"/>
    </row>
    <row r="968" spans="1:13" s="14" customFormat="1" ht="31" x14ac:dyDescent="0.35">
      <c r="A968" s="98">
        <v>801</v>
      </c>
      <c r="B968" s="98"/>
      <c r="C968" s="98"/>
      <c r="D968" s="36"/>
      <c r="E968" s="36"/>
      <c r="F968" s="58">
        <v>4</v>
      </c>
      <c r="G968" s="56" t="s">
        <v>2734</v>
      </c>
      <c r="H968" s="63">
        <v>10000000</v>
      </c>
      <c r="I968" s="63"/>
      <c r="J968" s="76"/>
      <c r="K968" s="56"/>
      <c r="L968" s="89"/>
      <c r="M968" s="26"/>
    </row>
    <row r="969" spans="1:13" s="14" customFormat="1" ht="46.5" x14ac:dyDescent="0.35">
      <c r="A969" s="98">
        <v>802</v>
      </c>
      <c r="B969" s="98"/>
      <c r="C969" s="98"/>
      <c r="D969" s="36"/>
      <c r="E969" s="36"/>
      <c r="F969" s="58">
        <v>5</v>
      </c>
      <c r="G969" s="56" t="s">
        <v>2735</v>
      </c>
      <c r="H969" s="63">
        <v>10000000</v>
      </c>
      <c r="I969" s="63"/>
      <c r="J969" s="76"/>
      <c r="K969" s="56"/>
      <c r="L969" s="89"/>
      <c r="M969" s="26"/>
    </row>
    <row r="970" spans="1:13" s="14" customFormat="1" ht="31" x14ac:dyDescent="0.35">
      <c r="A970" s="98">
        <v>803</v>
      </c>
      <c r="B970" s="98"/>
      <c r="C970" s="98"/>
      <c r="D970" s="36"/>
      <c r="E970" s="36"/>
      <c r="F970" s="58">
        <v>6</v>
      </c>
      <c r="G970" s="56" t="s">
        <v>2736</v>
      </c>
      <c r="H970" s="63">
        <v>15000000</v>
      </c>
      <c r="I970" s="63"/>
      <c r="J970" s="76"/>
      <c r="K970" s="56"/>
      <c r="L970" s="89"/>
      <c r="M970" s="26"/>
    </row>
    <row r="971" spans="1:13" s="14" customFormat="1" ht="46.5" x14ac:dyDescent="0.35">
      <c r="A971" s="98">
        <v>804</v>
      </c>
      <c r="B971" s="98"/>
      <c r="C971" s="98"/>
      <c r="D971" s="36"/>
      <c r="E971" s="36"/>
      <c r="F971" s="58">
        <v>7</v>
      </c>
      <c r="G971" s="56" t="s">
        <v>2737</v>
      </c>
      <c r="H971" s="63">
        <v>10000000</v>
      </c>
      <c r="I971" s="63"/>
      <c r="J971" s="76"/>
      <c r="K971" s="56"/>
      <c r="L971" s="89"/>
      <c r="M971" s="26"/>
    </row>
    <row r="972" spans="1:13" s="14" customFormat="1" ht="31" x14ac:dyDescent="0.35">
      <c r="A972" s="98">
        <v>805</v>
      </c>
      <c r="B972" s="98"/>
      <c r="C972" s="98"/>
      <c r="D972" s="36"/>
      <c r="E972" s="36"/>
      <c r="F972" s="58">
        <v>8</v>
      </c>
      <c r="G972" s="56" t="s">
        <v>2739</v>
      </c>
      <c r="H972" s="63">
        <v>7500000</v>
      </c>
      <c r="I972" s="63"/>
      <c r="J972" s="76"/>
      <c r="K972" s="56"/>
      <c r="L972" s="89"/>
      <c r="M972" s="26"/>
    </row>
    <row r="973" spans="1:13" x14ac:dyDescent="0.35">
      <c r="A973" s="98"/>
      <c r="B973" s="98"/>
      <c r="C973" s="98"/>
      <c r="D973" s="36"/>
      <c r="E973" s="36"/>
      <c r="F973" s="124" t="s">
        <v>1441</v>
      </c>
      <c r="G973" s="124"/>
      <c r="H973" s="61">
        <f>SUM(H965:H972)</f>
        <v>82500000</v>
      </c>
      <c r="I973" s="61"/>
      <c r="J973" s="75"/>
      <c r="K973" s="31"/>
      <c r="L973" s="89"/>
      <c r="M973" s="35"/>
    </row>
    <row r="974" spans="1:13" x14ac:dyDescent="0.35">
      <c r="A974" s="98"/>
      <c r="B974" s="98"/>
      <c r="C974" s="98"/>
      <c r="D974" s="36"/>
      <c r="E974" s="36"/>
      <c r="F974" s="125" t="s">
        <v>1291</v>
      </c>
      <c r="G974" s="125"/>
      <c r="H974" s="59"/>
      <c r="I974" s="59"/>
      <c r="J974" s="73"/>
      <c r="K974" s="31"/>
      <c r="L974" s="89"/>
      <c r="M974" s="35"/>
    </row>
    <row r="975" spans="1:13" s="14" customFormat="1" ht="46.5" x14ac:dyDescent="0.35">
      <c r="A975" s="98">
        <v>806</v>
      </c>
      <c r="B975" s="98"/>
      <c r="C975" s="98"/>
      <c r="D975" s="36"/>
      <c r="E975" s="36"/>
      <c r="F975" s="58">
        <v>1</v>
      </c>
      <c r="G975" s="56" t="s">
        <v>2740</v>
      </c>
      <c r="H975" s="63">
        <v>11000000</v>
      </c>
      <c r="I975" s="63"/>
      <c r="J975" s="76"/>
      <c r="K975" s="56"/>
      <c r="L975" s="89"/>
      <c r="M975" s="26"/>
    </row>
    <row r="976" spans="1:13" s="14" customFormat="1" ht="31" x14ac:dyDescent="0.35">
      <c r="A976" s="98">
        <v>807</v>
      </c>
      <c r="B976" s="98"/>
      <c r="C976" s="98"/>
      <c r="D976" s="36"/>
      <c r="E976" s="36"/>
      <c r="F976" s="58">
        <v>2</v>
      </c>
      <c r="G976" s="56" t="s">
        <v>2741</v>
      </c>
      <c r="H976" s="63">
        <v>30000000</v>
      </c>
      <c r="I976" s="63"/>
      <c r="J976" s="76"/>
      <c r="K976" s="56"/>
      <c r="L976" s="89"/>
      <c r="M976" s="26"/>
    </row>
    <row r="977" spans="1:13" s="14" customFormat="1" ht="46.5" x14ac:dyDescent="0.35">
      <c r="A977" s="98">
        <v>808</v>
      </c>
      <c r="B977" s="98"/>
      <c r="C977" s="98"/>
      <c r="D977" s="36"/>
      <c r="E977" s="36"/>
      <c r="F977" s="58">
        <v>3</v>
      </c>
      <c r="G977" s="56" t="s">
        <v>2743</v>
      </c>
      <c r="H977" s="63">
        <v>10000000</v>
      </c>
      <c r="I977" s="63"/>
      <c r="J977" s="76"/>
      <c r="K977" s="56"/>
      <c r="L977" s="89"/>
      <c r="M977" s="26"/>
    </row>
    <row r="978" spans="1:13" s="14" customFormat="1" ht="46.5" x14ac:dyDescent="0.35">
      <c r="A978" s="98">
        <v>809</v>
      </c>
      <c r="B978" s="98"/>
      <c r="C978" s="98"/>
      <c r="D978" s="36"/>
      <c r="E978" s="36"/>
      <c r="F978" s="58">
        <v>4</v>
      </c>
      <c r="G978" s="56" t="s">
        <v>2744</v>
      </c>
      <c r="H978" s="63">
        <v>10000000</v>
      </c>
      <c r="I978" s="63"/>
      <c r="J978" s="76"/>
      <c r="K978" s="56"/>
      <c r="L978" s="89"/>
      <c r="M978" s="26"/>
    </row>
    <row r="979" spans="1:13" s="14" customFormat="1" ht="31" x14ac:dyDescent="0.35">
      <c r="A979" s="98">
        <v>810</v>
      </c>
      <c r="B979" s="98"/>
      <c r="C979" s="98"/>
      <c r="D979" s="36"/>
      <c r="E979" s="36"/>
      <c r="F979" s="58">
        <v>5</v>
      </c>
      <c r="G979" s="56" t="s">
        <v>2745</v>
      </c>
      <c r="H979" s="63">
        <v>10000000</v>
      </c>
      <c r="I979" s="63"/>
      <c r="J979" s="76"/>
      <c r="K979" s="56"/>
      <c r="L979" s="89"/>
      <c r="M979" s="26"/>
    </row>
    <row r="980" spans="1:13" s="14" customFormat="1" ht="46.5" x14ac:dyDescent="0.35">
      <c r="A980" s="98">
        <v>811</v>
      </c>
      <c r="B980" s="98"/>
      <c r="C980" s="98"/>
      <c r="D980" s="36"/>
      <c r="E980" s="36"/>
      <c r="F980" s="58">
        <v>6</v>
      </c>
      <c r="G980" s="56" t="s">
        <v>2747</v>
      </c>
      <c r="H980" s="63">
        <v>7500000</v>
      </c>
      <c r="I980" s="63"/>
      <c r="J980" s="76"/>
      <c r="K980" s="56"/>
      <c r="L980" s="89"/>
      <c r="M980" s="26"/>
    </row>
    <row r="981" spans="1:13" s="14" customFormat="1" ht="46.5" x14ac:dyDescent="0.35">
      <c r="A981" s="98">
        <v>812</v>
      </c>
      <c r="B981" s="98"/>
      <c r="C981" s="98"/>
      <c r="D981" s="36"/>
      <c r="E981" s="36"/>
      <c r="F981" s="58">
        <v>7</v>
      </c>
      <c r="G981" s="56" t="s">
        <v>2748</v>
      </c>
      <c r="H981" s="63">
        <v>7500000</v>
      </c>
      <c r="I981" s="63"/>
      <c r="J981" s="76"/>
      <c r="K981" s="56"/>
      <c r="L981" s="89"/>
      <c r="M981" s="26"/>
    </row>
    <row r="982" spans="1:13" s="14" customFormat="1" ht="46.5" x14ac:dyDescent="0.35">
      <c r="A982" s="98">
        <v>813</v>
      </c>
      <c r="B982" s="98"/>
      <c r="C982" s="98"/>
      <c r="D982" s="36"/>
      <c r="E982" s="36"/>
      <c r="F982" s="58">
        <v>8</v>
      </c>
      <c r="G982" s="56" t="s">
        <v>2749</v>
      </c>
      <c r="H982" s="63">
        <v>7500000</v>
      </c>
      <c r="I982" s="63"/>
      <c r="J982" s="76"/>
      <c r="K982" s="56"/>
      <c r="L982" s="89"/>
      <c r="M982" s="26"/>
    </row>
    <row r="983" spans="1:13" s="14" customFormat="1" ht="46.5" x14ac:dyDescent="0.35">
      <c r="A983" s="98">
        <v>814</v>
      </c>
      <c r="B983" s="98"/>
      <c r="C983" s="98"/>
      <c r="D983" s="36"/>
      <c r="E983" s="36"/>
      <c r="F983" s="58">
        <v>9</v>
      </c>
      <c r="G983" s="56" t="s">
        <v>2750</v>
      </c>
      <c r="H983" s="63">
        <v>7500000</v>
      </c>
      <c r="I983" s="63"/>
      <c r="J983" s="76"/>
      <c r="K983" s="56"/>
      <c r="L983" s="89"/>
      <c r="M983" s="26"/>
    </row>
    <row r="984" spans="1:13" s="14" customFormat="1" ht="46.5" x14ac:dyDescent="0.35">
      <c r="A984" s="98">
        <v>815</v>
      </c>
      <c r="B984" s="98"/>
      <c r="C984" s="98"/>
      <c r="D984" s="36"/>
      <c r="E984" s="36"/>
      <c r="F984" s="58">
        <v>10</v>
      </c>
      <c r="G984" s="56" t="s">
        <v>2751</v>
      </c>
      <c r="H984" s="63">
        <v>7500000</v>
      </c>
      <c r="I984" s="63"/>
      <c r="J984" s="76"/>
      <c r="K984" s="56"/>
      <c r="L984" s="89"/>
      <c r="M984" s="26"/>
    </row>
    <row r="985" spans="1:13" s="14" customFormat="1" ht="46.5" x14ac:dyDescent="0.35">
      <c r="A985" s="98">
        <v>816</v>
      </c>
      <c r="B985" s="98"/>
      <c r="C985" s="98"/>
      <c r="D985" s="36"/>
      <c r="E985" s="36"/>
      <c r="F985" s="58">
        <v>11</v>
      </c>
      <c r="G985" s="56" t="s">
        <v>2752</v>
      </c>
      <c r="H985" s="63">
        <v>7500000</v>
      </c>
      <c r="I985" s="63"/>
      <c r="J985" s="76"/>
      <c r="K985" s="56"/>
      <c r="L985" s="89"/>
      <c r="M985" s="26"/>
    </row>
    <row r="986" spans="1:13" s="14" customFormat="1" ht="46.5" x14ac:dyDescent="0.35">
      <c r="A986" s="98">
        <v>817</v>
      </c>
      <c r="B986" s="98"/>
      <c r="C986" s="98"/>
      <c r="D986" s="36"/>
      <c r="E986" s="36"/>
      <c r="F986" s="58">
        <v>12</v>
      </c>
      <c r="G986" s="56" t="s">
        <v>2753</v>
      </c>
      <c r="H986" s="63">
        <v>7500000</v>
      </c>
      <c r="I986" s="63"/>
      <c r="J986" s="76"/>
      <c r="K986" s="56"/>
      <c r="L986" s="89"/>
      <c r="M986" s="26"/>
    </row>
    <row r="987" spans="1:13" s="14" customFormat="1" ht="46.5" x14ac:dyDescent="0.35">
      <c r="A987" s="98">
        <v>818</v>
      </c>
      <c r="B987" s="98"/>
      <c r="C987" s="98"/>
      <c r="D987" s="36"/>
      <c r="E987" s="36"/>
      <c r="F987" s="58">
        <v>13</v>
      </c>
      <c r="G987" s="56" t="s">
        <v>2754</v>
      </c>
      <c r="H987" s="63">
        <v>7500000</v>
      </c>
      <c r="I987" s="63"/>
      <c r="J987" s="76"/>
      <c r="K987" s="56"/>
      <c r="L987" s="89"/>
      <c r="M987" s="26"/>
    </row>
    <row r="988" spans="1:13" s="14" customFormat="1" ht="46.5" x14ac:dyDescent="0.35">
      <c r="A988" s="98">
        <v>819</v>
      </c>
      <c r="B988" s="98"/>
      <c r="C988" s="98"/>
      <c r="D988" s="36"/>
      <c r="E988" s="36"/>
      <c r="F988" s="58">
        <v>14</v>
      </c>
      <c r="G988" s="56" t="s">
        <v>2755</v>
      </c>
      <c r="H988" s="63">
        <v>7500000</v>
      </c>
      <c r="I988" s="63"/>
      <c r="J988" s="76"/>
      <c r="K988" s="56"/>
      <c r="L988" s="89"/>
      <c r="M988" s="26"/>
    </row>
    <row r="989" spans="1:13" s="14" customFormat="1" ht="46.5" x14ac:dyDescent="0.35">
      <c r="A989" s="98">
        <v>820</v>
      </c>
      <c r="B989" s="98"/>
      <c r="C989" s="98"/>
      <c r="D989" s="36"/>
      <c r="E989" s="36"/>
      <c r="F989" s="58">
        <v>15</v>
      </c>
      <c r="G989" s="56" t="s">
        <v>2756</v>
      </c>
      <c r="H989" s="63">
        <v>7500000</v>
      </c>
      <c r="I989" s="63"/>
      <c r="J989" s="76"/>
      <c r="K989" s="56"/>
      <c r="L989" s="89"/>
      <c r="M989" s="26"/>
    </row>
    <row r="990" spans="1:13" s="14" customFormat="1" ht="46.5" x14ac:dyDescent="0.35">
      <c r="A990" s="98">
        <v>821</v>
      </c>
      <c r="B990" s="98"/>
      <c r="C990" s="98"/>
      <c r="D990" s="36"/>
      <c r="E990" s="36"/>
      <c r="F990" s="58">
        <v>16</v>
      </c>
      <c r="G990" s="56" t="s">
        <v>2757</v>
      </c>
      <c r="H990" s="63">
        <v>7500000</v>
      </c>
      <c r="I990" s="63"/>
      <c r="J990" s="76"/>
      <c r="K990" s="56"/>
      <c r="L990" s="89"/>
      <c r="M990" s="26"/>
    </row>
    <row r="991" spans="1:13" s="14" customFormat="1" ht="46.5" x14ac:dyDescent="0.35">
      <c r="A991" s="98">
        <v>822</v>
      </c>
      <c r="B991" s="98"/>
      <c r="C991" s="98"/>
      <c r="D991" s="36"/>
      <c r="E991" s="36"/>
      <c r="F991" s="58">
        <v>17</v>
      </c>
      <c r="G991" s="56" t="s">
        <v>2758</v>
      </c>
      <c r="H991" s="63">
        <v>7500000</v>
      </c>
      <c r="I991" s="63"/>
      <c r="J991" s="76"/>
      <c r="K991" s="56"/>
      <c r="L991" s="89"/>
      <c r="M991" s="26"/>
    </row>
    <row r="992" spans="1:13" s="14" customFormat="1" ht="46.5" x14ac:dyDescent="0.35">
      <c r="A992" s="98">
        <v>823</v>
      </c>
      <c r="B992" s="98"/>
      <c r="C992" s="98"/>
      <c r="D992" s="36"/>
      <c r="E992" s="36"/>
      <c r="F992" s="58">
        <v>18</v>
      </c>
      <c r="G992" s="56" t="s">
        <v>2759</v>
      </c>
      <c r="H992" s="63">
        <v>7500000</v>
      </c>
      <c r="I992" s="63"/>
      <c r="J992" s="76"/>
      <c r="K992" s="56"/>
      <c r="L992" s="89"/>
      <c r="M992" s="26"/>
    </row>
    <row r="993" spans="1:13" s="14" customFormat="1" ht="46.5" x14ac:dyDescent="0.35">
      <c r="A993" s="98">
        <v>824</v>
      </c>
      <c r="B993" s="98"/>
      <c r="C993" s="98"/>
      <c r="D993" s="36"/>
      <c r="E993" s="36"/>
      <c r="F993" s="58">
        <v>19</v>
      </c>
      <c r="G993" s="56" t="s">
        <v>2760</v>
      </c>
      <c r="H993" s="63">
        <v>7500000</v>
      </c>
      <c r="I993" s="63"/>
      <c r="J993" s="76"/>
      <c r="K993" s="56"/>
      <c r="L993" s="89"/>
      <c r="M993" s="26"/>
    </row>
    <row r="994" spans="1:13" s="14" customFormat="1" ht="31" x14ac:dyDescent="0.35">
      <c r="A994" s="98">
        <v>825</v>
      </c>
      <c r="B994" s="98"/>
      <c r="C994" s="98"/>
      <c r="D994" s="36"/>
      <c r="E994" s="36"/>
      <c r="F994" s="58">
        <v>20</v>
      </c>
      <c r="G994" s="56" t="s">
        <v>2761</v>
      </c>
      <c r="H994" s="63">
        <v>10000000</v>
      </c>
      <c r="I994" s="63"/>
      <c r="J994" s="76"/>
      <c r="K994" s="56"/>
      <c r="L994" s="89"/>
      <c r="M994" s="26"/>
    </row>
    <row r="995" spans="1:13" x14ac:dyDescent="0.35">
      <c r="A995" s="98"/>
      <c r="B995" s="98"/>
      <c r="C995" s="98"/>
      <c r="D995" s="36"/>
      <c r="E995" s="36"/>
      <c r="F995" s="124" t="s">
        <v>1279</v>
      </c>
      <c r="G995" s="124"/>
      <c r="H995" s="61">
        <f>SUM(H975:H994)</f>
        <v>186000000</v>
      </c>
      <c r="I995" s="61"/>
      <c r="J995" s="75"/>
      <c r="K995" s="31"/>
      <c r="L995" s="89"/>
      <c r="M995" s="35"/>
    </row>
    <row r="996" spans="1:13" x14ac:dyDescent="0.35">
      <c r="A996" s="98"/>
      <c r="B996" s="98"/>
      <c r="C996" s="98"/>
      <c r="D996" s="36"/>
      <c r="E996" s="36"/>
      <c r="F996" s="125" t="s">
        <v>1461</v>
      </c>
      <c r="G996" s="125"/>
      <c r="H996" s="59"/>
      <c r="I996" s="59"/>
      <c r="J996" s="73"/>
      <c r="K996" s="31"/>
      <c r="L996" s="89"/>
      <c r="M996" s="35"/>
    </row>
    <row r="997" spans="1:13" s="14" customFormat="1" ht="31" x14ac:dyDescent="0.35">
      <c r="A997" s="98">
        <v>826</v>
      </c>
      <c r="B997" s="98"/>
      <c r="C997" s="98"/>
      <c r="D997" s="36"/>
      <c r="E997" s="36"/>
      <c r="F997" s="58">
        <v>1</v>
      </c>
      <c r="G997" s="56" t="s">
        <v>2771</v>
      </c>
      <c r="H997" s="63">
        <v>10000000</v>
      </c>
      <c r="I997" s="63"/>
      <c r="J997" s="76"/>
      <c r="K997" s="56"/>
      <c r="L997" s="89"/>
      <c r="M997" s="26"/>
    </row>
    <row r="998" spans="1:13" s="14" customFormat="1" ht="46.5" x14ac:dyDescent="0.35">
      <c r="A998" s="98">
        <v>827</v>
      </c>
      <c r="B998" s="98"/>
      <c r="C998" s="98"/>
      <c r="D998" s="36"/>
      <c r="E998" s="36"/>
      <c r="F998" s="58">
        <v>2</v>
      </c>
      <c r="G998" s="56" t="s">
        <v>2772</v>
      </c>
      <c r="H998" s="63">
        <v>10000000</v>
      </c>
      <c r="I998" s="63"/>
      <c r="J998" s="76"/>
      <c r="K998" s="56"/>
      <c r="L998" s="89"/>
      <c r="M998" s="26"/>
    </row>
    <row r="999" spans="1:13" s="14" customFormat="1" ht="31" x14ac:dyDescent="0.35">
      <c r="A999" s="98">
        <v>828</v>
      </c>
      <c r="B999" s="98"/>
      <c r="C999" s="98"/>
      <c r="D999" s="36"/>
      <c r="E999" s="36"/>
      <c r="F999" s="58">
        <v>3</v>
      </c>
      <c r="G999" s="56" t="s">
        <v>2773</v>
      </c>
      <c r="H999" s="63">
        <v>10000000</v>
      </c>
      <c r="I999" s="63"/>
      <c r="J999" s="76"/>
      <c r="K999" s="56"/>
      <c r="L999" s="89"/>
      <c r="M999" s="26"/>
    </row>
    <row r="1000" spans="1:13" s="14" customFormat="1" ht="31" x14ac:dyDescent="0.35">
      <c r="A1000" s="98">
        <v>829</v>
      </c>
      <c r="B1000" s="98"/>
      <c r="C1000" s="98"/>
      <c r="D1000" s="36"/>
      <c r="E1000" s="36"/>
      <c r="F1000" s="58">
        <v>4</v>
      </c>
      <c r="G1000" s="56" t="s">
        <v>2774</v>
      </c>
      <c r="H1000" s="63">
        <v>10000000</v>
      </c>
      <c r="I1000" s="63"/>
      <c r="J1000" s="76"/>
      <c r="K1000" s="56"/>
      <c r="L1000" s="89"/>
      <c r="M1000" s="26"/>
    </row>
    <row r="1001" spans="1:13" s="14" customFormat="1" ht="31" x14ac:dyDescent="0.35">
      <c r="A1001" s="98">
        <v>830</v>
      </c>
      <c r="B1001" s="98"/>
      <c r="C1001" s="98"/>
      <c r="D1001" s="36"/>
      <c r="E1001" s="36"/>
      <c r="F1001" s="58">
        <v>5</v>
      </c>
      <c r="G1001" s="56" t="s">
        <v>2775</v>
      </c>
      <c r="H1001" s="63">
        <v>20000000</v>
      </c>
      <c r="I1001" s="63"/>
      <c r="J1001" s="76"/>
      <c r="K1001" s="56"/>
      <c r="L1001" s="89"/>
      <c r="M1001" s="26"/>
    </row>
    <row r="1002" spans="1:13" s="14" customFormat="1" ht="31" x14ac:dyDescent="0.35">
      <c r="A1002" s="98">
        <v>831</v>
      </c>
      <c r="B1002" s="98"/>
      <c r="C1002" s="98"/>
      <c r="D1002" s="36"/>
      <c r="E1002" s="36"/>
      <c r="F1002" s="58">
        <v>6</v>
      </c>
      <c r="G1002" s="56" t="s">
        <v>2776</v>
      </c>
      <c r="H1002" s="63">
        <v>15000000</v>
      </c>
      <c r="I1002" s="63"/>
      <c r="J1002" s="76"/>
      <c r="K1002" s="56"/>
      <c r="L1002" s="89"/>
      <c r="M1002" s="26"/>
    </row>
    <row r="1003" spans="1:13" x14ac:dyDescent="0.35">
      <c r="A1003" s="98"/>
      <c r="B1003" s="98"/>
      <c r="C1003" s="98"/>
      <c r="D1003" s="36"/>
      <c r="E1003" s="36"/>
      <c r="F1003" s="124" t="s">
        <v>1442</v>
      </c>
      <c r="G1003" s="124"/>
      <c r="H1003" s="59">
        <f>SUM(H997:H1002)</f>
        <v>75000000</v>
      </c>
      <c r="I1003" s="59"/>
      <c r="J1003" s="73"/>
      <c r="K1003" s="31"/>
      <c r="L1003" s="89"/>
      <c r="M1003" s="35"/>
    </row>
    <row r="1004" spans="1:13" x14ac:dyDescent="0.35">
      <c r="A1004" s="98"/>
      <c r="B1004" s="98"/>
      <c r="C1004" s="98"/>
      <c r="D1004" s="36"/>
      <c r="E1004" s="36"/>
      <c r="F1004" s="125" t="s">
        <v>1463</v>
      </c>
      <c r="G1004" s="125"/>
      <c r="H1004" s="59"/>
      <c r="I1004" s="59"/>
      <c r="J1004" s="73"/>
      <c r="K1004" s="31"/>
      <c r="L1004" s="89"/>
      <c r="M1004" s="35"/>
    </row>
    <row r="1005" spans="1:13" s="14" customFormat="1" ht="46.5" x14ac:dyDescent="0.35">
      <c r="A1005" s="98">
        <v>832</v>
      </c>
      <c r="B1005" s="98"/>
      <c r="C1005" s="98"/>
      <c r="D1005" s="36"/>
      <c r="E1005" s="36"/>
      <c r="F1005" s="58">
        <v>1</v>
      </c>
      <c r="G1005" s="56" t="s">
        <v>2780</v>
      </c>
      <c r="H1005" s="63">
        <v>12000000</v>
      </c>
      <c r="I1005" s="63"/>
      <c r="J1005" s="76"/>
      <c r="K1005" s="56"/>
      <c r="L1005" s="89"/>
      <c r="M1005" s="26"/>
    </row>
    <row r="1006" spans="1:13" s="14" customFormat="1" ht="62" x14ac:dyDescent="0.35">
      <c r="A1006" s="98">
        <v>833</v>
      </c>
      <c r="B1006" s="98"/>
      <c r="C1006" s="98"/>
      <c r="D1006" s="36"/>
      <c r="E1006" s="36"/>
      <c r="F1006" s="58">
        <v>2</v>
      </c>
      <c r="G1006" s="56" t="s">
        <v>2781</v>
      </c>
      <c r="H1006" s="63">
        <v>10000000</v>
      </c>
      <c r="I1006" s="63"/>
      <c r="J1006" s="76"/>
      <c r="K1006" s="56"/>
      <c r="L1006" s="89"/>
      <c r="M1006" s="26"/>
    </row>
    <row r="1007" spans="1:13" s="14" customFormat="1" ht="31" x14ac:dyDescent="0.35">
      <c r="A1007" s="98">
        <v>834</v>
      </c>
      <c r="B1007" s="98"/>
      <c r="C1007" s="98"/>
      <c r="D1007" s="36"/>
      <c r="E1007" s="36"/>
      <c r="F1007" s="58">
        <v>3</v>
      </c>
      <c r="G1007" s="56" t="s">
        <v>2782</v>
      </c>
      <c r="H1007" s="63">
        <v>30000000</v>
      </c>
      <c r="I1007" s="63"/>
      <c r="J1007" s="76"/>
      <c r="K1007" s="56"/>
      <c r="L1007" s="89"/>
      <c r="M1007" s="26"/>
    </row>
    <row r="1008" spans="1:13" s="14" customFormat="1" ht="46.5" x14ac:dyDescent="0.35">
      <c r="A1008" s="98">
        <v>835</v>
      </c>
      <c r="B1008" s="98"/>
      <c r="C1008" s="98"/>
      <c r="D1008" s="36"/>
      <c r="E1008" s="36"/>
      <c r="F1008" s="58">
        <v>4</v>
      </c>
      <c r="G1008" s="56" t="s">
        <v>2784</v>
      </c>
      <c r="H1008" s="63">
        <v>10000000</v>
      </c>
      <c r="I1008" s="63"/>
      <c r="J1008" s="76"/>
      <c r="K1008" s="56"/>
      <c r="L1008" s="89"/>
      <c r="M1008" s="26"/>
    </row>
    <row r="1009" spans="1:13" s="14" customFormat="1" ht="46.5" x14ac:dyDescent="0.35">
      <c r="A1009" s="98">
        <v>836</v>
      </c>
      <c r="B1009" s="98"/>
      <c r="C1009" s="98"/>
      <c r="D1009" s="36"/>
      <c r="E1009" s="36"/>
      <c r="F1009" s="58">
        <v>5</v>
      </c>
      <c r="G1009" s="56" t="s">
        <v>2785</v>
      </c>
      <c r="H1009" s="63">
        <v>7500000</v>
      </c>
      <c r="I1009" s="63"/>
      <c r="J1009" s="76"/>
      <c r="K1009" s="56"/>
      <c r="L1009" s="89"/>
      <c r="M1009" s="26"/>
    </row>
    <row r="1010" spans="1:13" s="14" customFormat="1" ht="46.5" x14ac:dyDescent="0.35">
      <c r="A1010" s="98">
        <v>837</v>
      </c>
      <c r="B1010" s="98"/>
      <c r="C1010" s="98"/>
      <c r="D1010" s="36"/>
      <c r="E1010" s="36"/>
      <c r="F1010" s="58">
        <v>6</v>
      </c>
      <c r="G1010" s="56" t="s">
        <v>2786</v>
      </c>
      <c r="H1010" s="63">
        <v>10000000</v>
      </c>
      <c r="I1010" s="63"/>
      <c r="J1010" s="76"/>
      <c r="K1010" s="56"/>
      <c r="L1010" s="89"/>
      <c r="M1010" s="26"/>
    </row>
    <row r="1011" spans="1:13" s="14" customFormat="1" ht="46.5" x14ac:dyDescent="0.35">
      <c r="A1011" s="98">
        <v>838</v>
      </c>
      <c r="B1011" s="98"/>
      <c r="C1011" s="98"/>
      <c r="D1011" s="36"/>
      <c r="E1011" s="36"/>
      <c r="F1011" s="58">
        <v>7</v>
      </c>
      <c r="G1011" s="56" t="s">
        <v>2787</v>
      </c>
      <c r="H1011" s="63">
        <v>15000000</v>
      </c>
      <c r="I1011" s="63"/>
      <c r="J1011" s="76"/>
      <c r="K1011" s="56"/>
      <c r="L1011" s="89"/>
      <c r="M1011" s="26"/>
    </row>
    <row r="1012" spans="1:13" s="14" customFormat="1" ht="46.5" x14ac:dyDescent="0.35">
      <c r="A1012" s="98">
        <v>839</v>
      </c>
      <c r="B1012" s="98"/>
      <c r="C1012" s="98"/>
      <c r="D1012" s="36"/>
      <c r="E1012" s="36"/>
      <c r="F1012" s="58">
        <v>8</v>
      </c>
      <c r="G1012" s="56" t="s">
        <v>2788</v>
      </c>
      <c r="H1012" s="63">
        <v>10000000</v>
      </c>
      <c r="I1012" s="63"/>
      <c r="J1012" s="76"/>
      <c r="K1012" s="56"/>
      <c r="L1012" s="89"/>
      <c r="M1012" s="26"/>
    </row>
    <row r="1013" spans="1:13" s="14" customFormat="1" ht="46.5" x14ac:dyDescent="0.35">
      <c r="A1013" s="98">
        <v>840</v>
      </c>
      <c r="B1013" s="98"/>
      <c r="C1013" s="98"/>
      <c r="D1013" s="36"/>
      <c r="E1013" s="36"/>
      <c r="F1013" s="58">
        <v>9</v>
      </c>
      <c r="G1013" s="56" t="s">
        <v>2791</v>
      </c>
      <c r="H1013" s="63">
        <v>8000000</v>
      </c>
      <c r="I1013" s="63"/>
      <c r="J1013" s="76"/>
      <c r="K1013" s="56"/>
      <c r="L1013" s="89"/>
      <c r="M1013" s="26"/>
    </row>
    <row r="1014" spans="1:13" x14ac:dyDescent="0.35">
      <c r="A1014" s="98"/>
      <c r="B1014" s="98"/>
      <c r="C1014" s="98"/>
      <c r="D1014" s="36"/>
      <c r="E1014" s="36"/>
      <c r="F1014" s="124" t="s">
        <v>1444</v>
      </c>
      <c r="G1014" s="124"/>
      <c r="H1014" s="59">
        <f>SUM(H1005:H1013)</f>
        <v>112500000</v>
      </c>
      <c r="I1014" s="59"/>
      <c r="J1014" s="73"/>
      <c r="K1014" s="31"/>
      <c r="L1014" s="89"/>
      <c r="M1014" s="35"/>
    </row>
    <row r="1015" spans="1:13" s="44" customFormat="1" x14ac:dyDescent="0.35">
      <c r="A1015" s="98"/>
      <c r="B1015" s="98"/>
      <c r="C1015" s="98"/>
      <c r="D1015" s="36"/>
      <c r="E1015" s="36"/>
      <c r="F1015" s="125" t="s">
        <v>2796</v>
      </c>
      <c r="G1015" s="125"/>
      <c r="H1015" s="65"/>
      <c r="I1015" s="65"/>
      <c r="J1015" s="74"/>
      <c r="K1015" s="12"/>
      <c r="L1015" s="89"/>
      <c r="M1015" s="26"/>
    </row>
    <row r="1016" spans="1:13" s="14" customFormat="1" ht="46.5" x14ac:dyDescent="0.35">
      <c r="A1016" s="98">
        <v>841</v>
      </c>
      <c r="B1016" s="98"/>
      <c r="C1016" s="98"/>
      <c r="D1016" s="36"/>
      <c r="E1016" s="36"/>
      <c r="F1016" s="58">
        <v>1</v>
      </c>
      <c r="G1016" s="56" t="s">
        <v>2792</v>
      </c>
      <c r="H1016" s="63">
        <v>30000000</v>
      </c>
      <c r="I1016" s="63"/>
      <c r="J1016" s="76"/>
      <c r="K1016" s="56"/>
      <c r="L1016" s="89"/>
      <c r="M1016" s="26"/>
    </row>
    <row r="1017" spans="1:13" s="14" customFormat="1" ht="46.5" x14ac:dyDescent="0.35">
      <c r="A1017" s="98">
        <v>842</v>
      </c>
      <c r="B1017" s="98"/>
      <c r="C1017" s="98"/>
      <c r="D1017" s="36"/>
      <c r="E1017" s="36"/>
      <c r="F1017" s="58">
        <v>2</v>
      </c>
      <c r="G1017" s="56" t="s">
        <v>2793</v>
      </c>
      <c r="H1017" s="63">
        <v>20000000</v>
      </c>
      <c r="I1017" s="63"/>
      <c r="J1017" s="76"/>
      <c r="K1017" s="56"/>
      <c r="L1017" s="89"/>
      <c r="M1017" s="26"/>
    </row>
    <row r="1018" spans="1:13" s="14" customFormat="1" ht="46.5" x14ac:dyDescent="0.35">
      <c r="A1018" s="98">
        <v>843</v>
      </c>
      <c r="B1018" s="98"/>
      <c r="C1018" s="98"/>
      <c r="D1018" s="36"/>
      <c r="E1018" s="36"/>
      <c r="F1018" s="58">
        <v>3</v>
      </c>
      <c r="G1018" s="56" t="s">
        <v>3343</v>
      </c>
      <c r="H1018" s="63">
        <v>5000000</v>
      </c>
      <c r="I1018" s="63"/>
      <c r="J1018" s="76"/>
      <c r="K1018" s="56"/>
      <c r="L1018" s="89"/>
      <c r="M1018" s="26"/>
    </row>
    <row r="1019" spans="1:13" s="14" customFormat="1" ht="46.5" x14ac:dyDescent="0.35">
      <c r="A1019" s="98">
        <v>844</v>
      </c>
      <c r="B1019" s="98"/>
      <c r="C1019" s="98"/>
      <c r="D1019" s="36"/>
      <c r="E1019" s="36"/>
      <c r="F1019" s="58">
        <v>4</v>
      </c>
      <c r="G1019" s="56" t="s">
        <v>3344</v>
      </c>
      <c r="H1019" s="63">
        <v>10000000</v>
      </c>
      <c r="I1019" s="63"/>
      <c r="J1019" s="76"/>
      <c r="K1019" s="56"/>
      <c r="L1019" s="89"/>
      <c r="M1019" s="26"/>
    </row>
    <row r="1020" spans="1:13" s="14" customFormat="1" ht="31" x14ac:dyDescent="0.35">
      <c r="A1020" s="98">
        <v>845</v>
      </c>
      <c r="B1020" s="98"/>
      <c r="C1020" s="98"/>
      <c r="D1020" s="36"/>
      <c r="E1020" s="36"/>
      <c r="F1020" s="58">
        <v>5</v>
      </c>
      <c r="G1020" s="56" t="s">
        <v>2795</v>
      </c>
      <c r="H1020" s="63">
        <v>15000000</v>
      </c>
      <c r="I1020" s="63"/>
      <c r="J1020" s="76"/>
      <c r="K1020" s="56"/>
      <c r="L1020" s="89"/>
      <c r="M1020" s="26"/>
    </row>
    <row r="1021" spans="1:13" s="14" customFormat="1" x14ac:dyDescent="0.35">
      <c r="A1021" s="98"/>
      <c r="B1021" s="98"/>
      <c r="C1021" s="98"/>
      <c r="D1021" s="36"/>
      <c r="E1021" s="36"/>
      <c r="F1021" s="124" t="s">
        <v>1504</v>
      </c>
      <c r="G1021" s="124"/>
      <c r="H1021" s="59">
        <f>SUM(H1016:H1020)</f>
        <v>80000000</v>
      </c>
      <c r="I1021" s="59"/>
      <c r="J1021" s="73"/>
      <c r="K1021" s="12"/>
      <c r="L1021" s="89"/>
      <c r="M1021" s="26"/>
    </row>
    <row r="1022" spans="1:13" x14ac:dyDescent="0.35">
      <c r="A1022" s="98"/>
      <c r="B1022" s="98"/>
      <c r="C1022" s="98"/>
      <c r="D1022" s="36"/>
      <c r="E1022" s="36"/>
      <c r="F1022" s="125" t="s">
        <v>1464</v>
      </c>
      <c r="G1022" s="125"/>
      <c r="H1022" s="59"/>
      <c r="I1022" s="59"/>
      <c r="J1022" s="73"/>
      <c r="K1022" s="31"/>
      <c r="L1022" s="89"/>
      <c r="M1022" s="35"/>
    </row>
    <row r="1023" spans="1:13" s="14" customFormat="1" ht="31" x14ac:dyDescent="0.35">
      <c r="A1023" s="98">
        <v>846</v>
      </c>
      <c r="B1023" s="98"/>
      <c r="C1023" s="98"/>
      <c r="D1023" s="36"/>
      <c r="E1023" s="36"/>
      <c r="F1023" s="13">
        <v>1</v>
      </c>
      <c r="G1023" s="12" t="s">
        <v>2797</v>
      </c>
      <c r="H1023" s="60">
        <v>30000000</v>
      </c>
      <c r="I1023" s="60"/>
      <c r="J1023" s="74"/>
      <c r="K1023" s="12"/>
      <c r="L1023" s="89"/>
      <c r="M1023" s="26"/>
    </row>
    <row r="1024" spans="1:13" x14ac:dyDescent="0.35">
      <c r="A1024" s="98"/>
      <c r="B1024" s="98"/>
      <c r="C1024" s="98"/>
      <c r="D1024" s="36"/>
      <c r="E1024" s="36"/>
      <c r="F1024" s="124" t="s">
        <v>1445</v>
      </c>
      <c r="G1024" s="124"/>
      <c r="H1024" s="59">
        <f>SUM(H1023:H1023)</f>
        <v>30000000</v>
      </c>
      <c r="I1024" s="59"/>
      <c r="J1024" s="73"/>
      <c r="K1024" s="31"/>
      <c r="L1024" s="89"/>
      <c r="M1024" s="35"/>
    </row>
    <row r="1025" spans="1:13" x14ac:dyDescent="0.35">
      <c r="A1025" s="98"/>
      <c r="B1025" s="98"/>
      <c r="C1025" s="98"/>
      <c r="D1025" s="36"/>
      <c r="E1025" s="36"/>
      <c r="F1025" s="125" t="s">
        <v>1465</v>
      </c>
      <c r="G1025" s="125"/>
      <c r="H1025" s="59"/>
      <c r="I1025" s="59"/>
      <c r="J1025" s="73"/>
      <c r="K1025" s="31"/>
      <c r="L1025" s="89"/>
      <c r="M1025" s="35"/>
    </row>
    <row r="1026" spans="1:13" s="14" customFormat="1" ht="46.5" x14ac:dyDescent="0.35">
      <c r="A1026" s="98">
        <v>847</v>
      </c>
      <c r="B1026" s="98"/>
      <c r="C1026" s="98"/>
      <c r="D1026" s="36"/>
      <c r="E1026" s="36"/>
      <c r="F1026" s="58">
        <v>1</v>
      </c>
      <c r="G1026" s="56" t="s">
        <v>2798</v>
      </c>
      <c r="H1026" s="63">
        <v>13000000</v>
      </c>
      <c r="I1026" s="63"/>
      <c r="J1026" s="76"/>
      <c r="K1026" s="56"/>
      <c r="L1026" s="89"/>
      <c r="M1026" s="26"/>
    </row>
    <row r="1027" spans="1:13" s="14" customFormat="1" ht="46.5" x14ac:dyDescent="0.35">
      <c r="A1027" s="98">
        <v>848</v>
      </c>
      <c r="B1027" s="98"/>
      <c r="C1027" s="98"/>
      <c r="D1027" s="36"/>
      <c r="E1027" s="36"/>
      <c r="F1027" s="58">
        <v>2</v>
      </c>
      <c r="G1027" s="56" t="s">
        <v>2799</v>
      </c>
      <c r="H1027" s="63">
        <v>17000000</v>
      </c>
      <c r="I1027" s="63"/>
      <c r="J1027" s="76"/>
      <c r="K1027" s="56"/>
      <c r="L1027" s="89"/>
      <c r="M1027" s="26"/>
    </row>
    <row r="1028" spans="1:13" s="14" customFormat="1" ht="46.5" x14ac:dyDescent="0.35">
      <c r="A1028" s="98">
        <v>849</v>
      </c>
      <c r="B1028" s="98"/>
      <c r="C1028" s="98"/>
      <c r="D1028" s="36"/>
      <c r="E1028" s="36"/>
      <c r="F1028" s="58">
        <v>3</v>
      </c>
      <c r="G1028" s="56" t="s">
        <v>2801</v>
      </c>
      <c r="H1028" s="63">
        <v>10000000</v>
      </c>
      <c r="I1028" s="63"/>
      <c r="J1028" s="76"/>
      <c r="K1028" s="56"/>
      <c r="L1028" s="89"/>
      <c r="M1028" s="26"/>
    </row>
    <row r="1029" spans="1:13" s="14" customFormat="1" ht="62" x14ac:dyDescent="0.35">
      <c r="A1029" s="98">
        <v>850</v>
      </c>
      <c r="B1029" s="98"/>
      <c r="C1029" s="98"/>
      <c r="D1029" s="36"/>
      <c r="E1029" s="36"/>
      <c r="F1029" s="58">
        <v>4</v>
      </c>
      <c r="G1029" s="56" t="s">
        <v>2802</v>
      </c>
      <c r="H1029" s="63">
        <v>15000000</v>
      </c>
      <c r="I1029" s="63"/>
      <c r="J1029" s="76"/>
      <c r="K1029" s="56"/>
      <c r="L1029" s="89"/>
      <c r="M1029" s="26"/>
    </row>
    <row r="1030" spans="1:13" s="14" customFormat="1" ht="46.5" x14ac:dyDescent="0.35">
      <c r="A1030" s="98">
        <v>851</v>
      </c>
      <c r="B1030" s="98"/>
      <c r="C1030" s="98"/>
      <c r="D1030" s="36"/>
      <c r="E1030" s="36"/>
      <c r="F1030" s="58">
        <v>5</v>
      </c>
      <c r="G1030" s="56" t="s">
        <v>2803</v>
      </c>
      <c r="H1030" s="63">
        <v>15000000</v>
      </c>
      <c r="I1030" s="63"/>
      <c r="J1030" s="76"/>
      <c r="K1030" s="56"/>
      <c r="L1030" s="89"/>
      <c r="M1030" s="26"/>
    </row>
    <row r="1031" spans="1:13" x14ac:dyDescent="0.35">
      <c r="A1031" s="98"/>
      <c r="B1031" s="98"/>
      <c r="C1031" s="98"/>
      <c r="D1031" s="36"/>
      <c r="E1031" s="36"/>
      <c r="F1031" s="124" t="s">
        <v>1446</v>
      </c>
      <c r="G1031" s="124"/>
      <c r="H1031" s="59">
        <f>SUM(H1026:H1030)</f>
        <v>70000000</v>
      </c>
      <c r="I1031" s="59"/>
      <c r="J1031" s="73"/>
      <c r="K1031" s="31"/>
      <c r="L1031" s="89"/>
      <c r="M1031" s="35"/>
    </row>
    <row r="1032" spans="1:13" x14ac:dyDescent="0.35">
      <c r="A1032" s="98"/>
      <c r="B1032" s="98"/>
      <c r="C1032" s="98"/>
      <c r="D1032" s="36"/>
      <c r="E1032" s="36"/>
      <c r="F1032" s="125" t="s">
        <v>1466</v>
      </c>
      <c r="G1032" s="125"/>
      <c r="H1032" s="59"/>
      <c r="I1032" s="59"/>
      <c r="J1032" s="73"/>
      <c r="K1032" s="31"/>
      <c r="L1032" s="89"/>
      <c r="M1032" s="35"/>
    </row>
    <row r="1033" spans="1:13" s="14" customFormat="1" ht="31" x14ac:dyDescent="0.35">
      <c r="A1033" s="98">
        <v>852</v>
      </c>
      <c r="B1033" s="98"/>
      <c r="C1033" s="98"/>
      <c r="D1033" s="36"/>
      <c r="E1033" s="36"/>
      <c r="F1033" s="58">
        <v>1</v>
      </c>
      <c r="G1033" s="56" t="s">
        <v>2807</v>
      </c>
      <c r="H1033" s="63">
        <v>20000000</v>
      </c>
      <c r="I1033" s="63"/>
      <c r="J1033" s="76"/>
      <c r="K1033" s="56"/>
      <c r="L1033" s="89"/>
      <c r="M1033" s="26"/>
    </row>
    <row r="1034" spans="1:13" s="14" customFormat="1" ht="46.5" x14ac:dyDescent="0.35">
      <c r="A1034" s="98">
        <v>853</v>
      </c>
      <c r="B1034" s="98"/>
      <c r="C1034" s="98"/>
      <c r="D1034" s="36"/>
      <c r="E1034" s="36"/>
      <c r="F1034" s="58">
        <v>2</v>
      </c>
      <c r="G1034" s="56" t="s">
        <v>2819</v>
      </c>
      <c r="H1034" s="63">
        <v>10000000</v>
      </c>
      <c r="I1034" s="63"/>
      <c r="J1034" s="76"/>
      <c r="K1034" s="56"/>
      <c r="L1034" s="89"/>
      <c r="M1034" s="26"/>
    </row>
    <row r="1035" spans="1:13" s="14" customFormat="1" ht="46.5" x14ac:dyDescent="0.35">
      <c r="A1035" s="98">
        <v>854</v>
      </c>
      <c r="B1035" s="98"/>
      <c r="C1035" s="98"/>
      <c r="D1035" s="36"/>
      <c r="E1035" s="36"/>
      <c r="F1035" s="58">
        <v>3</v>
      </c>
      <c r="G1035" s="56" t="s">
        <v>2806</v>
      </c>
      <c r="H1035" s="63">
        <v>10000000</v>
      </c>
      <c r="I1035" s="63"/>
      <c r="J1035" s="76"/>
      <c r="K1035" s="56"/>
      <c r="L1035" s="89"/>
      <c r="M1035" s="26"/>
    </row>
    <row r="1036" spans="1:13" s="14" customFormat="1" ht="31" x14ac:dyDescent="0.35">
      <c r="A1036" s="98">
        <v>855</v>
      </c>
      <c r="B1036" s="98"/>
      <c r="C1036" s="98"/>
      <c r="D1036" s="36"/>
      <c r="E1036" s="36"/>
      <c r="F1036" s="58">
        <v>4</v>
      </c>
      <c r="G1036" s="56" t="s">
        <v>2830</v>
      </c>
      <c r="H1036" s="63">
        <v>7500000</v>
      </c>
      <c r="I1036" s="63"/>
      <c r="J1036" s="76"/>
      <c r="K1036" s="56"/>
      <c r="L1036" s="89"/>
      <c r="M1036" s="26"/>
    </row>
    <row r="1037" spans="1:13" s="14" customFormat="1" ht="46.5" x14ac:dyDescent="0.35">
      <c r="A1037" s="98">
        <v>856</v>
      </c>
      <c r="B1037" s="98"/>
      <c r="C1037" s="98"/>
      <c r="D1037" s="36"/>
      <c r="E1037" s="36"/>
      <c r="F1037" s="58">
        <v>5</v>
      </c>
      <c r="G1037" s="56" t="s">
        <v>3348</v>
      </c>
      <c r="H1037" s="63">
        <v>10000000</v>
      </c>
      <c r="I1037" s="63"/>
      <c r="J1037" s="76"/>
      <c r="K1037" s="56"/>
      <c r="L1037" s="89"/>
      <c r="M1037" s="26"/>
    </row>
    <row r="1038" spans="1:13" s="14" customFormat="1" ht="46.5" x14ac:dyDescent="0.35">
      <c r="A1038" s="98">
        <v>857</v>
      </c>
      <c r="B1038" s="98"/>
      <c r="C1038" s="98"/>
      <c r="D1038" s="36"/>
      <c r="E1038" s="36"/>
      <c r="F1038" s="58">
        <v>6</v>
      </c>
      <c r="G1038" s="56" t="s">
        <v>3349</v>
      </c>
      <c r="H1038" s="63">
        <v>10000000</v>
      </c>
      <c r="I1038" s="63"/>
      <c r="J1038" s="76"/>
      <c r="K1038" s="56"/>
      <c r="L1038" s="89"/>
      <c r="M1038" s="26"/>
    </row>
    <row r="1039" spans="1:13" s="14" customFormat="1" ht="31" x14ac:dyDescent="0.35">
      <c r="A1039" s="98">
        <v>858</v>
      </c>
      <c r="B1039" s="98"/>
      <c r="C1039" s="98"/>
      <c r="D1039" s="36"/>
      <c r="E1039" s="36"/>
      <c r="F1039" s="58">
        <v>7</v>
      </c>
      <c r="G1039" s="56" t="s">
        <v>2805</v>
      </c>
      <c r="H1039" s="63">
        <v>25000000</v>
      </c>
      <c r="I1039" s="63"/>
      <c r="J1039" s="76"/>
      <c r="K1039" s="56"/>
      <c r="L1039" s="89"/>
      <c r="M1039" s="26"/>
    </row>
    <row r="1040" spans="1:13" s="14" customFormat="1" ht="31" x14ac:dyDescent="0.35">
      <c r="A1040" s="98">
        <v>859</v>
      </c>
      <c r="B1040" s="98"/>
      <c r="C1040" s="98"/>
      <c r="D1040" s="36"/>
      <c r="E1040" s="36"/>
      <c r="F1040" s="58">
        <v>8</v>
      </c>
      <c r="G1040" s="56" t="s">
        <v>2820</v>
      </c>
      <c r="H1040" s="63">
        <v>10000000</v>
      </c>
      <c r="I1040" s="63"/>
      <c r="J1040" s="76"/>
      <c r="K1040" s="56"/>
      <c r="L1040" s="89"/>
      <c r="M1040" s="26"/>
    </row>
    <row r="1041" spans="1:13" s="14" customFormat="1" ht="46.5" x14ac:dyDescent="0.35">
      <c r="A1041" s="98">
        <v>860</v>
      </c>
      <c r="B1041" s="98"/>
      <c r="C1041" s="98"/>
      <c r="D1041" s="36"/>
      <c r="E1041" s="36"/>
      <c r="F1041" s="58">
        <v>9</v>
      </c>
      <c r="G1041" s="56" t="s">
        <v>2828</v>
      </c>
      <c r="H1041" s="63">
        <v>10000000</v>
      </c>
      <c r="I1041" s="63"/>
      <c r="J1041" s="76"/>
      <c r="K1041" s="56"/>
      <c r="L1041" s="89"/>
      <c r="M1041" s="26"/>
    </row>
    <row r="1042" spans="1:13" s="14" customFormat="1" ht="46.5" x14ac:dyDescent="0.35">
      <c r="A1042" s="98">
        <v>861</v>
      </c>
      <c r="B1042" s="98"/>
      <c r="C1042" s="98"/>
      <c r="D1042" s="36"/>
      <c r="E1042" s="36"/>
      <c r="F1042" s="58">
        <v>10</v>
      </c>
      <c r="G1042" s="56" t="s">
        <v>2832</v>
      </c>
      <c r="H1042" s="63">
        <v>5000000</v>
      </c>
      <c r="I1042" s="63"/>
      <c r="J1042" s="76"/>
      <c r="K1042" s="56"/>
      <c r="L1042" s="89"/>
      <c r="M1042" s="26"/>
    </row>
    <row r="1043" spans="1:13" s="14" customFormat="1" ht="31" x14ac:dyDescent="0.35">
      <c r="A1043" s="98">
        <v>862</v>
      </c>
      <c r="B1043" s="98"/>
      <c r="C1043" s="98"/>
      <c r="D1043" s="36"/>
      <c r="E1043" s="36"/>
      <c r="F1043" s="58">
        <v>11</v>
      </c>
      <c r="G1043" s="56" t="s">
        <v>2824</v>
      </c>
      <c r="H1043" s="63">
        <v>15000000</v>
      </c>
      <c r="I1043" s="63"/>
      <c r="J1043" s="76"/>
      <c r="K1043" s="56"/>
      <c r="L1043" s="89"/>
      <c r="M1043" s="26"/>
    </row>
    <row r="1044" spans="1:13" s="14" customFormat="1" ht="31" x14ac:dyDescent="0.35">
      <c r="A1044" s="98">
        <v>863</v>
      </c>
      <c r="B1044" s="98"/>
      <c r="C1044" s="98"/>
      <c r="D1044" s="36"/>
      <c r="E1044" s="36"/>
      <c r="F1044" s="58">
        <v>12</v>
      </c>
      <c r="G1044" s="56" t="s">
        <v>2825</v>
      </c>
      <c r="H1044" s="63">
        <v>15000000</v>
      </c>
      <c r="I1044" s="63"/>
      <c r="J1044" s="76"/>
      <c r="K1044" s="56"/>
      <c r="L1044" s="89"/>
      <c r="M1044" s="26"/>
    </row>
    <row r="1045" spans="1:13" s="14" customFormat="1" ht="46.5" x14ac:dyDescent="0.35">
      <c r="A1045" s="98">
        <v>864</v>
      </c>
      <c r="B1045" s="98"/>
      <c r="C1045" s="98"/>
      <c r="D1045" s="36"/>
      <c r="E1045" s="36"/>
      <c r="F1045" s="58">
        <v>13</v>
      </c>
      <c r="G1045" s="56" t="s">
        <v>2817</v>
      </c>
      <c r="H1045" s="63">
        <v>10000000</v>
      </c>
      <c r="I1045" s="63"/>
      <c r="J1045" s="76"/>
      <c r="K1045" s="56"/>
      <c r="L1045" s="89"/>
      <c r="M1045" s="26"/>
    </row>
    <row r="1046" spans="1:13" s="14" customFormat="1" ht="46.5" x14ac:dyDescent="0.35">
      <c r="A1046" s="98">
        <v>865</v>
      </c>
      <c r="B1046" s="98"/>
      <c r="C1046" s="98"/>
      <c r="D1046" s="36"/>
      <c r="E1046" s="36"/>
      <c r="F1046" s="58">
        <v>14</v>
      </c>
      <c r="G1046" s="56" t="s">
        <v>3350</v>
      </c>
      <c r="H1046" s="63">
        <v>10000000</v>
      </c>
      <c r="I1046" s="63"/>
      <c r="J1046" s="76"/>
      <c r="K1046" s="56"/>
      <c r="L1046" s="89"/>
      <c r="M1046" s="26"/>
    </row>
    <row r="1047" spans="1:13" s="14" customFormat="1" ht="62" x14ac:dyDescent="0.35">
      <c r="A1047" s="98">
        <v>866</v>
      </c>
      <c r="B1047" s="98"/>
      <c r="C1047" s="98"/>
      <c r="D1047" s="36"/>
      <c r="E1047" s="36"/>
      <c r="F1047" s="58">
        <v>15</v>
      </c>
      <c r="G1047" s="56" t="s">
        <v>2831</v>
      </c>
      <c r="H1047" s="63">
        <v>7000000</v>
      </c>
      <c r="I1047" s="63"/>
      <c r="J1047" s="76"/>
      <c r="K1047" s="56"/>
      <c r="L1047" s="89"/>
      <c r="M1047" s="26"/>
    </row>
    <row r="1048" spans="1:13" s="14" customFormat="1" ht="46.5" x14ac:dyDescent="0.35">
      <c r="A1048" s="98">
        <v>867</v>
      </c>
      <c r="B1048" s="98"/>
      <c r="C1048" s="98"/>
      <c r="D1048" s="36"/>
      <c r="E1048" s="36"/>
      <c r="F1048" s="58">
        <v>16</v>
      </c>
      <c r="G1048" s="56" t="s">
        <v>2829</v>
      </c>
      <c r="H1048" s="63">
        <v>10000000</v>
      </c>
      <c r="I1048" s="63"/>
      <c r="J1048" s="76"/>
      <c r="K1048" s="56"/>
      <c r="L1048" s="89"/>
      <c r="M1048" s="26"/>
    </row>
    <row r="1049" spans="1:13" s="14" customFormat="1" ht="31" x14ac:dyDescent="0.35">
      <c r="A1049" s="98">
        <v>868</v>
      </c>
      <c r="B1049" s="98"/>
      <c r="C1049" s="98"/>
      <c r="D1049" s="36"/>
      <c r="E1049" s="36"/>
      <c r="F1049" s="58">
        <v>17</v>
      </c>
      <c r="G1049" s="56" t="s">
        <v>2816</v>
      </c>
      <c r="H1049" s="63">
        <v>10000000</v>
      </c>
      <c r="I1049" s="63"/>
      <c r="J1049" s="76"/>
      <c r="K1049" s="56"/>
      <c r="L1049" s="89"/>
      <c r="M1049" s="26"/>
    </row>
    <row r="1050" spans="1:13" s="14" customFormat="1" ht="31" x14ac:dyDescent="0.35">
      <c r="A1050" s="98">
        <v>869</v>
      </c>
      <c r="B1050" s="98"/>
      <c r="C1050" s="98"/>
      <c r="D1050" s="36"/>
      <c r="E1050" s="36"/>
      <c r="F1050" s="58">
        <v>18</v>
      </c>
      <c r="G1050" s="56" t="s">
        <v>2821</v>
      </c>
      <c r="H1050" s="63">
        <v>10000000</v>
      </c>
      <c r="I1050" s="63"/>
      <c r="J1050" s="76"/>
      <c r="K1050" s="56"/>
      <c r="L1050" s="89"/>
      <c r="M1050" s="26"/>
    </row>
    <row r="1051" spans="1:13" s="14" customFormat="1" ht="46.5" x14ac:dyDescent="0.35">
      <c r="A1051" s="98">
        <v>870</v>
      </c>
      <c r="B1051" s="98"/>
      <c r="C1051" s="98"/>
      <c r="D1051" s="36"/>
      <c r="E1051" s="36"/>
      <c r="F1051" s="58">
        <v>19</v>
      </c>
      <c r="G1051" s="56" t="s">
        <v>2827</v>
      </c>
      <c r="H1051" s="63">
        <v>10000000</v>
      </c>
      <c r="I1051" s="63"/>
      <c r="J1051" s="76"/>
      <c r="K1051" s="56"/>
      <c r="L1051" s="89"/>
      <c r="M1051" s="26"/>
    </row>
    <row r="1052" spans="1:13" s="14" customFormat="1" ht="46.5" x14ac:dyDescent="0.35">
      <c r="A1052" s="98">
        <v>871</v>
      </c>
      <c r="B1052" s="98"/>
      <c r="C1052" s="98"/>
      <c r="D1052" s="36"/>
      <c r="E1052" s="36"/>
      <c r="F1052" s="58">
        <v>20</v>
      </c>
      <c r="G1052" s="56" t="s">
        <v>2813</v>
      </c>
      <c r="H1052" s="63">
        <v>8000000</v>
      </c>
      <c r="I1052" s="63"/>
      <c r="J1052" s="76"/>
      <c r="K1052" s="56"/>
      <c r="L1052" s="89"/>
      <c r="M1052" s="26"/>
    </row>
    <row r="1053" spans="1:13" s="14" customFormat="1" ht="46.5" x14ac:dyDescent="0.35">
      <c r="A1053" s="98">
        <v>872</v>
      </c>
      <c r="B1053" s="98"/>
      <c r="C1053" s="98"/>
      <c r="D1053" s="36"/>
      <c r="E1053" s="36"/>
      <c r="F1053" s="58">
        <v>21</v>
      </c>
      <c r="G1053" s="56" t="s">
        <v>2811</v>
      </c>
      <c r="H1053" s="63">
        <v>8500000</v>
      </c>
      <c r="I1053" s="63"/>
      <c r="J1053" s="76"/>
      <c r="K1053" s="56"/>
      <c r="L1053" s="89"/>
      <c r="M1053" s="26"/>
    </row>
    <row r="1054" spans="1:13" s="14" customFormat="1" ht="46.5" x14ac:dyDescent="0.35">
      <c r="A1054" s="98">
        <v>873</v>
      </c>
      <c r="B1054" s="98"/>
      <c r="C1054" s="98"/>
      <c r="D1054" s="36"/>
      <c r="E1054" s="36"/>
      <c r="F1054" s="58">
        <v>22</v>
      </c>
      <c r="G1054" s="56" t="s">
        <v>2809</v>
      </c>
      <c r="H1054" s="63">
        <v>8000000</v>
      </c>
      <c r="I1054" s="63"/>
      <c r="J1054" s="76"/>
      <c r="K1054" s="56"/>
      <c r="L1054" s="89"/>
      <c r="M1054" s="26"/>
    </row>
    <row r="1055" spans="1:13" s="14" customFormat="1" ht="46.5" x14ac:dyDescent="0.35">
      <c r="A1055" s="98">
        <v>874</v>
      </c>
      <c r="B1055" s="98"/>
      <c r="C1055" s="98"/>
      <c r="D1055" s="36"/>
      <c r="E1055" s="36"/>
      <c r="F1055" s="58">
        <v>23</v>
      </c>
      <c r="G1055" s="56" t="s">
        <v>2814</v>
      </c>
      <c r="H1055" s="63">
        <v>8000000</v>
      </c>
      <c r="I1055" s="63"/>
      <c r="J1055" s="76"/>
      <c r="K1055" s="56"/>
      <c r="L1055" s="89"/>
      <c r="M1055" s="26"/>
    </row>
    <row r="1056" spans="1:13" s="14" customFormat="1" ht="46.5" x14ac:dyDescent="0.35">
      <c r="A1056" s="98">
        <v>875</v>
      </c>
      <c r="B1056" s="98"/>
      <c r="C1056" s="98"/>
      <c r="D1056" s="36"/>
      <c r="E1056" s="36"/>
      <c r="F1056" s="58">
        <v>24</v>
      </c>
      <c r="G1056" s="56" t="s">
        <v>2812</v>
      </c>
      <c r="H1056" s="63">
        <v>8000000</v>
      </c>
      <c r="I1056" s="63"/>
      <c r="J1056" s="76"/>
      <c r="K1056" s="56"/>
      <c r="L1056" s="89"/>
      <c r="M1056" s="26"/>
    </row>
    <row r="1057" spans="1:13" s="14" customFormat="1" ht="46.5" x14ac:dyDescent="0.35">
      <c r="A1057" s="98">
        <v>876</v>
      </c>
      <c r="B1057" s="98"/>
      <c r="C1057" s="98"/>
      <c r="D1057" s="36"/>
      <c r="E1057" s="36"/>
      <c r="F1057" s="58">
        <v>25</v>
      </c>
      <c r="G1057" s="56" t="s">
        <v>2815</v>
      </c>
      <c r="H1057" s="63">
        <v>8000000</v>
      </c>
      <c r="I1057" s="63"/>
      <c r="J1057" s="76"/>
      <c r="K1057" s="56"/>
      <c r="L1057" s="89"/>
      <c r="M1057" s="26"/>
    </row>
    <row r="1058" spans="1:13" s="14" customFormat="1" ht="46.5" x14ac:dyDescent="0.35">
      <c r="A1058" s="98">
        <v>877</v>
      </c>
      <c r="B1058" s="98"/>
      <c r="C1058" s="98"/>
      <c r="D1058" s="36"/>
      <c r="E1058" s="36"/>
      <c r="F1058" s="58">
        <v>26</v>
      </c>
      <c r="G1058" s="56" t="s">
        <v>2808</v>
      </c>
      <c r="H1058" s="63">
        <v>10000000</v>
      </c>
      <c r="I1058" s="63"/>
      <c r="J1058" s="76"/>
      <c r="K1058" s="56"/>
      <c r="L1058" s="89"/>
      <c r="M1058" s="26"/>
    </row>
    <row r="1059" spans="1:13" s="14" customFormat="1" ht="46.5" x14ac:dyDescent="0.35">
      <c r="A1059" s="98">
        <v>878</v>
      </c>
      <c r="B1059" s="98"/>
      <c r="C1059" s="98"/>
      <c r="D1059" s="36"/>
      <c r="E1059" s="36"/>
      <c r="F1059" s="58">
        <v>27</v>
      </c>
      <c r="G1059" s="56" t="s">
        <v>2810</v>
      </c>
      <c r="H1059" s="63">
        <v>8000000</v>
      </c>
      <c r="I1059" s="63"/>
      <c r="J1059" s="76"/>
      <c r="K1059" s="56"/>
      <c r="L1059" s="89"/>
      <c r="M1059" s="26"/>
    </row>
    <row r="1060" spans="1:13" x14ac:dyDescent="0.35">
      <c r="A1060" s="98"/>
      <c r="B1060" s="98"/>
      <c r="C1060" s="98"/>
      <c r="D1060" s="36"/>
      <c r="E1060" s="36"/>
      <c r="F1060" s="124" t="s">
        <v>1447</v>
      </c>
      <c r="G1060" s="124"/>
      <c r="H1060" s="59">
        <f>SUM(H1033:H1059)</f>
        <v>281000000</v>
      </c>
      <c r="I1060" s="59"/>
      <c r="J1060" s="73"/>
      <c r="K1060" s="31"/>
      <c r="L1060" s="89"/>
      <c r="M1060" s="35"/>
    </row>
    <row r="1061" spans="1:13" x14ac:dyDescent="0.35">
      <c r="A1061" s="98"/>
      <c r="B1061" s="98"/>
      <c r="C1061" s="98"/>
      <c r="D1061" s="36"/>
      <c r="E1061" s="36"/>
      <c r="F1061" s="125" t="s">
        <v>1467</v>
      </c>
      <c r="G1061" s="125"/>
      <c r="H1061" s="59"/>
      <c r="I1061" s="59"/>
      <c r="J1061" s="73"/>
      <c r="K1061" s="31"/>
      <c r="L1061" s="89"/>
      <c r="M1061" s="35"/>
    </row>
    <row r="1062" spans="1:13" s="14" customFormat="1" ht="46.5" x14ac:dyDescent="0.35">
      <c r="A1062" s="98">
        <v>879</v>
      </c>
      <c r="B1062" s="98"/>
      <c r="C1062" s="98"/>
      <c r="D1062" s="36"/>
      <c r="E1062" s="36"/>
      <c r="F1062" s="58">
        <v>1</v>
      </c>
      <c r="G1062" s="56" t="s">
        <v>2846</v>
      </c>
      <c r="H1062" s="63">
        <v>12000000</v>
      </c>
      <c r="I1062" s="63"/>
      <c r="J1062" s="76"/>
      <c r="K1062" s="56"/>
      <c r="L1062" s="89"/>
      <c r="M1062" s="26"/>
    </row>
    <row r="1063" spans="1:13" s="14" customFormat="1" ht="31" x14ac:dyDescent="0.35">
      <c r="A1063" s="98">
        <v>880</v>
      </c>
      <c r="B1063" s="98"/>
      <c r="C1063" s="98"/>
      <c r="D1063" s="36"/>
      <c r="E1063" s="36"/>
      <c r="F1063" s="58">
        <v>2</v>
      </c>
      <c r="G1063" s="56" t="s">
        <v>2847</v>
      </c>
      <c r="H1063" s="63">
        <v>12000000</v>
      </c>
      <c r="I1063" s="63"/>
      <c r="J1063" s="76"/>
      <c r="K1063" s="56"/>
      <c r="L1063" s="89"/>
      <c r="M1063" s="26"/>
    </row>
    <row r="1064" spans="1:13" s="14" customFormat="1" ht="46.5" x14ac:dyDescent="0.35">
      <c r="A1064" s="98">
        <v>881</v>
      </c>
      <c r="B1064" s="98"/>
      <c r="C1064" s="98"/>
      <c r="D1064" s="36"/>
      <c r="E1064" s="36"/>
      <c r="F1064" s="58">
        <v>3</v>
      </c>
      <c r="G1064" s="56" t="s">
        <v>3351</v>
      </c>
      <c r="H1064" s="63">
        <v>7500000</v>
      </c>
      <c r="I1064" s="63"/>
      <c r="J1064" s="76"/>
      <c r="K1064" s="56"/>
      <c r="L1064" s="89"/>
      <c r="M1064" s="26"/>
    </row>
    <row r="1065" spans="1:13" s="14" customFormat="1" ht="46.5" x14ac:dyDescent="0.35">
      <c r="A1065" s="98">
        <v>882</v>
      </c>
      <c r="B1065" s="98"/>
      <c r="C1065" s="98"/>
      <c r="D1065" s="36"/>
      <c r="E1065" s="36"/>
      <c r="F1065" s="58">
        <v>4</v>
      </c>
      <c r="G1065" s="56" t="s">
        <v>3352</v>
      </c>
      <c r="H1065" s="63">
        <v>7500000</v>
      </c>
      <c r="I1065" s="63"/>
      <c r="J1065" s="76"/>
      <c r="K1065" s="56"/>
      <c r="L1065" s="89"/>
      <c r="M1065" s="26"/>
    </row>
    <row r="1066" spans="1:13" s="14" customFormat="1" ht="46.5" x14ac:dyDescent="0.35">
      <c r="A1066" s="98">
        <v>883</v>
      </c>
      <c r="B1066" s="98"/>
      <c r="C1066" s="98"/>
      <c r="D1066" s="36"/>
      <c r="E1066" s="36"/>
      <c r="F1066" s="58">
        <v>5</v>
      </c>
      <c r="G1066" s="56" t="s">
        <v>3353</v>
      </c>
      <c r="H1066" s="63">
        <v>7500000</v>
      </c>
      <c r="I1066" s="63"/>
      <c r="J1066" s="76"/>
      <c r="K1066" s="56"/>
      <c r="L1066" s="89"/>
      <c r="M1066" s="26"/>
    </row>
    <row r="1067" spans="1:13" s="14" customFormat="1" ht="46.5" x14ac:dyDescent="0.35">
      <c r="A1067" s="98">
        <v>884</v>
      </c>
      <c r="B1067" s="98"/>
      <c r="C1067" s="98"/>
      <c r="D1067" s="36"/>
      <c r="E1067" s="36"/>
      <c r="F1067" s="58">
        <v>6</v>
      </c>
      <c r="G1067" s="56" t="s">
        <v>2849</v>
      </c>
      <c r="H1067" s="63">
        <v>10000000</v>
      </c>
      <c r="I1067" s="63"/>
      <c r="J1067" s="76"/>
      <c r="K1067" s="56"/>
      <c r="L1067" s="89"/>
      <c r="M1067" s="26"/>
    </row>
    <row r="1068" spans="1:13" s="14" customFormat="1" ht="46.5" x14ac:dyDescent="0.35">
      <c r="A1068" s="98">
        <v>885</v>
      </c>
      <c r="B1068" s="98"/>
      <c r="C1068" s="98"/>
      <c r="D1068" s="36"/>
      <c r="E1068" s="36"/>
      <c r="F1068" s="58">
        <v>7</v>
      </c>
      <c r="G1068" s="56" t="s">
        <v>2850</v>
      </c>
      <c r="H1068" s="63">
        <v>10000000</v>
      </c>
      <c r="I1068" s="63"/>
      <c r="J1068" s="76"/>
      <c r="K1068" s="56"/>
      <c r="L1068" s="89"/>
      <c r="M1068" s="26"/>
    </row>
    <row r="1069" spans="1:13" s="14" customFormat="1" ht="46.5" x14ac:dyDescent="0.35">
      <c r="A1069" s="98">
        <v>886</v>
      </c>
      <c r="B1069" s="98"/>
      <c r="C1069" s="98"/>
      <c r="D1069" s="36"/>
      <c r="E1069" s="36"/>
      <c r="F1069" s="58">
        <v>8</v>
      </c>
      <c r="G1069" s="56" t="s">
        <v>2851</v>
      </c>
      <c r="H1069" s="63">
        <v>10000000</v>
      </c>
      <c r="I1069" s="63"/>
      <c r="J1069" s="76"/>
      <c r="K1069" s="56"/>
      <c r="L1069" s="89"/>
      <c r="M1069" s="26"/>
    </row>
    <row r="1070" spans="1:13" s="14" customFormat="1" ht="46.5" x14ac:dyDescent="0.35">
      <c r="A1070" s="98">
        <v>887</v>
      </c>
      <c r="B1070" s="98"/>
      <c r="C1070" s="98"/>
      <c r="D1070" s="36"/>
      <c r="E1070" s="36"/>
      <c r="F1070" s="58">
        <v>9</v>
      </c>
      <c r="G1070" s="56" t="s">
        <v>2852</v>
      </c>
      <c r="H1070" s="63">
        <v>8000000</v>
      </c>
      <c r="I1070" s="63"/>
      <c r="J1070" s="76"/>
      <c r="K1070" s="56"/>
      <c r="L1070" s="89"/>
      <c r="M1070" s="26"/>
    </row>
    <row r="1071" spans="1:13" s="14" customFormat="1" ht="46.5" x14ac:dyDescent="0.35">
      <c r="A1071" s="98">
        <v>888</v>
      </c>
      <c r="B1071" s="98"/>
      <c r="C1071" s="98"/>
      <c r="D1071" s="36"/>
      <c r="E1071" s="36"/>
      <c r="F1071" s="58">
        <v>10</v>
      </c>
      <c r="G1071" s="56" t="s">
        <v>2853</v>
      </c>
      <c r="H1071" s="63">
        <v>10000000</v>
      </c>
      <c r="I1071" s="63"/>
      <c r="J1071" s="76"/>
      <c r="K1071" s="56"/>
      <c r="L1071" s="89"/>
      <c r="M1071" s="26"/>
    </row>
    <row r="1072" spans="1:13" s="14" customFormat="1" ht="46.5" x14ac:dyDescent="0.35">
      <c r="A1072" s="98">
        <v>889</v>
      </c>
      <c r="B1072" s="98"/>
      <c r="C1072" s="98"/>
      <c r="D1072" s="36"/>
      <c r="E1072" s="36"/>
      <c r="F1072" s="58">
        <v>11</v>
      </c>
      <c r="G1072" s="56" t="s">
        <v>2854</v>
      </c>
      <c r="H1072" s="63">
        <v>8000000</v>
      </c>
      <c r="I1072" s="63"/>
      <c r="J1072" s="76"/>
      <c r="K1072" s="56"/>
      <c r="L1072" s="89"/>
      <c r="M1072" s="26"/>
    </row>
    <row r="1073" spans="1:13" s="14" customFormat="1" ht="46.5" x14ac:dyDescent="0.35">
      <c r="A1073" s="98">
        <v>890</v>
      </c>
      <c r="B1073" s="98"/>
      <c r="C1073" s="98"/>
      <c r="D1073" s="36"/>
      <c r="E1073" s="36"/>
      <c r="F1073" s="58">
        <v>12</v>
      </c>
      <c r="G1073" s="56" t="s">
        <v>2855</v>
      </c>
      <c r="H1073" s="63">
        <v>9000000</v>
      </c>
      <c r="I1073" s="63"/>
      <c r="J1073" s="76"/>
      <c r="K1073" s="56"/>
      <c r="L1073" s="89"/>
      <c r="M1073" s="26"/>
    </row>
    <row r="1074" spans="1:13" s="14" customFormat="1" ht="31" x14ac:dyDescent="0.35">
      <c r="A1074" s="98">
        <v>891</v>
      </c>
      <c r="B1074" s="98"/>
      <c r="C1074" s="98"/>
      <c r="D1074" s="36"/>
      <c r="E1074" s="36"/>
      <c r="F1074" s="58">
        <v>13</v>
      </c>
      <c r="G1074" s="56" t="s">
        <v>2856</v>
      </c>
      <c r="H1074" s="63">
        <v>15000000</v>
      </c>
      <c r="I1074" s="63"/>
      <c r="J1074" s="76"/>
      <c r="K1074" s="56"/>
      <c r="L1074" s="89"/>
      <c r="M1074" s="26"/>
    </row>
    <row r="1075" spans="1:13" s="14" customFormat="1" ht="31" x14ac:dyDescent="0.35">
      <c r="A1075" s="98">
        <v>892</v>
      </c>
      <c r="B1075" s="98"/>
      <c r="C1075" s="98"/>
      <c r="D1075" s="36"/>
      <c r="E1075" s="36"/>
      <c r="F1075" s="58">
        <v>14</v>
      </c>
      <c r="G1075" s="56" t="s">
        <v>2857</v>
      </c>
      <c r="H1075" s="63">
        <v>10000000</v>
      </c>
      <c r="I1075" s="63"/>
      <c r="J1075" s="76"/>
      <c r="K1075" s="56"/>
      <c r="L1075" s="89"/>
      <c r="M1075" s="26"/>
    </row>
    <row r="1076" spans="1:13" s="14" customFormat="1" ht="46.5" x14ac:dyDescent="0.35">
      <c r="A1076" s="98">
        <v>893</v>
      </c>
      <c r="B1076" s="98"/>
      <c r="C1076" s="98"/>
      <c r="D1076" s="36"/>
      <c r="E1076" s="36"/>
      <c r="F1076" s="58">
        <v>15</v>
      </c>
      <c r="G1076" s="56" t="s">
        <v>2858</v>
      </c>
      <c r="H1076" s="63">
        <v>8000000</v>
      </c>
      <c r="I1076" s="63"/>
      <c r="J1076" s="76"/>
      <c r="K1076" s="56"/>
      <c r="L1076" s="89"/>
      <c r="M1076" s="26"/>
    </row>
    <row r="1077" spans="1:13" s="14" customFormat="1" ht="62" x14ac:dyDescent="0.35">
      <c r="A1077" s="98">
        <v>894</v>
      </c>
      <c r="B1077" s="98"/>
      <c r="C1077" s="98"/>
      <c r="D1077" s="36"/>
      <c r="E1077" s="36"/>
      <c r="F1077" s="58">
        <v>16</v>
      </c>
      <c r="G1077" s="56" t="s">
        <v>2859</v>
      </c>
      <c r="H1077" s="63">
        <v>8000000</v>
      </c>
      <c r="I1077" s="63"/>
      <c r="J1077" s="76"/>
      <c r="K1077" s="56"/>
      <c r="L1077" s="89"/>
      <c r="M1077" s="26"/>
    </row>
    <row r="1078" spans="1:13" s="14" customFormat="1" ht="46.5" x14ac:dyDescent="0.35">
      <c r="A1078" s="98">
        <v>895</v>
      </c>
      <c r="B1078" s="98"/>
      <c r="C1078" s="98"/>
      <c r="D1078" s="36"/>
      <c r="E1078" s="36"/>
      <c r="F1078" s="58">
        <v>17</v>
      </c>
      <c r="G1078" s="56" t="s">
        <v>2861</v>
      </c>
      <c r="H1078" s="63">
        <v>8000000</v>
      </c>
      <c r="I1078" s="63"/>
      <c r="J1078" s="76"/>
      <c r="K1078" s="56"/>
      <c r="L1078" s="89"/>
      <c r="M1078" s="26"/>
    </row>
    <row r="1079" spans="1:13" x14ac:dyDescent="0.35">
      <c r="A1079" s="98"/>
      <c r="B1079" s="98"/>
      <c r="C1079" s="98"/>
      <c r="D1079" s="36"/>
      <c r="E1079" s="36"/>
      <c r="F1079" s="124" t="s">
        <v>1448</v>
      </c>
      <c r="G1079" s="124"/>
      <c r="H1079" s="59">
        <f>SUM(H1062:H1078)</f>
        <v>160500000</v>
      </c>
      <c r="I1079" s="59"/>
      <c r="J1079" s="73"/>
      <c r="K1079" s="31"/>
      <c r="L1079" s="89"/>
      <c r="M1079" s="35"/>
    </row>
    <row r="1080" spans="1:13" x14ac:dyDescent="0.35">
      <c r="A1080" s="98"/>
      <c r="B1080" s="98"/>
      <c r="C1080" s="98"/>
      <c r="D1080" s="36"/>
      <c r="E1080" s="36"/>
      <c r="F1080" s="125" t="s">
        <v>1468</v>
      </c>
      <c r="G1080" s="125"/>
      <c r="H1080" s="59"/>
      <c r="I1080" s="59"/>
      <c r="J1080" s="73"/>
      <c r="K1080" s="31"/>
      <c r="L1080" s="89"/>
      <c r="M1080" s="35"/>
    </row>
    <row r="1081" spans="1:13" s="14" customFormat="1" ht="46.5" x14ac:dyDescent="0.35">
      <c r="A1081" s="98">
        <v>896</v>
      </c>
      <c r="B1081" s="98"/>
      <c r="C1081" s="98"/>
      <c r="D1081" s="36"/>
      <c r="E1081" s="36"/>
      <c r="F1081" s="58">
        <v>1</v>
      </c>
      <c r="G1081" s="56" t="s">
        <v>2862</v>
      </c>
      <c r="H1081" s="63">
        <v>15000000</v>
      </c>
      <c r="I1081" s="63"/>
      <c r="J1081" s="76"/>
      <c r="K1081" s="56"/>
      <c r="L1081" s="89"/>
      <c r="M1081" s="26"/>
    </row>
    <row r="1082" spans="1:13" s="14" customFormat="1" ht="46.5" x14ac:dyDescent="0.35">
      <c r="A1082" s="98">
        <v>897</v>
      </c>
      <c r="B1082" s="98"/>
      <c r="C1082" s="98"/>
      <c r="D1082" s="36"/>
      <c r="E1082" s="36"/>
      <c r="F1082" s="58">
        <v>2</v>
      </c>
      <c r="G1082" s="56" t="s">
        <v>2863</v>
      </c>
      <c r="H1082" s="63">
        <v>15000000</v>
      </c>
      <c r="I1082" s="63"/>
      <c r="J1082" s="76"/>
      <c r="K1082" s="56"/>
      <c r="L1082" s="89"/>
      <c r="M1082" s="26"/>
    </row>
    <row r="1083" spans="1:13" s="14" customFormat="1" ht="46.5" x14ac:dyDescent="0.35">
      <c r="A1083" s="98">
        <v>898</v>
      </c>
      <c r="B1083" s="98"/>
      <c r="C1083" s="98"/>
      <c r="D1083" s="36"/>
      <c r="E1083" s="36"/>
      <c r="F1083" s="58">
        <v>3</v>
      </c>
      <c r="G1083" s="56" t="s">
        <v>2865</v>
      </c>
      <c r="H1083" s="63">
        <v>10000000</v>
      </c>
      <c r="I1083" s="63"/>
      <c r="J1083" s="76"/>
      <c r="K1083" s="56"/>
      <c r="L1083" s="89"/>
      <c r="M1083" s="26"/>
    </row>
    <row r="1084" spans="1:13" s="14" customFormat="1" ht="46.5" x14ac:dyDescent="0.35">
      <c r="A1084" s="98">
        <v>899</v>
      </c>
      <c r="B1084" s="98"/>
      <c r="C1084" s="98"/>
      <c r="D1084" s="36"/>
      <c r="E1084" s="36"/>
      <c r="F1084" s="58">
        <v>4</v>
      </c>
      <c r="G1084" s="56" t="s">
        <v>2871</v>
      </c>
      <c r="H1084" s="63">
        <v>10000000</v>
      </c>
      <c r="I1084" s="63"/>
      <c r="J1084" s="76"/>
      <c r="K1084" s="56"/>
      <c r="L1084" s="89"/>
      <c r="M1084" s="26"/>
    </row>
    <row r="1085" spans="1:13" s="14" customFormat="1" ht="31" x14ac:dyDescent="0.35">
      <c r="A1085" s="98">
        <v>900</v>
      </c>
      <c r="B1085" s="98"/>
      <c r="C1085" s="98"/>
      <c r="D1085" s="36"/>
      <c r="E1085" s="36"/>
      <c r="F1085" s="58">
        <v>5</v>
      </c>
      <c r="G1085" s="56" t="s">
        <v>2872</v>
      </c>
      <c r="H1085" s="63">
        <v>15000000</v>
      </c>
      <c r="I1085" s="63"/>
      <c r="J1085" s="76"/>
      <c r="K1085" s="56"/>
      <c r="L1085" s="89"/>
      <c r="M1085" s="26"/>
    </row>
    <row r="1086" spans="1:13" s="14" customFormat="1" ht="46.5" x14ac:dyDescent="0.35">
      <c r="A1086" s="98">
        <v>901</v>
      </c>
      <c r="B1086" s="98"/>
      <c r="C1086" s="98"/>
      <c r="D1086" s="36"/>
      <c r="E1086" s="36"/>
      <c r="F1086" s="58">
        <v>6</v>
      </c>
      <c r="G1086" s="56" t="s">
        <v>2873</v>
      </c>
      <c r="H1086" s="63">
        <v>15000000</v>
      </c>
      <c r="I1086" s="63"/>
      <c r="J1086" s="76"/>
      <c r="K1086" s="56"/>
      <c r="L1086" s="89"/>
      <c r="M1086" s="26"/>
    </row>
    <row r="1087" spans="1:13" s="14" customFormat="1" ht="46.5" x14ac:dyDescent="0.35">
      <c r="A1087" s="98">
        <v>902</v>
      </c>
      <c r="B1087" s="98"/>
      <c r="C1087" s="98"/>
      <c r="D1087" s="36"/>
      <c r="E1087" s="36"/>
      <c r="F1087" s="58">
        <v>7</v>
      </c>
      <c r="G1087" s="56" t="s">
        <v>2874</v>
      </c>
      <c r="H1087" s="63">
        <v>10000000</v>
      </c>
      <c r="I1087" s="63"/>
      <c r="J1087" s="76"/>
      <c r="K1087" s="56"/>
      <c r="L1087" s="89"/>
      <c r="M1087" s="26"/>
    </row>
    <row r="1088" spans="1:13" x14ac:dyDescent="0.35">
      <c r="A1088" s="98"/>
      <c r="B1088" s="98"/>
      <c r="C1088" s="98"/>
      <c r="D1088" s="36"/>
      <c r="E1088" s="36"/>
      <c r="F1088" s="124" t="s">
        <v>1449</v>
      </c>
      <c r="G1088" s="124"/>
      <c r="H1088" s="59">
        <f>SUM(H1081:H1087)</f>
        <v>90000000</v>
      </c>
      <c r="I1088" s="59"/>
      <c r="J1088" s="73"/>
      <c r="K1088" s="31"/>
      <c r="L1088" s="89"/>
      <c r="M1088" s="35"/>
    </row>
    <row r="1089" spans="1:13" x14ac:dyDescent="0.35">
      <c r="A1089" s="98"/>
      <c r="B1089" s="98"/>
      <c r="C1089" s="98"/>
      <c r="D1089" s="36"/>
      <c r="E1089" s="36"/>
      <c r="F1089" s="125" t="s">
        <v>1460</v>
      </c>
      <c r="G1089" s="125"/>
      <c r="H1089" s="59"/>
      <c r="I1089" s="59"/>
      <c r="J1089" s="73"/>
      <c r="K1089" s="31"/>
      <c r="L1089" s="89"/>
      <c r="M1089" s="35"/>
    </row>
    <row r="1090" spans="1:13" s="14" customFormat="1" ht="46.5" x14ac:dyDescent="0.35">
      <c r="A1090" s="98">
        <v>903</v>
      </c>
      <c r="B1090" s="98"/>
      <c r="C1090" s="98"/>
      <c r="D1090" s="36"/>
      <c r="E1090" s="36"/>
      <c r="F1090" s="58">
        <v>1</v>
      </c>
      <c r="G1090" s="56" t="s">
        <v>2875</v>
      </c>
      <c r="H1090" s="63">
        <v>10000000</v>
      </c>
      <c r="I1090" s="63"/>
      <c r="J1090" s="76"/>
      <c r="K1090" s="56"/>
      <c r="L1090" s="89"/>
      <c r="M1090" s="26"/>
    </row>
    <row r="1091" spans="1:13" s="14" customFormat="1" ht="46.5" x14ac:dyDescent="0.35">
      <c r="A1091" s="98">
        <v>904</v>
      </c>
      <c r="B1091" s="98"/>
      <c r="C1091" s="98"/>
      <c r="D1091" s="36"/>
      <c r="E1091" s="36"/>
      <c r="F1091" s="58">
        <v>2</v>
      </c>
      <c r="G1091" s="56" t="s">
        <v>2880</v>
      </c>
      <c r="H1091" s="63">
        <v>10000000</v>
      </c>
      <c r="I1091" s="63"/>
      <c r="J1091" s="76"/>
      <c r="K1091" s="56"/>
      <c r="L1091" s="89"/>
      <c r="M1091" s="26"/>
    </row>
    <row r="1092" spans="1:13" s="14" customFormat="1" ht="46.5" x14ac:dyDescent="0.35">
      <c r="A1092" s="98">
        <v>905</v>
      </c>
      <c r="B1092" s="98"/>
      <c r="C1092" s="98"/>
      <c r="D1092" s="36"/>
      <c r="E1092" s="36"/>
      <c r="F1092" s="58">
        <v>3</v>
      </c>
      <c r="G1092" s="56" t="s">
        <v>3354</v>
      </c>
      <c r="H1092" s="63">
        <v>5000000</v>
      </c>
      <c r="I1092" s="63"/>
      <c r="J1092" s="76"/>
      <c r="K1092" s="56"/>
      <c r="L1092" s="89"/>
      <c r="M1092" s="26"/>
    </row>
    <row r="1093" spans="1:13" s="14" customFormat="1" ht="46.5" x14ac:dyDescent="0.35">
      <c r="A1093" s="98">
        <v>906</v>
      </c>
      <c r="B1093" s="98"/>
      <c r="C1093" s="98"/>
      <c r="D1093" s="36"/>
      <c r="E1093" s="36"/>
      <c r="F1093" s="58">
        <v>4</v>
      </c>
      <c r="G1093" s="56" t="s">
        <v>3355</v>
      </c>
      <c r="H1093" s="63">
        <v>5000000</v>
      </c>
      <c r="I1093" s="63"/>
      <c r="J1093" s="76"/>
      <c r="K1093" s="56"/>
      <c r="L1093" s="89"/>
      <c r="M1093" s="26"/>
    </row>
    <row r="1094" spans="1:13" s="14" customFormat="1" ht="46.5" x14ac:dyDescent="0.35">
      <c r="A1094" s="98">
        <v>907</v>
      </c>
      <c r="B1094" s="98"/>
      <c r="C1094" s="98"/>
      <c r="D1094" s="36"/>
      <c r="E1094" s="36"/>
      <c r="F1094" s="58">
        <v>5</v>
      </c>
      <c r="G1094" s="56" t="s">
        <v>3356</v>
      </c>
      <c r="H1094" s="63">
        <v>5000000</v>
      </c>
      <c r="I1094" s="63"/>
      <c r="J1094" s="76"/>
      <c r="K1094" s="56"/>
      <c r="L1094" s="89"/>
      <c r="M1094" s="26"/>
    </row>
    <row r="1095" spans="1:13" s="14" customFormat="1" ht="46.5" x14ac:dyDescent="0.35">
      <c r="A1095" s="98">
        <v>908</v>
      </c>
      <c r="B1095" s="98"/>
      <c r="C1095" s="98"/>
      <c r="D1095" s="36"/>
      <c r="E1095" s="36"/>
      <c r="F1095" s="58">
        <v>6</v>
      </c>
      <c r="G1095" s="56" t="s">
        <v>3357</v>
      </c>
      <c r="H1095" s="63">
        <v>5000000</v>
      </c>
      <c r="I1095" s="63"/>
      <c r="J1095" s="76"/>
      <c r="K1095" s="56"/>
      <c r="L1095" s="89"/>
      <c r="M1095" s="26"/>
    </row>
    <row r="1096" spans="1:13" s="14" customFormat="1" ht="31" x14ac:dyDescent="0.35">
      <c r="A1096" s="98">
        <v>909</v>
      </c>
      <c r="B1096" s="98"/>
      <c r="C1096" s="98"/>
      <c r="D1096" s="36"/>
      <c r="E1096" s="36"/>
      <c r="F1096" s="58">
        <v>7</v>
      </c>
      <c r="G1096" s="56" t="s">
        <v>2881</v>
      </c>
      <c r="H1096" s="63">
        <v>10000000</v>
      </c>
      <c r="I1096" s="63"/>
      <c r="J1096" s="76"/>
      <c r="K1096" s="56"/>
      <c r="L1096" s="89"/>
      <c r="M1096" s="26"/>
    </row>
    <row r="1097" spans="1:13" s="14" customFormat="1" ht="31" x14ac:dyDescent="0.35">
      <c r="A1097" s="98">
        <v>910</v>
      </c>
      <c r="B1097" s="98"/>
      <c r="C1097" s="98"/>
      <c r="D1097" s="36"/>
      <c r="E1097" s="36"/>
      <c r="F1097" s="58">
        <v>8</v>
      </c>
      <c r="G1097" s="56" t="s">
        <v>2882</v>
      </c>
      <c r="H1097" s="63">
        <v>13000000</v>
      </c>
      <c r="I1097" s="63"/>
      <c r="J1097" s="76"/>
      <c r="K1097" s="56"/>
      <c r="L1097" s="89"/>
      <c r="M1097" s="26"/>
    </row>
    <row r="1098" spans="1:13" s="14" customFormat="1" ht="46.5" x14ac:dyDescent="0.35">
      <c r="A1098" s="98">
        <v>911</v>
      </c>
      <c r="B1098" s="98"/>
      <c r="C1098" s="98"/>
      <c r="D1098" s="36"/>
      <c r="E1098" s="36"/>
      <c r="F1098" s="58">
        <v>9</v>
      </c>
      <c r="G1098" s="56" t="s">
        <v>2883</v>
      </c>
      <c r="H1098" s="63">
        <v>20000000</v>
      </c>
      <c r="I1098" s="63"/>
      <c r="J1098" s="76"/>
      <c r="K1098" s="56"/>
      <c r="L1098" s="89"/>
      <c r="M1098" s="26"/>
    </row>
    <row r="1099" spans="1:13" s="14" customFormat="1" ht="46.5" x14ac:dyDescent="0.35">
      <c r="A1099" s="98">
        <v>912</v>
      </c>
      <c r="B1099" s="98"/>
      <c r="C1099" s="98"/>
      <c r="D1099" s="36"/>
      <c r="E1099" s="36"/>
      <c r="F1099" s="58">
        <v>10</v>
      </c>
      <c r="G1099" s="56" t="s">
        <v>2884</v>
      </c>
      <c r="H1099" s="63">
        <v>10000000</v>
      </c>
      <c r="I1099" s="63"/>
      <c r="J1099" s="76"/>
      <c r="K1099" s="56"/>
      <c r="L1099" s="89"/>
      <c r="M1099" s="26"/>
    </row>
    <row r="1100" spans="1:13" s="14" customFormat="1" ht="46.5" x14ac:dyDescent="0.35">
      <c r="A1100" s="98">
        <v>913</v>
      </c>
      <c r="B1100" s="98"/>
      <c r="C1100" s="98"/>
      <c r="D1100" s="36"/>
      <c r="E1100" s="36"/>
      <c r="F1100" s="58">
        <v>11</v>
      </c>
      <c r="G1100" s="56" t="s">
        <v>2887</v>
      </c>
      <c r="H1100" s="63">
        <v>10000000</v>
      </c>
      <c r="I1100" s="63"/>
      <c r="J1100" s="76"/>
      <c r="K1100" s="56"/>
      <c r="L1100" s="89"/>
      <c r="M1100" s="26"/>
    </row>
    <row r="1101" spans="1:13" s="14" customFormat="1" ht="46.5" x14ac:dyDescent="0.35">
      <c r="A1101" s="98">
        <v>914</v>
      </c>
      <c r="B1101" s="98"/>
      <c r="C1101" s="98"/>
      <c r="D1101" s="36"/>
      <c r="E1101" s="36"/>
      <c r="F1101" s="58">
        <v>12</v>
      </c>
      <c r="G1101" s="56" t="s">
        <v>2888</v>
      </c>
      <c r="H1101" s="63">
        <v>8000000</v>
      </c>
      <c r="I1101" s="63"/>
      <c r="J1101" s="76"/>
      <c r="K1101" s="56"/>
      <c r="L1101" s="89"/>
      <c r="M1101" s="26"/>
    </row>
    <row r="1102" spans="1:13" x14ac:dyDescent="0.35">
      <c r="A1102" s="98"/>
      <c r="B1102" s="98"/>
      <c r="C1102" s="98"/>
      <c r="D1102" s="36"/>
      <c r="E1102" s="36"/>
      <c r="F1102" s="124" t="s">
        <v>1450</v>
      </c>
      <c r="G1102" s="124"/>
      <c r="H1102" s="59">
        <f>SUM(H1090:H1101)</f>
        <v>111000000</v>
      </c>
      <c r="I1102" s="59"/>
      <c r="J1102" s="73"/>
      <c r="K1102" s="31"/>
      <c r="L1102" s="89"/>
      <c r="M1102" s="35"/>
    </row>
    <row r="1103" spans="1:13" x14ac:dyDescent="0.35">
      <c r="A1103" s="98"/>
      <c r="B1103" s="98"/>
      <c r="C1103" s="98"/>
      <c r="D1103" s="36"/>
      <c r="E1103" s="36"/>
      <c r="F1103" s="125" t="s">
        <v>1469</v>
      </c>
      <c r="G1103" s="125"/>
      <c r="H1103" s="59"/>
      <c r="I1103" s="59"/>
      <c r="J1103" s="73"/>
      <c r="K1103" s="31"/>
      <c r="L1103" s="89"/>
      <c r="M1103" s="35"/>
    </row>
    <row r="1104" spans="1:13" s="14" customFormat="1" ht="46.5" x14ac:dyDescent="0.35">
      <c r="A1104" s="98">
        <v>915</v>
      </c>
      <c r="B1104" s="98"/>
      <c r="C1104" s="98"/>
      <c r="D1104" s="36"/>
      <c r="E1104" s="36"/>
      <c r="F1104" s="58">
        <v>1</v>
      </c>
      <c r="G1104" s="56" t="s">
        <v>2889</v>
      </c>
      <c r="H1104" s="63">
        <v>15000000</v>
      </c>
      <c r="I1104" s="63"/>
      <c r="J1104" s="76"/>
      <c r="K1104" s="56"/>
      <c r="L1104" s="89"/>
      <c r="M1104" s="26"/>
    </row>
    <row r="1105" spans="1:13" s="14" customFormat="1" ht="46.5" x14ac:dyDescent="0.35">
      <c r="A1105" s="98">
        <v>916</v>
      </c>
      <c r="B1105" s="98"/>
      <c r="C1105" s="98"/>
      <c r="D1105" s="36"/>
      <c r="E1105" s="36"/>
      <c r="F1105" s="58">
        <v>2</v>
      </c>
      <c r="G1105" s="56" t="s">
        <v>3360</v>
      </c>
      <c r="H1105" s="63">
        <v>25000000</v>
      </c>
      <c r="I1105" s="63"/>
      <c r="J1105" s="76"/>
      <c r="K1105" s="56"/>
      <c r="L1105" s="89"/>
      <c r="M1105" s="26"/>
    </row>
    <row r="1106" spans="1:13" s="14" customFormat="1" ht="46.5" x14ac:dyDescent="0.35">
      <c r="A1106" s="98">
        <v>917</v>
      </c>
      <c r="B1106" s="98"/>
      <c r="C1106" s="98"/>
      <c r="D1106" s="36"/>
      <c r="E1106" s="36"/>
      <c r="F1106" s="58">
        <v>3</v>
      </c>
      <c r="G1106" s="56" t="s">
        <v>2890</v>
      </c>
      <c r="H1106" s="63">
        <v>15000000</v>
      </c>
      <c r="I1106" s="63"/>
      <c r="J1106" s="76"/>
      <c r="K1106" s="56"/>
      <c r="L1106" s="89"/>
      <c r="M1106" s="26"/>
    </row>
    <row r="1107" spans="1:13" s="14" customFormat="1" ht="46.5" x14ac:dyDescent="0.35">
      <c r="A1107" s="98">
        <v>918</v>
      </c>
      <c r="B1107" s="98"/>
      <c r="C1107" s="98"/>
      <c r="D1107" s="36"/>
      <c r="E1107" s="36"/>
      <c r="F1107" s="58">
        <v>4</v>
      </c>
      <c r="G1107" s="56" t="s">
        <v>2891</v>
      </c>
      <c r="H1107" s="63">
        <v>15000000</v>
      </c>
      <c r="I1107" s="63"/>
      <c r="J1107" s="76"/>
      <c r="K1107" s="56"/>
      <c r="L1107" s="89"/>
      <c r="M1107" s="26"/>
    </row>
    <row r="1108" spans="1:13" s="14" customFormat="1" ht="31" x14ac:dyDescent="0.35">
      <c r="A1108" s="98">
        <v>919</v>
      </c>
      <c r="B1108" s="98"/>
      <c r="C1108" s="98"/>
      <c r="D1108" s="36"/>
      <c r="E1108" s="36"/>
      <c r="F1108" s="58">
        <v>5</v>
      </c>
      <c r="G1108" s="56" t="s">
        <v>2892</v>
      </c>
      <c r="H1108" s="63">
        <v>30000000</v>
      </c>
      <c r="I1108" s="63"/>
      <c r="J1108" s="76"/>
      <c r="K1108" s="56"/>
      <c r="L1108" s="89"/>
      <c r="M1108" s="26"/>
    </row>
    <row r="1109" spans="1:13" s="14" customFormat="1" ht="31" x14ac:dyDescent="0.35">
      <c r="A1109" s="98">
        <v>920</v>
      </c>
      <c r="B1109" s="98"/>
      <c r="C1109" s="98"/>
      <c r="D1109" s="36"/>
      <c r="E1109" s="36"/>
      <c r="F1109" s="58">
        <v>6</v>
      </c>
      <c r="G1109" s="56" t="s">
        <v>2893</v>
      </c>
      <c r="H1109" s="63">
        <v>10000000</v>
      </c>
      <c r="I1109" s="63"/>
      <c r="J1109" s="76"/>
      <c r="K1109" s="56"/>
      <c r="L1109" s="89"/>
      <c r="M1109" s="26"/>
    </row>
    <row r="1110" spans="1:13" s="14" customFormat="1" ht="46.5" x14ac:dyDescent="0.35">
      <c r="A1110" s="98">
        <v>921</v>
      </c>
      <c r="B1110" s="98"/>
      <c r="C1110" s="98"/>
      <c r="D1110" s="36"/>
      <c r="E1110" s="36"/>
      <c r="F1110" s="58">
        <v>7</v>
      </c>
      <c r="G1110" s="56" t="s">
        <v>2897</v>
      </c>
      <c r="H1110" s="63">
        <v>25000000</v>
      </c>
      <c r="I1110" s="63"/>
      <c r="J1110" s="76"/>
      <c r="K1110" s="56"/>
      <c r="L1110" s="89"/>
      <c r="M1110" s="26"/>
    </row>
    <row r="1111" spans="1:13" s="14" customFormat="1" ht="46.5" x14ac:dyDescent="0.35">
      <c r="A1111" s="98">
        <v>922</v>
      </c>
      <c r="B1111" s="98"/>
      <c r="C1111" s="98"/>
      <c r="D1111" s="36"/>
      <c r="E1111" s="36"/>
      <c r="F1111" s="58">
        <v>8</v>
      </c>
      <c r="G1111" s="56" t="s">
        <v>2898</v>
      </c>
      <c r="H1111" s="63">
        <v>10000000</v>
      </c>
      <c r="I1111" s="63"/>
      <c r="J1111" s="76"/>
      <c r="K1111" s="56"/>
      <c r="L1111" s="89"/>
      <c r="M1111" s="26"/>
    </row>
    <row r="1112" spans="1:13" s="14" customFormat="1" ht="31" x14ac:dyDescent="0.35">
      <c r="A1112" s="98">
        <v>923</v>
      </c>
      <c r="B1112" s="98"/>
      <c r="C1112" s="98"/>
      <c r="D1112" s="36"/>
      <c r="E1112" s="36"/>
      <c r="F1112" s="58">
        <v>9</v>
      </c>
      <c r="G1112" s="56" t="s">
        <v>2899</v>
      </c>
      <c r="H1112" s="63">
        <v>10000000</v>
      </c>
      <c r="I1112" s="63"/>
      <c r="J1112" s="76"/>
      <c r="K1112" s="56"/>
      <c r="L1112" s="89"/>
      <c r="M1112" s="26"/>
    </row>
    <row r="1113" spans="1:13" s="14" customFormat="1" ht="46.5" x14ac:dyDescent="0.35">
      <c r="A1113" s="98">
        <v>924</v>
      </c>
      <c r="B1113" s="98"/>
      <c r="C1113" s="98"/>
      <c r="D1113" s="36"/>
      <c r="E1113" s="36"/>
      <c r="F1113" s="58">
        <v>10</v>
      </c>
      <c r="G1113" s="56" t="s">
        <v>3361</v>
      </c>
      <c r="H1113" s="63">
        <v>10000000</v>
      </c>
      <c r="I1113" s="63"/>
      <c r="J1113" s="76"/>
      <c r="K1113" s="56"/>
      <c r="L1113" s="89"/>
      <c r="M1113" s="26"/>
    </row>
    <row r="1114" spans="1:13" x14ac:dyDescent="0.35">
      <c r="A1114" s="98"/>
      <c r="B1114" s="98"/>
      <c r="C1114" s="98"/>
      <c r="D1114" s="36"/>
      <c r="E1114" s="36"/>
      <c r="F1114" s="124" t="s">
        <v>1451</v>
      </c>
      <c r="G1114" s="124"/>
      <c r="H1114" s="59">
        <f>SUM(H1104:H1113)</f>
        <v>165000000</v>
      </c>
      <c r="I1114" s="59"/>
      <c r="J1114" s="73"/>
      <c r="K1114" s="31"/>
      <c r="L1114" s="89"/>
      <c r="M1114" s="35"/>
    </row>
    <row r="1115" spans="1:13" x14ac:dyDescent="0.35">
      <c r="A1115" s="98"/>
      <c r="B1115" s="98"/>
      <c r="C1115" s="98"/>
      <c r="D1115" s="36"/>
      <c r="E1115" s="36"/>
      <c r="F1115" s="125" t="s">
        <v>1470</v>
      </c>
      <c r="G1115" s="125"/>
      <c r="H1115" s="59"/>
      <c r="I1115" s="59"/>
      <c r="J1115" s="73"/>
      <c r="K1115" s="31"/>
      <c r="L1115" s="89"/>
      <c r="M1115" s="35"/>
    </row>
    <row r="1116" spans="1:13" s="14" customFormat="1" ht="46.5" x14ac:dyDescent="0.35">
      <c r="A1116" s="98">
        <v>925</v>
      </c>
      <c r="B1116" s="98"/>
      <c r="C1116" s="98"/>
      <c r="D1116" s="36"/>
      <c r="E1116" s="36"/>
      <c r="F1116" s="58">
        <v>1</v>
      </c>
      <c r="G1116" s="56" t="s">
        <v>2901</v>
      </c>
      <c r="H1116" s="63">
        <v>10000000</v>
      </c>
      <c r="I1116" s="63"/>
      <c r="J1116" s="76"/>
      <c r="K1116" s="56"/>
      <c r="L1116" s="89"/>
      <c r="M1116" s="26"/>
    </row>
    <row r="1117" spans="1:13" s="14" customFormat="1" ht="46.5" x14ac:dyDescent="0.35">
      <c r="A1117" s="98">
        <v>926</v>
      </c>
      <c r="B1117" s="98"/>
      <c r="C1117" s="98"/>
      <c r="D1117" s="36"/>
      <c r="E1117" s="36"/>
      <c r="F1117" s="58">
        <v>2</v>
      </c>
      <c r="G1117" s="56" t="s">
        <v>2902</v>
      </c>
      <c r="H1117" s="63">
        <v>10000000</v>
      </c>
      <c r="I1117" s="63"/>
      <c r="J1117" s="76"/>
      <c r="K1117" s="56"/>
      <c r="L1117" s="89"/>
      <c r="M1117" s="26"/>
    </row>
    <row r="1118" spans="1:13" s="14" customFormat="1" ht="46.5" x14ac:dyDescent="0.35">
      <c r="A1118" s="98">
        <v>927</v>
      </c>
      <c r="B1118" s="98"/>
      <c r="C1118" s="98"/>
      <c r="D1118" s="36"/>
      <c r="E1118" s="36"/>
      <c r="F1118" s="58">
        <v>3</v>
      </c>
      <c r="G1118" s="56" t="s">
        <v>2903</v>
      </c>
      <c r="H1118" s="63">
        <v>10000000</v>
      </c>
      <c r="I1118" s="63"/>
      <c r="J1118" s="76"/>
      <c r="K1118" s="56"/>
      <c r="L1118" s="89"/>
      <c r="M1118" s="26"/>
    </row>
    <row r="1119" spans="1:13" x14ac:dyDescent="0.35">
      <c r="A1119" s="98"/>
      <c r="B1119" s="98"/>
      <c r="C1119" s="98"/>
      <c r="D1119" s="36"/>
      <c r="E1119" s="36"/>
      <c r="F1119" s="124" t="s">
        <v>1452</v>
      </c>
      <c r="G1119" s="124"/>
      <c r="H1119" s="59">
        <f>SUM(H1116:H1118)</f>
        <v>30000000</v>
      </c>
      <c r="I1119" s="59"/>
      <c r="J1119" s="73"/>
      <c r="K1119" s="31"/>
      <c r="L1119" s="89"/>
      <c r="M1119" s="35"/>
    </row>
    <row r="1120" spans="1:13" x14ac:dyDescent="0.35">
      <c r="A1120" s="98"/>
      <c r="B1120" s="98"/>
      <c r="C1120" s="98"/>
      <c r="D1120" s="36"/>
      <c r="E1120" s="36"/>
      <c r="F1120" s="125" t="s">
        <v>1471</v>
      </c>
      <c r="G1120" s="125"/>
      <c r="H1120" s="59"/>
      <c r="I1120" s="59"/>
      <c r="J1120" s="73"/>
      <c r="K1120" s="31"/>
      <c r="L1120" s="89"/>
      <c r="M1120" s="35"/>
    </row>
    <row r="1121" spans="1:13" s="14" customFormat="1" ht="46.5" x14ac:dyDescent="0.35">
      <c r="A1121" s="98">
        <v>928</v>
      </c>
      <c r="B1121" s="98"/>
      <c r="C1121" s="98"/>
      <c r="D1121" s="36"/>
      <c r="E1121" s="36"/>
      <c r="F1121" s="58">
        <v>1</v>
      </c>
      <c r="G1121" s="56" t="s">
        <v>2910</v>
      </c>
      <c r="H1121" s="63">
        <v>12000000</v>
      </c>
      <c r="I1121" s="63"/>
      <c r="J1121" s="76"/>
      <c r="K1121" s="56"/>
      <c r="L1121" s="89"/>
      <c r="M1121" s="26"/>
    </row>
    <row r="1122" spans="1:13" s="14" customFormat="1" ht="46.5" x14ac:dyDescent="0.35">
      <c r="A1122" s="98">
        <v>929</v>
      </c>
      <c r="B1122" s="98"/>
      <c r="C1122" s="98"/>
      <c r="D1122" s="36"/>
      <c r="E1122" s="36"/>
      <c r="F1122" s="58">
        <v>2</v>
      </c>
      <c r="G1122" s="56" t="s">
        <v>2911</v>
      </c>
      <c r="H1122" s="63">
        <v>10000000</v>
      </c>
      <c r="I1122" s="63"/>
      <c r="J1122" s="76"/>
      <c r="K1122" s="56"/>
      <c r="L1122" s="89"/>
      <c r="M1122" s="26"/>
    </row>
    <row r="1123" spans="1:13" s="14" customFormat="1" ht="46.5" x14ac:dyDescent="0.35">
      <c r="A1123" s="98">
        <v>930</v>
      </c>
      <c r="B1123" s="98"/>
      <c r="C1123" s="98"/>
      <c r="D1123" s="36"/>
      <c r="E1123" s="36"/>
      <c r="F1123" s="58">
        <v>3</v>
      </c>
      <c r="G1123" s="56" t="s">
        <v>3362</v>
      </c>
      <c r="H1123" s="63">
        <v>10000000</v>
      </c>
      <c r="I1123" s="63"/>
      <c r="J1123" s="76"/>
      <c r="K1123" s="56"/>
      <c r="L1123" s="89"/>
      <c r="M1123" s="26"/>
    </row>
    <row r="1124" spans="1:13" s="14" customFormat="1" ht="46.5" x14ac:dyDescent="0.35">
      <c r="A1124" s="98">
        <v>931</v>
      </c>
      <c r="B1124" s="98"/>
      <c r="C1124" s="98"/>
      <c r="D1124" s="36"/>
      <c r="E1124" s="36"/>
      <c r="F1124" s="58">
        <v>4</v>
      </c>
      <c r="G1124" s="56" t="s">
        <v>2919</v>
      </c>
      <c r="H1124" s="63">
        <v>10000000</v>
      </c>
      <c r="I1124" s="63"/>
      <c r="J1124" s="76"/>
      <c r="K1124" s="56"/>
      <c r="L1124" s="89"/>
      <c r="M1124" s="26"/>
    </row>
    <row r="1125" spans="1:13" s="14" customFormat="1" ht="46.5" x14ac:dyDescent="0.35">
      <c r="A1125" s="98">
        <v>932</v>
      </c>
      <c r="B1125" s="98"/>
      <c r="C1125" s="98"/>
      <c r="D1125" s="36"/>
      <c r="E1125" s="36"/>
      <c r="F1125" s="58">
        <v>5</v>
      </c>
      <c r="G1125" s="56" t="s">
        <v>2921</v>
      </c>
      <c r="H1125" s="63">
        <v>8000000</v>
      </c>
      <c r="I1125" s="63"/>
      <c r="J1125" s="76"/>
      <c r="K1125" s="56"/>
      <c r="L1125" s="89"/>
      <c r="M1125" s="26"/>
    </row>
    <row r="1126" spans="1:13" s="14" customFormat="1" ht="46.5" x14ac:dyDescent="0.35">
      <c r="A1126" s="98">
        <v>933</v>
      </c>
      <c r="B1126" s="98"/>
      <c r="C1126" s="98"/>
      <c r="D1126" s="36"/>
      <c r="E1126" s="36"/>
      <c r="F1126" s="58">
        <v>6</v>
      </c>
      <c r="G1126" s="56" t="s">
        <v>2922</v>
      </c>
      <c r="H1126" s="63">
        <v>8000000</v>
      </c>
      <c r="I1126" s="63"/>
      <c r="J1126" s="76"/>
      <c r="K1126" s="56"/>
      <c r="L1126" s="89"/>
      <c r="M1126" s="26"/>
    </row>
    <row r="1127" spans="1:13" x14ac:dyDescent="0.35">
      <c r="A1127" s="98"/>
      <c r="B1127" s="98"/>
      <c r="C1127" s="98"/>
      <c r="D1127" s="36"/>
      <c r="E1127" s="36"/>
      <c r="F1127" s="124" t="s">
        <v>1453</v>
      </c>
      <c r="G1127" s="124"/>
      <c r="H1127" s="59">
        <f>SUM(H1121:H1126)</f>
        <v>58000000</v>
      </c>
      <c r="I1127" s="59"/>
      <c r="J1127" s="73"/>
      <c r="K1127" s="31"/>
      <c r="L1127" s="89"/>
      <c r="M1127" s="35"/>
    </row>
    <row r="1128" spans="1:13" x14ac:dyDescent="0.35">
      <c r="A1128" s="98"/>
      <c r="B1128" s="98"/>
      <c r="C1128" s="98"/>
      <c r="D1128" s="36"/>
      <c r="E1128" s="36"/>
      <c r="F1128" s="125" t="s">
        <v>1472</v>
      </c>
      <c r="G1128" s="125"/>
      <c r="H1128" s="59"/>
      <c r="I1128" s="59"/>
      <c r="J1128" s="73"/>
      <c r="K1128" s="31"/>
      <c r="L1128" s="89"/>
      <c r="M1128" s="35"/>
    </row>
    <row r="1129" spans="1:13" s="14" customFormat="1" ht="46.5" x14ac:dyDescent="0.35">
      <c r="A1129" s="98">
        <v>934</v>
      </c>
      <c r="B1129" s="98"/>
      <c r="C1129" s="98"/>
      <c r="D1129" s="36"/>
      <c r="E1129" s="36"/>
      <c r="F1129" s="58">
        <v>1</v>
      </c>
      <c r="G1129" s="56" t="s">
        <v>2923</v>
      </c>
      <c r="H1129" s="63">
        <v>14000000</v>
      </c>
      <c r="I1129" s="63"/>
      <c r="J1129" s="76"/>
      <c r="K1129" s="56"/>
      <c r="L1129" s="89"/>
      <c r="M1129" s="26"/>
    </row>
    <row r="1130" spans="1:13" s="14" customFormat="1" ht="46.5" x14ac:dyDescent="0.35">
      <c r="A1130" s="98">
        <v>935</v>
      </c>
      <c r="B1130" s="98"/>
      <c r="C1130" s="98"/>
      <c r="D1130" s="36"/>
      <c r="E1130" s="36"/>
      <c r="F1130" s="58">
        <v>2</v>
      </c>
      <c r="G1130" s="56" t="s">
        <v>2924</v>
      </c>
      <c r="H1130" s="63">
        <v>25000000</v>
      </c>
      <c r="I1130" s="63"/>
      <c r="J1130" s="76"/>
      <c r="K1130" s="56"/>
      <c r="L1130" s="89"/>
      <c r="M1130" s="26"/>
    </row>
    <row r="1131" spans="1:13" s="14" customFormat="1" ht="46.5" x14ac:dyDescent="0.35">
      <c r="A1131" s="98">
        <v>936</v>
      </c>
      <c r="B1131" s="98"/>
      <c r="C1131" s="98"/>
      <c r="D1131" s="36"/>
      <c r="E1131" s="36"/>
      <c r="F1131" s="58">
        <v>3</v>
      </c>
      <c r="G1131" s="56" t="s">
        <v>2926</v>
      </c>
      <c r="H1131" s="63">
        <v>8500000</v>
      </c>
      <c r="I1131" s="63"/>
      <c r="J1131" s="76"/>
      <c r="K1131" s="56"/>
      <c r="L1131" s="89"/>
      <c r="M1131" s="26"/>
    </row>
    <row r="1132" spans="1:13" x14ac:dyDescent="0.35">
      <c r="A1132" s="98"/>
      <c r="B1132" s="98"/>
      <c r="C1132" s="98"/>
      <c r="D1132" s="36"/>
      <c r="E1132" s="36"/>
      <c r="F1132" s="124" t="s">
        <v>1454</v>
      </c>
      <c r="G1132" s="124"/>
      <c r="H1132" s="59">
        <f>SUM(H1129:H1131)</f>
        <v>47500000</v>
      </c>
      <c r="I1132" s="59"/>
      <c r="J1132" s="73"/>
      <c r="K1132" s="31"/>
      <c r="L1132" s="89"/>
      <c r="M1132" s="35"/>
    </row>
    <row r="1133" spans="1:13" s="32" customFormat="1" x14ac:dyDescent="0.35">
      <c r="A1133" s="98"/>
      <c r="B1133" s="97"/>
      <c r="C1133" s="97"/>
      <c r="D1133" s="100"/>
      <c r="E1133" s="100"/>
      <c r="F1133" s="124" t="s">
        <v>1455</v>
      </c>
      <c r="G1133" s="124"/>
      <c r="H1133" s="59" t="e">
        <f>SUM(H963+H973+H995+H1003+#REF!+H1014+H1021+H1024+H1031+H1060+H1079+H1088+H1102+H1114+H1119+H1127+H1132)</f>
        <v>#REF!</v>
      </c>
      <c r="I1133" s="59"/>
      <c r="J1133" s="73"/>
      <c r="K1133" s="31"/>
      <c r="L1133" s="89"/>
      <c r="M1133" s="35"/>
    </row>
    <row r="1134" spans="1:13" s="32" customFormat="1" x14ac:dyDescent="0.35">
      <c r="A1134" s="98"/>
      <c r="B1134" s="21"/>
      <c r="C1134" s="21"/>
      <c r="D1134" s="31" t="s">
        <v>1456</v>
      </c>
      <c r="E1134" s="31"/>
      <c r="F1134" s="125" t="s">
        <v>1486</v>
      </c>
      <c r="G1134" s="125"/>
      <c r="H1134" s="62"/>
      <c r="I1134" s="62"/>
      <c r="J1134" s="73"/>
      <c r="K1134" s="31"/>
      <c r="L1134" s="89"/>
      <c r="M1134" s="35"/>
    </row>
    <row r="1135" spans="1:13" s="14" customFormat="1" ht="31" x14ac:dyDescent="0.35">
      <c r="A1135" s="98">
        <v>937</v>
      </c>
      <c r="B1135" s="98"/>
      <c r="C1135" s="98"/>
      <c r="D1135" s="36"/>
      <c r="E1135" s="36"/>
      <c r="F1135" s="58">
        <v>1</v>
      </c>
      <c r="G1135" s="56" t="s">
        <v>2929</v>
      </c>
      <c r="H1135" s="63">
        <v>10000000</v>
      </c>
      <c r="I1135" s="63"/>
      <c r="J1135" s="76"/>
      <c r="K1135" s="56"/>
      <c r="L1135" s="89"/>
      <c r="M1135" s="26"/>
    </row>
    <row r="1136" spans="1:13" s="14" customFormat="1" ht="46.5" x14ac:dyDescent="0.35">
      <c r="A1136" s="98">
        <v>938</v>
      </c>
      <c r="B1136" s="98"/>
      <c r="C1136" s="98"/>
      <c r="D1136" s="36"/>
      <c r="E1136" s="36"/>
      <c r="F1136" s="58">
        <v>2</v>
      </c>
      <c r="G1136" s="56" t="s">
        <v>2930</v>
      </c>
      <c r="H1136" s="63">
        <v>20000000</v>
      </c>
      <c r="I1136" s="63"/>
      <c r="J1136" s="76"/>
      <c r="K1136" s="56"/>
      <c r="L1136" s="89"/>
      <c r="M1136" s="26"/>
    </row>
    <row r="1137" spans="1:13" s="14" customFormat="1" ht="46.5" x14ac:dyDescent="0.35">
      <c r="A1137" s="98">
        <v>939</v>
      </c>
      <c r="B1137" s="98"/>
      <c r="C1137" s="98"/>
      <c r="D1137" s="36"/>
      <c r="E1137" s="36"/>
      <c r="F1137" s="58">
        <v>3</v>
      </c>
      <c r="G1137" s="56" t="s">
        <v>2931</v>
      </c>
      <c r="H1137" s="63">
        <v>7500000</v>
      </c>
      <c r="I1137" s="63"/>
      <c r="J1137" s="76"/>
      <c r="K1137" s="56"/>
      <c r="L1137" s="89"/>
      <c r="M1137" s="26"/>
    </row>
    <row r="1138" spans="1:13" s="14" customFormat="1" ht="46.5" x14ac:dyDescent="0.35">
      <c r="A1138" s="98">
        <v>940</v>
      </c>
      <c r="B1138" s="98"/>
      <c r="C1138" s="98"/>
      <c r="D1138" s="36"/>
      <c r="E1138" s="36"/>
      <c r="F1138" s="58">
        <v>4</v>
      </c>
      <c r="G1138" s="56" t="s">
        <v>2932</v>
      </c>
      <c r="H1138" s="63">
        <v>10000000</v>
      </c>
      <c r="I1138" s="63"/>
      <c r="J1138" s="76"/>
      <c r="K1138" s="56"/>
      <c r="L1138" s="89"/>
      <c r="M1138" s="26"/>
    </row>
    <row r="1139" spans="1:13" s="14" customFormat="1" ht="46.5" x14ac:dyDescent="0.35">
      <c r="A1139" s="98">
        <v>941</v>
      </c>
      <c r="B1139" s="98"/>
      <c r="C1139" s="98"/>
      <c r="D1139" s="36"/>
      <c r="E1139" s="36"/>
      <c r="F1139" s="58">
        <v>5</v>
      </c>
      <c r="G1139" s="56" t="s">
        <v>2933</v>
      </c>
      <c r="H1139" s="63">
        <v>10000000</v>
      </c>
      <c r="I1139" s="63"/>
      <c r="J1139" s="76"/>
      <c r="K1139" s="56"/>
      <c r="L1139" s="89"/>
      <c r="M1139" s="26"/>
    </row>
    <row r="1140" spans="1:13" x14ac:dyDescent="0.35">
      <c r="A1140" s="98"/>
      <c r="B1140" s="98"/>
      <c r="C1140" s="98"/>
      <c r="D1140" s="36"/>
      <c r="E1140" s="36"/>
      <c r="F1140" s="124" t="s">
        <v>1473</v>
      </c>
      <c r="G1140" s="124"/>
      <c r="H1140" s="59">
        <f>SUM(H1135:H1139)</f>
        <v>57500000</v>
      </c>
      <c r="I1140" s="59"/>
      <c r="J1140" s="73"/>
      <c r="K1140" s="31"/>
      <c r="L1140" s="89"/>
      <c r="M1140" s="35"/>
    </row>
    <row r="1141" spans="1:13" x14ac:dyDescent="0.35">
      <c r="A1141" s="98"/>
      <c r="B1141" s="98"/>
      <c r="C1141" s="98"/>
      <c r="D1141" s="36"/>
      <c r="E1141" s="36"/>
      <c r="F1141" s="125" t="s">
        <v>1487</v>
      </c>
      <c r="G1141" s="125"/>
      <c r="H1141" s="59"/>
      <c r="I1141" s="59"/>
      <c r="J1141" s="73"/>
      <c r="K1141" s="31"/>
      <c r="L1141" s="89"/>
      <c r="M1141" s="35"/>
    </row>
    <row r="1142" spans="1:13" s="14" customFormat="1" ht="31" x14ac:dyDescent="0.35">
      <c r="A1142" s="98">
        <v>942</v>
      </c>
      <c r="B1142" s="98"/>
      <c r="C1142" s="98"/>
      <c r="D1142" s="36"/>
      <c r="E1142" s="36"/>
      <c r="F1142" s="58">
        <v>1</v>
      </c>
      <c r="G1142" s="56" t="s">
        <v>3363</v>
      </c>
      <c r="H1142" s="63">
        <v>10000000</v>
      </c>
      <c r="I1142" s="63"/>
      <c r="J1142" s="76"/>
      <c r="K1142" s="56"/>
      <c r="L1142" s="89"/>
      <c r="M1142" s="26"/>
    </row>
    <row r="1143" spans="1:13" s="14" customFormat="1" ht="31" x14ac:dyDescent="0.35">
      <c r="A1143" s="98">
        <v>943</v>
      </c>
      <c r="B1143" s="98"/>
      <c r="C1143" s="98"/>
      <c r="D1143" s="36"/>
      <c r="E1143" s="36"/>
      <c r="F1143" s="58">
        <v>2</v>
      </c>
      <c r="G1143" s="56" t="s">
        <v>3364</v>
      </c>
      <c r="H1143" s="63">
        <v>10000000</v>
      </c>
      <c r="I1143" s="63"/>
      <c r="J1143" s="76"/>
      <c r="K1143" s="56"/>
      <c r="L1143" s="89"/>
      <c r="M1143" s="26"/>
    </row>
    <row r="1144" spans="1:13" s="14" customFormat="1" ht="46.5" x14ac:dyDescent="0.35">
      <c r="A1144" s="98">
        <v>944</v>
      </c>
      <c r="B1144" s="98"/>
      <c r="C1144" s="98"/>
      <c r="D1144" s="36"/>
      <c r="E1144" s="36"/>
      <c r="F1144" s="58">
        <v>3</v>
      </c>
      <c r="G1144" s="56" t="s">
        <v>3365</v>
      </c>
      <c r="H1144" s="63">
        <v>10000000</v>
      </c>
      <c r="I1144" s="63"/>
      <c r="J1144" s="76"/>
      <c r="K1144" s="56"/>
      <c r="L1144" s="89"/>
      <c r="M1144" s="26"/>
    </row>
    <row r="1145" spans="1:13" s="14" customFormat="1" ht="31" x14ac:dyDescent="0.35">
      <c r="A1145" s="98">
        <v>945</v>
      </c>
      <c r="B1145" s="98"/>
      <c r="C1145" s="98"/>
      <c r="D1145" s="36"/>
      <c r="E1145" s="36"/>
      <c r="F1145" s="58">
        <v>4</v>
      </c>
      <c r="G1145" s="56" t="s">
        <v>2939</v>
      </c>
      <c r="H1145" s="63">
        <v>10000000</v>
      </c>
      <c r="I1145" s="63"/>
      <c r="J1145" s="76"/>
      <c r="K1145" s="56"/>
      <c r="L1145" s="89"/>
      <c r="M1145" s="26"/>
    </row>
    <row r="1146" spans="1:13" s="14" customFormat="1" ht="46.5" x14ac:dyDescent="0.35">
      <c r="A1146" s="98">
        <v>946</v>
      </c>
      <c r="B1146" s="98"/>
      <c r="C1146" s="98"/>
      <c r="D1146" s="36"/>
      <c r="E1146" s="36"/>
      <c r="F1146" s="58">
        <v>5</v>
      </c>
      <c r="G1146" s="56" t="s">
        <v>2940</v>
      </c>
      <c r="H1146" s="63">
        <v>10000000</v>
      </c>
      <c r="I1146" s="63"/>
      <c r="J1146" s="76"/>
      <c r="K1146" s="56"/>
      <c r="L1146" s="89"/>
      <c r="M1146" s="26"/>
    </row>
    <row r="1147" spans="1:13" x14ac:dyDescent="0.35">
      <c r="A1147" s="98"/>
      <c r="B1147" s="98"/>
      <c r="C1147" s="98"/>
      <c r="D1147" s="36"/>
      <c r="E1147" s="36"/>
      <c r="F1147" s="124" t="s">
        <v>1474</v>
      </c>
      <c r="G1147" s="124"/>
      <c r="H1147" s="59">
        <f>SUM(H1142:H1146)</f>
        <v>50000000</v>
      </c>
      <c r="I1147" s="59"/>
      <c r="J1147" s="73"/>
      <c r="K1147" s="31"/>
      <c r="L1147" s="89"/>
      <c r="M1147" s="35"/>
    </row>
    <row r="1148" spans="1:13" x14ac:dyDescent="0.35">
      <c r="A1148" s="98"/>
      <c r="B1148" s="98"/>
      <c r="C1148" s="98"/>
      <c r="D1148" s="36"/>
      <c r="E1148" s="36"/>
      <c r="F1148" s="125" t="s">
        <v>1488</v>
      </c>
      <c r="G1148" s="125"/>
      <c r="H1148" s="59"/>
      <c r="I1148" s="59"/>
      <c r="J1148" s="73"/>
      <c r="K1148" s="31"/>
      <c r="L1148" s="89"/>
      <c r="M1148" s="35"/>
    </row>
    <row r="1149" spans="1:13" s="14" customFormat="1" ht="46.5" x14ac:dyDescent="0.35">
      <c r="A1149" s="98">
        <v>947</v>
      </c>
      <c r="B1149" s="98"/>
      <c r="C1149" s="98"/>
      <c r="D1149" s="36"/>
      <c r="E1149" s="36"/>
      <c r="F1149" s="58">
        <v>1</v>
      </c>
      <c r="G1149" s="56" t="s">
        <v>2610</v>
      </c>
      <c r="H1149" s="63">
        <v>5000000</v>
      </c>
      <c r="I1149" s="63"/>
      <c r="J1149" s="76"/>
      <c r="K1149" s="56"/>
      <c r="L1149" s="89"/>
      <c r="M1149" s="26"/>
    </row>
    <row r="1150" spans="1:13" s="14" customFormat="1" ht="31" x14ac:dyDescent="0.35">
      <c r="A1150" s="98">
        <v>948</v>
      </c>
      <c r="B1150" s="98"/>
      <c r="C1150" s="98"/>
      <c r="D1150" s="36"/>
      <c r="E1150" s="36"/>
      <c r="F1150" s="58">
        <v>2</v>
      </c>
      <c r="G1150" s="56" t="s">
        <v>2611</v>
      </c>
      <c r="H1150" s="63">
        <v>20000000</v>
      </c>
      <c r="I1150" s="63"/>
      <c r="J1150" s="76"/>
      <c r="K1150" s="56"/>
      <c r="L1150" s="89"/>
      <c r="M1150" s="26"/>
    </row>
    <row r="1151" spans="1:13" s="14" customFormat="1" ht="31" x14ac:dyDescent="0.35">
      <c r="A1151" s="98">
        <v>949</v>
      </c>
      <c r="B1151" s="98"/>
      <c r="C1151" s="98"/>
      <c r="D1151" s="36"/>
      <c r="E1151" s="36"/>
      <c r="F1151" s="58">
        <v>3</v>
      </c>
      <c r="G1151" s="56" t="s">
        <v>2612</v>
      </c>
      <c r="H1151" s="63">
        <v>5000000</v>
      </c>
      <c r="I1151" s="63"/>
      <c r="J1151" s="76"/>
      <c r="K1151" s="56"/>
      <c r="L1151" s="89"/>
      <c r="M1151" s="26"/>
    </row>
    <row r="1152" spans="1:13" s="14" customFormat="1" ht="46.5" x14ac:dyDescent="0.35">
      <c r="A1152" s="98">
        <v>950</v>
      </c>
      <c r="B1152" s="98"/>
      <c r="C1152" s="98"/>
      <c r="D1152" s="36"/>
      <c r="E1152" s="36"/>
      <c r="F1152" s="58">
        <v>4</v>
      </c>
      <c r="G1152" s="56" t="s">
        <v>3366</v>
      </c>
      <c r="H1152" s="63">
        <v>5000000</v>
      </c>
      <c r="I1152" s="63"/>
      <c r="J1152" s="76"/>
      <c r="K1152" s="56"/>
      <c r="L1152" s="89"/>
      <c r="M1152" s="26"/>
    </row>
    <row r="1153" spans="1:13" x14ac:dyDescent="0.35">
      <c r="A1153" s="98"/>
      <c r="B1153" s="98"/>
      <c r="C1153" s="98"/>
      <c r="D1153" s="36"/>
      <c r="E1153" s="36"/>
      <c r="F1153" s="124" t="s">
        <v>1475</v>
      </c>
      <c r="G1153" s="124"/>
      <c r="H1153" s="59">
        <f>SUM(H1149:H1152)</f>
        <v>35000000</v>
      </c>
      <c r="I1153" s="59"/>
      <c r="J1153" s="73"/>
      <c r="K1153" s="31"/>
      <c r="L1153" s="89"/>
      <c r="M1153" s="35"/>
    </row>
    <row r="1154" spans="1:13" x14ac:dyDescent="0.35">
      <c r="A1154" s="98"/>
      <c r="B1154" s="98"/>
      <c r="C1154" s="98"/>
      <c r="D1154" s="36"/>
      <c r="E1154" s="36"/>
      <c r="F1154" s="125" t="s">
        <v>1489</v>
      </c>
      <c r="G1154" s="125"/>
      <c r="H1154" s="59"/>
      <c r="I1154" s="59"/>
      <c r="J1154" s="73"/>
      <c r="K1154" s="31"/>
      <c r="L1154" s="89"/>
      <c r="M1154" s="35"/>
    </row>
    <row r="1155" spans="1:13" s="14" customFormat="1" ht="31" x14ac:dyDescent="0.35">
      <c r="A1155" s="98">
        <v>951</v>
      </c>
      <c r="B1155" s="98"/>
      <c r="C1155" s="98"/>
      <c r="D1155" s="36"/>
      <c r="E1155" s="36"/>
      <c r="F1155" s="58">
        <v>1</v>
      </c>
      <c r="G1155" s="56" t="s">
        <v>2941</v>
      </c>
      <c r="H1155" s="63">
        <v>17000000</v>
      </c>
      <c r="I1155" s="63"/>
      <c r="J1155" s="76"/>
      <c r="K1155" s="56"/>
      <c r="L1155" s="89"/>
      <c r="M1155" s="26"/>
    </row>
    <row r="1156" spans="1:13" s="14" customFormat="1" ht="62" x14ac:dyDescent="0.35">
      <c r="A1156" s="98">
        <v>952</v>
      </c>
      <c r="B1156" s="98"/>
      <c r="C1156" s="98"/>
      <c r="D1156" s="36"/>
      <c r="E1156" s="36"/>
      <c r="F1156" s="58">
        <v>2</v>
      </c>
      <c r="G1156" s="56" t="s">
        <v>2942</v>
      </c>
      <c r="H1156" s="63">
        <v>10000000</v>
      </c>
      <c r="I1156" s="63"/>
      <c r="J1156" s="76"/>
      <c r="K1156" s="56"/>
      <c r="L1156" s="89"/>
      <c r="M1156" s="26"/>
    </row>
    <row r="1157" spans="1:13" s="14" customFormat="1" ht="31" x14ac:dyDescent="0.35">
      <c r="A1157" s="98">
        <v>953</v>
      </c>
      <c r="B1157" s="98"/>
      <c r="C1157" s="98"/>
      <c r="D1157" s="36"/>
      <c r="E1157" s="36"/>
      <c r="F1157" s="58">
        <v>3</v>
      </c>
      <c r="G1157" s="56" t="s">
        <v>2943</v>
      </c>
      <c r="H1157" s="63">
        <v>10000000</v>
      </c>
      <c r="I1157" s="63"/>
      <c r="J1157" s="76"/>
      <c r="K1157" s="56"/>
      <c r="L1157" s="89"/>
      <c r="M1157" s="26"/>
    </row>
    <row r="1158" spans="1:13" s="14" customFormat="1" ht="46.5" x14ac:dyDescent="0.35">
      <c r="A1158" s="98">
        <v>954</v>
      </c>
      <c r="B1158" s="98"/>
      <c r="C1158" s="98"/>
      <c r="D1158" s="36"/>
      <c r="E1158" s="36"/>
      <c r="F1158" s="58">
        <v>4</v>
      </c>
      <c r="G1158" s="56" t="s">
        <v>2944</v>
      </c>
      <c r="H1158" s="63">
        <v>10000000</v>
      </c>
      <c r="I1158" s="63"/>
      <c r="J1158" s="76"/>
      <c r="K1158" s="56"/>
      <c r="L1158" s="89"/>
      <c r="M1158" s="26"/>
    </row>
    <row r="1159" spans="1:13" s="14" customFormat="1" ht="31" x14ac:dyDescent="0.35">
      <c r="A1159" s="98">
        <v>955</v>
      </c>
      <c r="B1159" s="98"/>
      <c r="C1159" s="98"/>
      <c r="D1159" s="36"/>
      <c r="E1159" s="36"/>
      <c r="F1159" s="58">
        <v>5</v>
      </c>
      <c r="G1159" s="56" t="s">
        <v>2945</v>
      </c>
      <c r="H1159" s="63">
        <v>10000000</v>
      </c>
      <c r="I1159" s="63"/>
      <c r="J1159" s="76"/>
      <c r="K1159" s="56"/>
      <c r="L1159" s="89"/>
      <c r="M1159" s="26"/>
    </row>
    <row r="1160" spans="1:13" s="14" customFormat="1" ht="31" x14ac:dyDescent="0.35">
      <c r="A1160" s="98">
        <v>956</v>
      </c>
      <c r="B1160" s="98"/>
      <c r="C1160" s="98"/>
      <c r="D1160" s="36"/>
      <c r="E1160" s="36"/>
      <c r="F1160" s="58">
        <v>6</v>
      </c>
      <c r="G1160" s="56" t="s">
        <v>2946</v>
      </c>
      <c r="H1160" s="63">
        <v>17000000</v>
      </c>
      <c r="I1160" s="63"/>
      <c r="J1160" s="76"/>
      <c r="K1160" s="56"/>
      <c r="L1160" s="89"/>
      <c r="M1160" s="26"/>
    </row>
    <row r="1161" spans="1:13" s="14" customFormat="1" ht="31" x14ac:dyDescent="0.35">
      <c r="A1161" s="98">
        <v>957</v>
      </c>
      <c r="B1161" s="98"/>
      <c r="C1161" s="98"/>
      <c r="D1161" s="36"/>
      <c r="E1161" s="36"/>
      <c r="F1161" s="58">
        <v>7</v>
      </c>
      <c r="G1161" s="56" t="s">
        <v>2947</v>
      </c>
      <c r="H1161" s="63">
        <v>17000000</v>
      </c>
      <c r="I1161" s="63"/>
      <c r="J1161" s="76"/>
      <c r="K1161" s="56"/>
      <c r="L1161" s="89"/>
      <c r="M1161" s="26"/>
    </row>
    <row r="1162" spans="1:13" s="14" customFormat="1" ht="46.5" x14ac:dyDescent="0.35">
      <c r="A1162" s="98">
        <v>958</v>
      </c>
      <c r="B1162" s="98"/>
      <c r="C1162" s="98"/>
      <c r="D1162" s="36"/>
      <c r="E1162" s="36"/>
      <c r="F1162" s="58">
        <v>8</v>
      </c>
      <c r="G1162" s="56" t="s">
        <v>2948</v>
      </c>
      <c r="H1162" s="63">
        <v>10000000</v>
      </c>
      <c r="I1162" s="63"/>
      <c r="J1162" s="76"/>
      <c r="K1162" s="56"/>
      <c r="L1162" s="89"/>
      <c r="M1162" s="26"/>
    </row>
    <row r="1163" spans="1:13" x14ac:dyDescent="0.35">
      <c r="A1163" s="98"/>
      <c r="B1163" s="98"/>
      <c r="C1163" s="98"/>
      <c r="D1163" s="36"/>
      <c r="E1163" s="36"/>
      <c r="F1163" s="124" t="s">
        <v>1476</v>
      </c>
      <c r="G1163" s="124"/>
      <c r="H1163" s="61">
        <f>SUM(H1155:H1162)</f>
        <v>101000000</v>
      </c>
      <c r="I1163" s="61"/>
      <c r="J1163" s="75"/>
      <c r="K1163" s="31"/>
      <c r="L1163" s="89"/>
      <c r="M1163" s="35"/>
    </row>
    <row r="1164" spans="1:13" x14ac:dyDescent="0.35">
      <c r="A1164" s="98"/>
      <c r="B1164" s="98"/>
      <c r="C1164" s="98"/>
      <c r="D1164" s="36"/>
      <c r="E1164" s="36"/>
      <c r="F1164" s="125" t="s">
        <v>1490</v>
      </c>
      <c r="G1164" s="125"/>
      <c r="H1164" s="59"/>
      <c r="I1164" s="59"/>
      <c r="J1164" s="73"/>
      <c r="K1164" s="31"/>
      <c r="L1164" s="89"/>
      <c r="M1164" s="35"/>
    </row>
    <row r="1165" spans="1:13" s="14" customFormat="1" ht="46.5" x14ac:dyDescent="0.35">
      <c r="A1165" s="98">
        <v>959</v>
      </c>
      <c r="B1165" s="98"/>
      <c r="C1165" s="98"/>
      <c r="D1165" s="36"/>
      <c r="E1165" s="36"/>
      <c r="F1165" s="58">
        <v>1</v>
      </c>
      <c r="G1165" s="56" t="s">
        <v>2955</v>
      </c>
      <c r="H1165" s="63">
        <v>20000000</v>
      </c>
      <c r="I1165" s="63"/>
      <c r="J1165" s="76"/>
      <c r="K1165" s="56"/>
      <c r="L1165" s="89"/>
      <c r="M1165" s="26"/>
    </row>
    <row r="1166" spans="1:13" s="14" customFormat="1" ht="46.5" x14ac:dyDescent="0.35">
      <c r="A1166" s="98">
        <v>960</v>
      </c>
      <c r="B1166" s="98"/>
      <c r="C1166" s="98"/>
      <c r="D1166" s="36"/>
      <c r="E1166" s="36"/>
      <c r="F1166" s="58">
        <v>2</v>
      </c>
      <c r="G1166" s="56" t="s">
        <v>2956</v>
      </c>
      <c r="H1166" s="63">
        <v>10000000</v>
      </c>
      <c r="I1166" s="63"/>
      <c r="J1166" s="76"/>
      <c r="K1166" s="56"/>
      <c r="L1166" s="89"/>
      <c r="M1166" s="26"/>
    </row>
    <row r="1167" spans="1:13" s="14" customFormat="1" ht="46.5" x14ac:dyDescent="0.35">
      <c r="A1167" s="98">
        <v>961</v>
      </c>
      <c r="B1167" s="98"/>
      <c r="C1167" s="98"/>
      <c r="D1167" s="36"/>
      <c r="E1167" s="36"/>
      <c r="F1167" s="58">
        <v>3</v>
      </c>
      <c r="G1167" s="56" t="s">
        <v>2957</v>
      </c>
      <c r="H1167" s="63">
        <v>15000000</v>
      </c>
      <c r="I1167" s="63"/>
      <c r="J1167" s="76"/>
      <c r="K1167" s="56"/>
      <c r="L1167" s="89"/>
      <c r="M1167" s="26"/>
    </row>
    <row r="1168" spans="1:13" s="14" customFormat="1" ht="46.5" x14ac:dyDescent="0.35">
      <c r="A1168" s="98">
        <v>962</v>
      </c>
      <c r="B1168" s="98"/>
      <c r="C1168" s="98"/>
      <c r="D1168" s="36"/>
      <c r="E1168" s="36"/>
      <c r="F1168" s="58">
        <v>4</v>
      </c>
      <c r="G1168" s="56" t="s">
        <v>2958</v>
      </c>
      <c r="H1168" s="63">
        <v>15000000</v>
      </c>
      <c r="I1168" s="63"/>
      <c r="J1168" s="76"/>
      <c r="K1168" s="56"/>
      <c r="L1168" s="89"/>
      <c r="M1168" s="26"/>
    </row>
    <row r="1169" spans="1:13" x14ac:dyDescent="0.35">
      <c r="A1169" s="98"/>
      <c r="B1169" s="98"/>
      <c r="C1169" s="98"/>
      <c r="D1169" s="36"/>
      <c r="E1169" s="36"/>
      <c r="F1169" s="124" t="s">
        <v>1477</v>
      </c>
      <c r="G1169" s="124"/>
      <c r="H1169" s="59">
        <f>SUM(H1165:H1168)</f>
        <v>60000000</v>
      </c>
      <c r="I1169" s="59"/>
      <c r="J1169" s="73"/>
      <c r="K1169" s="31"/>
      <c r="L1169" s="89"/>
      <c r="M1169" s="35"/>
    </row>
    <row r="1170" spans="1:13" x14ac:dyDescent="0.35">
      <c r="A1170" s="98"/>
      <c r="B1170" s="98"/>
      <c r="C1170" s="98"/>
      <c r="D1170" s="36"/>
      <c r="E1170" s="36"/>
      <c r="F1170" s="125" t="s">
        <v>1491</v>
      </c>
      <c r="G1170" s="125"/>
      <c r="H1170" s="59"/>
      <c r="I1170" s="59"/>
      <c r="J1170" s="73"/>
      <c r="K1170" s="31"/>
      <c r="L1170" s="89"/>
      <c r="M1170" s="35"/>
    </row>
    <row r="1171" spans="1:13" s="14" customFormat="1" ht="46.5" x14ac:dyDescent="0.35">
      <c r="A1171" s="98">
        <v>963</v>
      </c>
      <c r="B1171" s="98"/>
      <c r="C1171" s="98"/>
      <c r="D1171" s="36"/>
      <c r="E1171" s="36"/>
      <c r="F1171" s="58">
        <v>1</v>
      </c>
      <c r="G1171" s="56" t="s">
        <v>3367</v>
      </c>
      <c r="H1171" s="63">
        <v>10000000</v>
      </c>
      <c r="I1171" s="63"/>
      <c r="J1171" s="76"/>
      <c r="K1171" s="56"/>
      <c r="L1171" s="89"/>
      <c r="M1171" s="26"/>
    </row>
    <row r="1172" spans="1:13" s="14" customFormat="1" ht="31" x14ac:dyDescent="0.35">
      <c r="A1172" s="98">
        <v>964</v>
      </c>
      <c r="B1172" s="98"/>
      <c r="C1172" s="98"/>
      <c r="D1172" s="36"/>
      <c r="E1172" s="36"/>
      <c r="F1172" s="58">
        <v>2</v>
      </c>
      <c r="G1172" s="56" t="s">
        <v>3368</v>
      </c>
      <c r="H1172" s="63">
        <v>7000000</v>
      </c>
      <c r="I1172" s="63"/>
      <c r="J1172" s="76"/>
      <c r="K1172" s="56"/>
      <c r="L1172" s="89"/>
      <c r="M1172" s="26"/>
    </row>
    <row r="1173" spans="1:13" s="14" customFormat="1" ht="31" x14ac:dyDescent="0.35">
      <c r="A1173" s="98">
        <v>965</v>
      </c>
      <c r="B1173" s="98"/>
      <c r="C1173" s="98"/>
      <c r="D1173" s="36"/>
      <c r="E1173" s="36"/>
      <c r="F1173" s="58">
        <v>3</v>
      </c>
      <c r="G1173" s="56" t="s">
        <v>2963</v>
      </c>
      <c r="H1173" s="63">
        <v>10000000</v>
      </c>
      <c r="I1173" s="63"/>
      <c r="J1173" s="76"/>
      <c r="K1173" s="56"/>
      <c r="L1173" s="89"/>
      <c r="M1173" s="26"/>
    </row>
    <row r="1174" spans="1:13" s="14" customFormat="1" ht="46.5" x14ac:dyDescent="0.35">
      <c r="A1174" s="98">
        <v>966</v>
      </c>
      <c r="B1174" s="98"/>
      <c r="C1174" s="98"/>
      <c r="D1174" s="36"/>
      <c r="E1174" s="36"/>
      <c r="F1174" s="58">
        <v>4</v>
      </c>
      <c r="G1174" s="56" t="s">
        <v>2964</v>
      </c>
      <c r="H1174" s="63">
        <v>18000000</v>
      </c>
      <c r="I1174" s="63"/>
      <c r="J1174" s="76"/>
      <c r="K1174" s="56"/>
      <c r="L1174" s="89"/>
      <c r="M1174" s="26"/>
    </row>
    <row r="1175" spans="1:13" s="14" customFormat="1" ht="46.5" x14ac:dyDescent="0.35">
      <c r="A1175" s="98">
        <v>967</v>
      </c>
      <c r="B1175" s="98"/>
      <c r="C1175" s="98"/>
      <c r="D1175" s="36"/>
      <c r="E1175" s="36"/>
      <c r="F1175" s="58">
        <v>5</v>
      </c>
      <c r="G1175" s="56" t="s">
        <v>2965</v>
      </c>
      <c r="H1175" s="63">
        <v>10000000</v>
      </c>
      <c r="I1175" s="63"/>
      <c r="J1175" s="76"/>
      <c r="K1175" s="56"/>
      <c r="L1175" s="89"/>
      <c r="M1175" s="26"/>
    </row>
    <row r="1176" spans="1:13" s="14" customFormat="1" ht="46.5" x14ac:dyDescent="0.35">
      <c r="A1176" s="98">
        <v>968</v>
      </c>
      <c r="B1176" s="98"/>
      <c r="C1176" s="98"/>
      <c r="D1176" s="36"/>
      <c r="E1176" s="36"/>
      <c r="F1176" s="58">
        <v>6</v>
      </c>
      <c r="G1176" s="56" t="s">
        <v>3369</v>
      </c>
      <c r="H1176" s="63">
        <v>10000000</v>
      </c>
      <c r="I1176" s="63"/>
      <c r="J1176" s="76"/>
      <c r="K1176" s="56"/>
      <c r="L1176" s="89"/>
      <c r="M1176" s="26"/>
    </row>
    <row r="1177" spans="1:13" x14ac:dyDescent="0.35">
      <c r="A1177" s="98"/>
      <c r="B1177" s="98"/>
      <c r="C1177" s="98"/>
      <c r="D1177" s="36"/>
      <c r="E1177" s="36"/>
      <c r="F1177" s="124" t="s">
        <v>1478</v>
      </c>
      <c r="G1177" s="124"/>
      <c r="H1177" s="59">
        <f>SUM(H1171:H1176)</f>
        <v>65000000</v>
      </c>
      <c r="I1177" s="59"/>
      <c r="J1177" s="73"/>
      <c r="K1177" s="31"/>
      <c r="L1177" s="89"/>
      <c r="M1177" s="35"/>
    </row>
    <row r="1178" spans="1:13" x14ac:dyDescent="0.35">
      <c r="A1178" s="98"/>
      <c r="B1178" s="98"/>
      <c r="C1178" s="98"/>
      <c r="D1178" s="36"/>
      <c r="E1178" s="36"/>
      <c r="F1178" s="125" t="s">
        <v>1492</v>
      </c>
      <c r="G1178" s="125"/>
      <c r="H1178" s="59"/>
      <c r="I1178" s="59"/>
      <c r="J1178" s="73"/>
      <c r="K1178" s="31"/>
      <c r="L1178" s="89"/>
      <c r="M1178" s="35"/>
    </row>
    <row r="1179" spans="1:13" s="14" customFormat="1" ht="31" x14ac:dyDescent="0.35">
      <c r="A1179" s="98">
        <v>969</v>
      </c>
      <c r="B1179" s="98"/>
      <c r="C1179" s="98"/>
      <c r="D1179" s="36"/>
      <c r="E1179" s="36"/>
      <c r="F1179" s="58">
        <v>1</v>
      </c>
      <c r="G1179" s="56" t="s">
        <v>2968</v>
      </c>
      <c r="H1179" s="63">
        <v>10000000</v>
      </c>
      <c r="I1179" s="63"/>
      <c r="J1179" s="76"/>
      <c r="K1179" s="56"/>
      <c r="L1179" s="89"/>
      <c r="M1179" s="26"/>
    </row>
    <row r="1180" spans="1:13" s="14" customFormat="1" ht="31" x14ac:dyDescent="0.35">
      <c r="A1180" s="98">
        <v>970</v>
      </c>
      <c r="B1180" s="98"/>
      <c r="C1180" s="98"/>
      <c r="D1180" s="36"/>
      <c r="E1180" s="36"/>
      <c r="F1180" s="58">
        <v>2</v>
      </c>
      <c r="G1180" s="56" t="s">
        <v>2969</v>
      </c>
      <c r="H1180" s="63">
        <v>10000000</v>
      </c>
      <c r="I1180" s="63"/>
      <c r="J1180" s="76"/>
      <c r="K1180" s="56"/>
      <c r="L1180" s="89"/>
      <c r="M1180" s="26"/>
    </row>
    <row r="1181" spans="1:13" s="14" customFormat="1" ht="31" x14ac:dyDescent="0.35">
      <c r="A1181" s="98">
        <v>971</v>
      </c>
      <c r="B1181" s="98"/>
      <c r="C1181" s="98"/>
      <c r="D1181" s="36"/>
      <c r="E1181" s="36"/>
      <c r="F1181" s="58">
        <v>3</v>
      </c>
      <c r="G1181" s="56" t="s">
        <v>2970</v>
      </c>
      <c r="H1181" s="63">
        <v>17000000</v>
      </c>
      <c r="I1181" s="63"/>
      <c r="J1181" s="76"/>
      <c r="K1181" s="56"/>
      <c r="L1181" s="89"/>
      <c r="M1181" s="26"/>
    </row>
    <row r="1182" spans="1:13" s="14" customFormat="1" ht="31" x14ac:dyDescent="0.35">
      <c r="A1182" s="98">
        <v>972</v>
      </c>
      <c r="B1182" s="98"/>
      <c r="C1182" s="98"/>
      <c r="D1182" s="36"/>
      <c r="E1182" s="36"/>
      <c r="F1182" s="58">
        <v>4</v>
      </c>
      <c r="G1182" s="56" t="s">
        <v>2971</v>
      </c>
      <c r="H1182" s="63">
        <v>3500000</v>
      </c>
      <c r="I1182" s="63"/>
      <c r="J1182" s="76"/>
      <c r="K1182" s="56"/>
      <c r="L1182" s="89"/>
      <c r="M1182" s="26"/>
    </row>
    <row r="1183" spans="1:13" s="14" customFormat="1" ht="31" x14ac:dyDescent="0.35">
      <c r="A1183" s="98">
        <v>973</v>
      </c>
      <c r="B1183" s="98"/>
      <c r="C1183" s="98"/>
      <c r="D1183" s="36"/>
      <c r="E1183" s="36"/>
      <c r="F1183" s="58">
        <v>5</v>
      </c>
      <c r="G1183" s="56" t="s">
        <v>2972</v>
      </c>
      <c r="H1183" s="63">
        <v>3500000</v>
      </c>
      <c r="I1183" s="63"/>
      <c r="J1183" s="76"/>
      <c r="K1183" s="56"/>
      <c r="L1183" s="89"/>
      <c r="M1183" s="26"/>
    </row>
    <row r="1184" spans="1:13" s="14" customFormat="1" ht="31" x14ac:dyDescent="0.35">
      <c r="A1184" s="98">
        <v>974</v>
      </c>
      <c r="B1184" s="98"/>
      <c r="C1184" s="98"/>
      <c r="D1184" s="36"/>
      <c r="E1184" s="36"/>
      <c r="F1184" s="58">
        <v>6</v>
      </c>
      <c r="G1184" s="56" t="s">
        <v>2973</v>
      </c>
      <c r="H1184" s="63">
        <v>3500000</v>
      </c>
      <c r="I1184" s="63"/>
      <c r="J1184" s="76"/>
      <c r="K1184" s="56"/>
      <c r="L1184" s="89"/>
      <c r="M1184" s="26"/>
    </row>
    <row r="1185" spans="1:13" s="14" customFormat="1" ht="46.5" x14ac:dyDescent="0.35">
      <c r="A1185" s="98">
        <v>975</v>
      </c>
      <c r="B1185" s="98"/>
      <c r="C1185" s="98"/>
      <c r="D1185" s="36"/>
      <c r="E1185" s="36"/>
      <c r="F1185" s="58">
        <v>7</v>
      </c>
      <c r="G1185" s="56" t="s">
        <v>2974</v>
      </c>
      <c r="H1185" s="63">
        <v>3500000</v>
      </c>
      <c r="I1185" s="63"/>
      <c r="J1185" s="76"/>
      <c r="K1185" s="56"/>
      <c r="L1185" s="89"/>
      <c r="M1185" s="26"/>
    </row>
    <row r="1186" spans="1:13" x14ac:dyDescent="0.35">
      <c r="A1186" s="98"/>
      <c r="B1186" s="98"/>
      <c r="C1186" s="98"/>
      <c r="D1186" s="36"/>
      <c r="E1186" s="36"/>
      <c r="F1186" s="124" t="s">
        <v>1479</v>
      </c>
      <c r="G1186" s="124"/>
      <c r="H1186" s="59">
        <f>SUM(H1179:H1185)</f>
        <v>51000000</v>
      </c>
      <c r="I1186" s="59"/>
      <c r="J1186" s="73"/>
      <c r="K1186" s="31"/>
      <c r="L1186" s="89"/>
      <c r="M1186" s="35"/>
    </row>
    <row r="1187" spans="1:13" x14ac:dyDescent="0.35">
      <c r="A1187" s="98"/>
      <c r="B1187" s="98"/>
      <c r="C1187" s="98"/>
      <c r="D1187" s="36"/>
      <c r="E1187" s="36"/>
      <c r="F1187" s="125" t="s">
        <v>1493</v>
      </c>
      <c r="G1187" s="125"/>
      <c r="H1187" s="59"/>
      <c r="I1187" s="59"/>
      <c r="J1187" s="73"/>
      <c r="K1187" s="31"/>
      <c r="L1187" s="89"/>
      <c r="M1187" s="35"/>
    </row>
    <row r="1188" spans="1:13" s="14" customFormat="1" ht="31" x14ac:dyDescent="0.35">
      <c r="A1188" s="98">
        <v>976</v>
      </c>
      <c r="B1188" s="98"/>
      <c r="C1188" s="98"/>
      <c r="D1188" s="36"/>
      <c r="E1188" s="36"/>
      <c r="F1188" s="58">
        <v>1</v>
      </c>
      <c r="G1188" s="56" t="s">
        <v>2980</v>
      </c>
      <c r="H1188" s="63">
        <v>20000000</v>
      </c>
      <c r="I1188" s="63"/>
      <c r="J1188" s="76"/>
      <c r="K1188" s="56"/>
      <c r="L1188" s="89"/>
      <c r="M1188" s="26"/>
    </row>
    <row r="1189" spans="1:13" s="14" customFormat="1" ht="46.5" x14ac:dyDescent="0.35">
      <c r="A1189" s="98">
        <v>977</v>
      </c>
      <c r="B1189" s="98"/>
      <c r="C1189" s="98"/>
      <c r="D1189" s="36"/>
      <c r="E1189" s="36"/>
      <c r="F1189" s="58">
        <v>2</v>
      </c>
      <c r="G1189" s="56" t="s">
        <v>2981</v>
      </c>
      <c r="H1189" s="63">
        <v>10000000</v>
      </c>
      <c r="I1189" s="63"/>
      <c r="J1189" s="76"/>
      <c r="K1189" s="56"/>
      <c r="L1189" s="89"/>
      <c r="M1189" s="26"/>
    </row>
    <row r="1190" spans="1:13" s="14" customFormat="1" ht="46.5" x14ac:dyDescent="0.35">
      <c r="A1190" s="98">
        <v>978</v>
      </c>
      <c r="B1190" s="98"/>
      <c r="C1190" s="98"/>
      <c r="D1190" s="36"/>
      <c r="E1190" s="36"/>
      <c r="F1190" s="58">
        <v>3</v>
      </c>
      <c r="G1190" s="56" t="s">
        <v>2982</v>
      </c>
      <c r="H1190" s="63">
        <v>15000000</v>
      </c>
      <c r="I1190" s="63"/>
      <c r="J1190" s="76"/>
      <c r="K1190" s="56"/>
      <c r="L1190" s="89"/>
      <c r="M1190" s="26"/>
    </row>
    <row r="1191" spans="1:13" s="14" customFormat="1" ht="46.5" x14ac:dyDescent="0.35">
      <c r="A1191" s="98">
        <v>979</v>
      </c>
      <c r="B1191" s="98"/>
      <c r="C1191" s="98"/>
      <c r="D1191" s="36"/>
      <c r="E1191" s="36"/>
      <c r="F1191" s="58">
        <v>4</v>
      </c>
      <c r="G1191" s="56" t="s">
        <v>2983</v>
      </c>
      <c r="H1191" s="63">
        <v>5000000</v>
      </c>
      <c r="I1191" s="63"/>
      <c r="J1191" s="76"/>
      <c r="K1191" s="56"/>
      <c r="L1191" s="89"/>
      <c r="M1191" s="26"/>
    </row>
    <row r="1192" spans="1:13" s="14" customFormat="1" ht="31" x14ac:dyDescent="0.35">
      <c r="A1192" s="98">
        <v>980</v>
      </c>
      <c r="B1192" s="98"/>
      <c r="C1192" s="98"/>
      <c r="D1192" s="36"/>
      <c r="E1192" s="36"/>
      <c r="F1192" s="58">
        <v>5</v>
      </c>
      <c r="G1192" s="56" t="s">
        <v>2984</v>
      </c>
      <c r="H1192" s="63">
        <v>8000000</v>
      </c>
      <c r="I1192" s="63"/>
      <c r="J1192" s="76"/>
      <c r="K1192" s="56"/>
      <c r="L1192" s="89"/>
      <c r="M1192" s="26"/>
    </row>
    <row r="1193" spans="1:13" x14ac:dyDescent="0.35">
      <c r="A1193" s="98"/>
      <c r="B1193" s="98"/>
      <c r="C1193" s="98"/>
      <c r="D1193" s="36"/>
      <c r="E1193" s="36"/>
      <c r="F1193" s="124" t="s">
        <v>1480</v>
      </c>
      <c r="G1193" s="124"/>
      <c r="H1193" s="59">
        <f>SUM(H1188:H1192)</f>
        <v>58000000</v>
      </c>
      <c r="I1193" s="59"/>
      <c r="J1193" s="73"/>
      <c r="K1193" s="31"/>
      <c r="L1193" s="89"/>
      <c r="M1193" s="35"/>
    </row>
    <row r="1194" spans="1:13" x14ac:dyDescent="0.35">
      <c r="A1194" s="98"/>
      <c r="B1194" s="98"/>
      <c r="C1194" s="98"/>
      <c r="D1194" s="36"/>
      <c r="E1194" s="36"/>
      <c r="F1194" s="125" t="s">
        <v>1494</v>
      </c>
      <c r="G1194" s="125"/>
      <c r="H1194" s="59"/>
      <c r="I1194" s="59"/>
      <c r="J1194" s="73"/>
      <c r="K1194" s="31"/>
      <c r="L1194" s="89"/>
      <c r="M1194" s="35"/>
    </row>
    <row r="1195" spans="1:13" s="14" customFormat="1" ht="31" x14ac:dyDescent="0.35">
      <c r="A1195" s="98">
        <v>981</v>
      </c>
      <c r="B1195" s="98"/>
      <c r="C1195" s="98"/>
      <c r="D1195" s="36"/>
      <c r="E1195" s="36"/>
      <c r="F1195" s="58">
        <v>1</v>
      </c>
      <c r="G1195" s="56" t="s">
        <v>2989</v>
      </c>
      <c r="H1195" s="63">
        <v>15000000</v>
      </c>
      <c r="I1195" s="63"/>
      <c r="J1195" s="76"/>
      <c r="K1195" s="56"/>
      <c r="L1195" s="89"/>
      <c r="M1195" s="26"/>
    </row>
    <row r="1196" spans="1:13" s="14" customFormat="1" ht="31" x14ac:dyDescent="0.35">
      <c r="A1196" s="98">
        <v>982</v>
      </c>
      <c r="B1196" s="98"/>
      <c r="C1196" s="98"/>
      <c r="D1196" s="36"/>
      <c r="E1196" s="36"/>
      <c r="F1196" s="58">
        <v>2</v>
      </c>
      <c r="G1196" s="56" t="s">
        <v>2990</v>
      </c>
      <c r="H1196" s="63">
        <v>10000000</v>
      </c>
      <c r="I1196" s="63"/>
      <c r="J1196" s="76"/>
      <c r="K1196" s="56"/>
      <c r="L1196" s="89"/>
      <c r="M1196" s="26"/>
    </row>
    <row r="1197" spans="1:13" s="14" customFormat="1" ht="31" x14ac:dyDescent="0.35">
      <c r="A1197" s="98">
        <v>983</v>
      </c>
      <c r="B1197" s="98"/>
      <c r="C1197" s="98"/>
      <c r="D1197" s="36"/>
      <c r="E1197" s="36"/>
      <c r="F1197" s="58">
        <v>3</v>
      </c>
      <c r="G1197" s="56" t="s">
        <v>2991</v>
      </c>
      <c r="H1197" s="63">
        <v>10000000</v>
      </c>
      <c r="I1197" s="63"/>
      <c r="J1197" s="76"/>
      <c r="K1197" s="56"/>
      <c r="L1197" s="89"/>
      <c r="M1197" s="26"/>
    </row>
    <row r="1198" spans="1:13" s="14" customFormat="1" ht="31" x14ac:dyDescent="0.35">
      <c r="A1198" s="98">
        <v>984</v>
      </c>
      <c r="B1198" s="98"/>
      <c r="C1198" s="98"/>
      <c r="D1198" s="36"/>
      <c r="E1198" s="36"/>
      <c r="F1198" s="58">
        <v>4</v>
      </c>
      <c r="G1198" s="56" t="s">
        <v>2993</v>
      </c>
      <c r="H1198" s="63">
        <v>10000000</v>
      </c>
      <c r="I1198" s="63"/>
      <c r="J1198" s="76"/>
      <c r="K1198" s="56"/>
      <c r="L1198" s="89"/>
      <c r="M1198" s="26"/>
    </row>
    <row r="1199" spans="1:13" s="14" customFormat="1" ht="46.5" x14ac:dyDescent="0.35">
      <c r="A1199" s="98">
        <v>985</v>
      </c>
      <c r="B1199" s="98"/>
      <c r="C1199" s="98"/>
      <c r="D1199" s="36"/>
      <c r="E1199" s="36"/>
      <c r="F1199" s="58">
        <v>5</v>
      </c>
      <c r="G1199" s="56" t="s">
        <v>3002</v>
      </c>
      <c r="H1199" s="63">
        <v>10000000</v>
      </c>
      <c r="I1199" s="63"/>
      <c r="J1199" s="76"/>
      <c r="K1199" s="56"/>
      <c r="L1199" s="89"/>
      <c r="M1199" s="26"/>
    </row>
    <row r="1200" spans="1:13" x14ac:dyDescent="0.35">
      <c r="A1200" s="98"/>
      <c r="B1200" s="98"/>
      <c r="C1200" s="98"/>
      <c r="D1200" s="36"/>
      <c r="E1200" s="36"/>
      <c r="F1200" s="124" t="s">
        <v>1481</v>
      </c>
      <c r="G1200" s="124"/>
      <c r="H1200" s="59">
        <f>SUM(H1195:H1199)</f>
        <v>55000000</v>
      </c>
      <c r="I1200" s="59"/>
      <c r="J1200" s="73"/>
      <c r="K1200" s="31"/>
      <c r="L1200" s="89"/>
      <c r="M1200" s="35"/>
    </row>
    <row r="1201" spans="1:13" x14ac:dyDescent="0.35">
      <c r="A1201" s="98"/>
      <c r="B1201" s="98"/>
      <c r="C1201" s="98"/>
      <c r="D1201" s="36"/>
      <c r="E1201" s="36"/>
      <c r="F1201" s="125" t="s">
        <v>1495</v>
      </c>
      <c r="G1201" s="125"/>
      <c r="H1201" s="59"/>
      <c r="I1201" s="59"/>
      <c r="J1201" s="73"/>
      <c r="K1201" s="31"/>
      <c r="L1201" s="89"/>
      <c r="M1201" s="35"/>
    </row>
    <row r="1202" spans="1:13" s="14" customFormat="1" ht="46.5" x14ac:dyDescent="0.35">
      <c r="A1202" s="98">
        <v>986</v>
      </c>
      <c r="B1202" s="98"/>
      <c r="C1202" s="98"/>
      <c r="D1202" s="36"/>
      <c r="E1202" s="36"/>
      <c r="F1202" s="58">
        <v>1</v>
      </c>
      <c r="G1202" s="56" t="s">
        <v>3004</v>
      </c>
      <c r="H1202" s="63">
        <v>15000000</v>
      </c>
      <c r="I1202" s="63"/>
      <c r="J1202" s="76"/>
      <c r="K1202" s="56"/>
      <c r="L1202" s="89"/>
      <c r="M1202" s="26"/>
    </row>
    <row r="1203" spans="1:13" s="14" customFormat="1" ht="46.5" x14ac:dyDescent="0.35">
      <c r="A1203" s="98">
        <v>987</v>
      </c>
      <c r="B1203" s="98"/>
      <c r="C1203" s="98"/>
      <c r="D1203" s="36"/>
      <c r="E1203" s="36"/>
      <c r="F1203" s="58">
        <v>2</v>
      </c>
      <c r="G1203" s="56" t="s">
        <v>3005</v>
      </c>
      <c r="H1203" s="63">
        <v>8000000</v>
      </c>
      <c r="I1203" s="63"/>
      <c r="J1203" s="76"/>
      <c r="K1203" s="56"/>
      <c r="L1203" s="89"/>
      <c r="M1203" s="26"/>
    </row>
    <row r="1204" spans="1:13" s="14" customFormat="1" ht="46.5" x14ac:dyDescent="0.35">
      <c r="A1204" s="98">
        <v>988</v>
      </c>
      <c r="B1204" s="98"/>
      <c r="C1204" s="98"/>
      <c r="D1204" s="36"/>
      <c r="E1204" s="36"/>
      <c r="F1204" s="58">
        <v>3</v>
      </c>
      <c r="G1204" s="56" t="s">
        <v>3006</v>
      </c>
      <c r="H1204" s="63">
        <v>15000000</v>
      </c>
      <c r="I1204" s="63"/>
      <c r="J1204" s="76"/>
      <c r="K1204" s="56"/>
      <c r="L1204" s="89"/>
      <c r="M1204" s="26"/>
    </row>
    <row r="1205" spans="1:13" s="14" customFormat="1" ht="46.5" x14ac:dyDescent="0.35">
      <c r="A1205" s="98">
        <v>989</v>
      </c>
      <c r="B1205" s="98"/>
      <c r="C1205" s="98"/>
      <c r="D1205" s="36"/>
      <c r="E1205" s="36"/>
      <c r="F1205" s="58">
        <v>4</v>
      </c>
      <c r="G1205" s="56" t="s">
        <v>3371</v>
      </c>
      <c r="H1205" s="63">
        <v>15000000</v>
      </c>
      <c r="I1205" s="63"/>
      <c r="J1205" s="76"/>
      <c r="K1205" s="56"/>
      <c r="L1205" s="89"/>
      <c r="M1205" s="26"/>
    </row>
    <row r="1206" spans="1:13" s="14" customFormat="1" ht="46.5" x14ac:dyDescent="0.35">
      <c r="A1206" s="98">
        <v>990</v>
      </c>
      <c r="B1206" s="98"/>
      <c r="C1206" s="98"/>
      <c r="D1206" s="36"/>
      <c r="E1206" s="36"/>
      <c r="F1206" s="58">
        <v>5</v>
      </c>
      <c r="G1206" s="56" t="s">
        <v>3372</v>
      </c>
      <c r="H1206" s="63">
        <v>50000000</v>
      </c>
      <c r="I1206" s="63"/>
      <c r="J1206" s="76"/>
      <c r="K1206" s="56"/>
      <c r="L1206" s="89"/>
      <c r="M1206" s="26"/>
    </row>
    <row r="1207" spans="1:13" s="14" customFormat="1" ht="46.5" x14ac:dyDescent="0.35">
      <c r="A1207" s="98">
        <v>991</v>
      </c>
      <c r="B1207" s="98"/>
      <c r="C1207" s="98"/>
      <c r="D1207" s="36"/>
      <c r="E1207" s="36"/>
      <c r="F1207" s="58">
        <v>6</v>
      </c>
      <c r="G1207" s="56" t="s">
        <v>3007</v>
      </c>
      <c r="H1207" s="63">
        <v>10000000</v>
      </c>
      <c r="I1207" s="63"/>
      <c r="J1207" s="76"/>
      <c r="K1207" s="56"/>
      <c r="L1207" s="89"/>
      <c r="M1207" s="26"/>
    </row>
    <row r="1208" spans="1:13" s="14" customFormat="1" ht="46.5" x14ac:dyDescent="0.35">
      <c r="A1208" s="98">
        <v>992</v>
      </c>
      <c r="B1208" s="98"/>
      <c r="C1208" s="98"/>
      <c r="D1208" s="36"/>
      <c r="E1208" s="36"/>
      <c r="F1208" s="58">
        <v>7</v>
      </c>
      <c r="G1208" s="56" t="s">
        <v>3008</v>
      </c>
      <c r="H1208" s="63">
        <v>30000000</v>
      </c>
      <c r="I1208" s="63"/>
      <c r="J1208" s="76"/>
      <c r="K1208" s="56"/>
      <c r="L1208" s="89"/>
      <c r="M1208" s="26"/>
    </row>
    <row r="1209" spans="1:13" x14ac:dyDescent="0.35">
      <c r="A1209" s="98"/>
      <c r="B1209" s="98"/>
      <c r="C1209" s="98"/>
      <c r="D1209" s="36"/>
      <c r="E1209" s="36"/>
      <c r="F1209" s="124" t="s">
        <v>1482</v>
      </c>
      <c r="G1209" s="124"/>
      <c r="H1209" s="59">
        <f>SUM(H1202:H1208)</f>
        <v>143000000</v>
      </c>
      <c r="I1209" s="59"/>
      <c r="J1209" s="73"/>
      <c r="K1209" s="31"/>
      <c r="L1209" s="89"/>
      <c r="M1209" s="35"/>
    </row>
    <row r="1210" spans="1:13" x14ac:dyDescent="0.35">
      <c r="A1210" s="98"/>
      <c r="B1210" s="98"/>
      <c r="C1210" s="98"/>
      <c r="D1210" s="36"/>
      <c r="E1210" s="36"/>
      <c r="F1210" s="125" t="s">
        <v>1496</v>
      </c>
      <c r="G1210" s="125"/>
      <c r="H1210" s="59"/>
      <c r="I1210" s="59"/>
      <c r="J1210" s="73"/>
      <c r="K1210" s="31"/>
      <c r="L1210" s="89"/>
      <c r="M1210" s="35"/>
    </row>
    <row r="1211" spans="1:13" s="14" customFormat="1" ht="46.5" x14ac:dyDescent="0.35">
      <c r="A1211" s="98">
        <v>993</v>
      </c>
      <c r="B1211" s="98"/>
      <c r="C1211" s="98"/>
      <c r="D1211" s="36"/>
      <c r="E1211" s="36"/>
      <c r="F1211" s="58">
        <v>1</v>
      </c>
      <c r="G1211" s="56" t="s">
        <v>3017</v>
      </c>
      <c r="H1211" s="63">
        <v>10000000</v>
      </c>
      <c r="I1211" s="63"/>
      <c r="J1211" s="76"/>
      <c r="K1211" s="56"/>
      <c r="L1211" s="89"/>
      <c r="M1211" s="26"/>
    </row>
    <row r="1212" spans="1:13" s="14" customFormat="1" ht="31" x14ac:dyDescent="0.35">
      <c r="A1212" s="98">
        <v>994</v>
      </c>
      <c r="B1212" s="98"/>
      <c r="C1212" s="98"/>
      <c r="D1212" s="36"/>
      <c r="E1212" s="36"/>
      <c r="F1212" s="58">
        <v>2</v>
      </c>
      <c r="G1212" s="56" t="s">
        <v>3018</v>
      </c>
      <c r="H1212" s="63">
        <v>16000000</v>
      </c>
      <c r="I1212" s="63"/>
      <c r="J1212" s="76"/>
      <c r="K1212" s="56"/>
      <c r="L1212" s="89"/>
      <c r="M1212" s="26"/>
    </row>
    <row r="1213" spans="1:13" s="14" customFormat="1" ht="46.5" x14ac:dyDescent="0.35">
      <c r="A1213" s="98">
        <v>995</v>
      </c>
      <c r="B1213" s="98"/>
      <c r="C1213" s="98"/>
      <c r="D1213" s="36"/>
      <c r="E1213" s="36"/>
      <c r="F1213" s="58">
        <v>3</v>
      </c>
      <c r="G1213" s="56" t="s">
        <v>3019</v>
      </c>
      <c r="H1213" s="63">
        <v>10000000</v>
      </c>
      <c r="I1213" s="63"/>
      <c r="J1213" s="76"/>
      <c r="K1213" s="56"/>
      <c r="L1213" s="89"/>
      <c r="M1213" s="26"/>
    </row>
    <row r="1214" spans="1:13" s="14" customFormat="1" ht="31" x14ac:dyDescent="0.35">
      <c r="A1214" s="98">
        <v>996</v>
      </c>
      <c r="B1214" s="98"/>
      <c r="C1214" s="98"/>
      <c r="D1214" s="36"/>
      <c r="E1214" s="36"/>
      <c r="F1214" s="58">
        <v>4</v>
      </c>
      <c r="G1214" s="56" t="s">
        <v>3020</v>
      </c>
      <c r="H1214" s="63">
        <v>16000000</v>
      </c>
      <c r="I1214" s="63"/>
      <c r="J1214" s="76"/>
      <c r="K1214" s="56"/>
      <c r="L1214" s="89"/>
      <c r="M1214" s="26"/>
    </row>
    <row r="1215" spans="1:13" s="14" customFormat="1" ht="46.5" x14ac:dyDescent="0.35">
      <c r="A1215" s="98">
        <v>997</v>
      </c>
      <c r="B1215" s="98"/>
      <c r="C1215" s="98"/>
      <c r="D1215" s="36"/>
      <c r="E1215" s="36"/>
      <c r="F1215" s="58">
        <v>5</v>
      </c>
      <c r="G1215" s="56" t="s">
        <v>3021</v>
      </c>
      <c r="H1215" s="63">
        <v>10000000</v>
      </c>
      <c r="I1215" s="63"/>
      <c r="J1215" s="76"/>
      <c r="K1215" s="56"/>
      <c r="L1215" s="89"/>
      <c r="M1215" s="26"/>
    </row>
    <row r="1216" spans="1:13" s="14" customFormat="1" ht="46.5" x14ac:dyDescent="0.35">
      <c r="A1216" s="98">
        <v>998</v>
      </c>
      <c r="B1216" s="98"/>
      <c r="C1216" s="98"/>
      <c r="D1216" s="36"/>
      <c r="E1216" s="36"/>
      <c r="F1216" s="58">
        <v>6</v>
      </c>
      <c r="G1216" s="56" t="s">
        <v>3022</v>
      </c>
      <c r="H1216" s="63">
        <v>15000000</v>
      </c>
      <c r="I1216" s="63"/>
      <c r="J1216" s="76"/>
      <c r="K1216" s="56"/>
      <c r="L1216" s="89"/>
      <c r="M1216" s="26"/>
    </row>
    <row r="1217" spans="1:13" s="14" customFormat="1" ht="31" x14ac:dyDescent="0.35">
      <c r="A1217" s="98">
        <v>999</v>
      </c>
      <c r="B1217" s="98"/>
      <c r="C1217" s="98"/>
      <c r="D1217" s="36"/>
      <c r="E1217" s="36"/>
      <c r="F1217" s="58">
        <v>7</v>
      </c>
      <c r="G1217" s="56" t="s">
        <v>3023</v>
      </c>
      <c r="H1217" s="63">
        <v>17000000</v>
      </c>
      <c r="I1217" s="63"/>
      <c r="J1217" s="76"/>
      <c r="K1217" s="56"/>
      <c r="L1217" s="89"/>
      <c r="M1217" s="26"/>
    </row>
    <row r="1218" spans="1:13" s="14" customFormat="1" ht="31" x14ac:dyDescent="0.35">
      <c r="A1218" s="98">
        <v>1000</v>
      </c>
      <c r="B1218" s="98"/>
      <c r="C1218" s="98"/>
      <c r="D1218" s="36"/>
      <c r="E1218" s="36"/>
      <c r="F1218" s="58">
        <v>8</v>
      </c>
      <c r="G1218" s="56" t="s">
        <v>3024</v>
      </c>
      <c r="H1218" s="63">
        <v>10000000</v>
      </c>
      <c r="I1218" s="63"/>
      <c r="J1218" s="76"/>
      <c r="K1218" s="56"/>
      <c r="L1218" s="89"/>
      <c r="M1218" s="26"/>
    </row>
    <row r="1219" spans="1:13" s="14" customFormat="1" ht="46.5" x14ac:dyDescent="0.35">
      <c r="A1219" s="98">
        <v>1001</v>
      </c>
      <c r="B1219" s="98"/>
      <c r="C1219" s="98"/>
      <c r="D1219" s="36"/>
      <c r="E1219" s="36"/>
      <c r="F1219" s="58">
        <v>9</v>
      </c>
      <c r="G1219" s="56" t="s">
        <v>3025</v>
      </c>
      <c r="H1219" s="63">
        <v>10000000</v>
      </c>
      <c r="I1219" s="63"/>
      <c r="J1219" s="76"/>
      <c r="K1219" s="56"/>
      <c r="L1219" s="89"/>
      <c r="M1219" s="26"/>
    </row>
    <row r="1220" spans="1:13" s="14" customFormat="1" ht="46.5" x14ac:dyDescent="0.35">
      <c r="A1220" s="98">
        <v>1002</v>
      </c>
      <c r="B1220" s="98"/>
      <c r="C1220" s="98"/>
      <c r="D1220" s="36"/>
      <c r="E1220" s="36"/>
      <c r="F1220" s="58">
        <v>10</v>
      </c>
      <c r="G1220" s="56" t="s">
        <v>3026</v>
      </c>
      <c r="H1220" s="63">
        <v>10000000</v>
      </c>
      <c r="I1220" s="63"/>
      <c r="J1220" s="76"/>
      <c r="K1220" s="56"/>
      <c r="L1220" s="89"/>
      <c r="M1220" s="26"/>
    </row>
    <row r="1221" spans="1:13" s="14" customFormat="1" ht="46.5" x14ac:dyDescent="0.35">
      <c r="A1221" s="98">
        <v>1003</v>
      </c>
      <c r="B1221" s="98"/>
      <c r="C1221" s="98"/>
      <c r="D1221" s="36"/>
      <c r="E1221" s="36"/>
      <c r="F1221" s="58">
        <v>11</v>
      </c>
      <c r="G1221" s="56" t="s">
        <v>3027</v>
      </c>
      <c r="H1221" s="63">
        <v>10000000</v>
      </c>
      <c r="I1221" s="63"/>
      <c r="J1221" s="76"/>
      <c r="K1221" s="56"/>
      <c r="L1221" s="89"/>
      <c r="M1221" s="26"/>
    </row>
    <row r="1222" spans="1:13" s="14" customFormat="1" ht="46.5" x14ac:dyDescent="0.35">
      <c r="A1222" s="98">
        <v>1004</v>
      </c>
      <c r="B1222" s="98"/>
      <c r="C1222" s="98"/>
      <c r="D1222" s="36"/>
      <c r="E1222" s="36"/>
      <c r="F1222" s="58">
        <v>12</v>
      </c>
      <c r="G1222" s="56" t="s">
        <v>3028</v>
      </c>
      <c r="H1222" s="63">
        <v>7000000</v>
      </c>
      <c r="I1222" s="63"/>
      <c r="J1222" s="76"/>
      <c r="K1222" s="56"/>
      <c r="L1222" s="89"/>
      <c r="M1222" s="26"/>
    </row>
    <row r="1223" spans="1:13" s="14" customFormat="1" ht="62" x14ac:dyDescent="0.35">
      <c r="A1223" s="98">
        <v>1005</v>
      </c>
      <c r="B1223" s="98"/>
      <c r="C1223" s="98"/>
      <c r="D1223" s="36"/>
      <c r="E1223" s="36"/>
      <c r="F1223" s="58">
        <v>13</v>
      </c>
      <c r="G1223" s="56" t="s">
        <v>3029</v>
      </c>
      <c r="H1223" s="63">
        <v>7500000</v>
      </c>
      <c r="I1223" s="63"/>
      <c r="J1223" s="76"/>
      <c r="K1223" s="56"/>
      <c r="L1223" s="89"/>
      <c r="M1223" s="26"/>
    </row>
    <row r="1224" spans="1:13" s="14" customFormat="1" ht="46.5" x14ac:dyDescent="0.35">
      <c r="A1224" s="98">
        <v>1006</v>
      </c>
      <c r="B1224" s="98"/>
      <c r="C1224" s="98"/>
      <c r="D1224" s="36"/>
      <c r="E1224" s="36"/>
      <c r="F1224" s="58">
        <v>14</v>
      </c>
      <c r="G1224" s="56" t="s">
        <v>3030</v>
      </c>
      <c r="H1224" s="63">
        <v>7500000</v>
      </c>
      <c r="I1224" s="63"/>
      <c r="J1224" s="76"/>
      <c r="K1224" s="56"/>
      <c r="L1224" s="89"/>
      <c r="M1224" s="26"/>
    </row>
    <row r="1225" spans="1:13" s="14" customFormat="1" ht="46.5" x14ac:dyDescent="0.35">
      <c r="A1225" s="98">
        <v>1007</v>
      </c>
      <c r="B1225" s="98"/>
      <c r="C1225" s="98"/>
      <c r="D1225" s="36"/>
      <c r="E1225" s="36"/>
      <c r="F1225" s="58">
        <v>15</v>
      </c>
      <c r="G1225" s="56" t="s">
        <v>3031</v>
      </c>
      <c r="H1225" s="63">
        <v>10000000</v>
      </c>
      <c r="I1225" s="63"/>
      <c r="J1225" s="76"/>
      <c r="K1225" s="56"/>
      <c r="L1225" s="89"/>
      <c r="M1225" s="26"/>
    </row>
    <row r="1226" spans="1:13" s="14" customFormat="1" ht="46.5" x14ac:dyDescent="0.35">
      <c r="A1226" s="98">
        <v>1008</v>
      </c>
      <c r="B1226" s="98"/>
      <c r="C1226" s="98"/>
      <c r="D1226" s="36"/>
      <c r="E1226" s="36"/>
      <c r="F1226" s="58">
        <v>16</v>
      </c>
      <c r="G1226" s="56" t="s">
        <v>3032</v>
      </c>
      <c r="H1226" s="63">
        <v>7500000</v>
      </c>
      <c r="I1226" s="63"/>
      <c r="J1226" s="76"/>
      <c r="K1226" s="56"/>
      <c r="L1226" s="89"/>
      <c r="M1226" s="26"/>
    </row>
    <row r="1227" spans="1:13" s="14" customFormat="1" ht="46.5" x14ac:dyDescent="0.35">
      <c r="A1227" s="98">
        <v>1009</v>
      </c>
      <c r="B1227" s="98"/>
      <c r="C1227" s="98"/>
      <c r="D1227" s="36"/>
      <c r="E1227" s="36"/>
      <c r="F1227" s="58">
        <v>17</v>
      </c>
      <c r="G1227" s="56" t="s">
        <v>3033</v>
      </c>
      <c r="H1227" s="63">
        <v>10000000</v>
      </c>
      <c r="I1227" s="63"/>
      <c r="J1227" s="76"/>
      <c r="K1227" s="56"/>
      <c r="L1227" s="89"/>
      <c r="M1227" s="26"/>
    </row>
    <row r="1228" spans="1:13" s="14" customFormat="1" ht="46.5" x14ac:dyDescent="0.35">
      <c r="A1228" s="98">
        <v>1010</v>
      </c>
      <c r="B1228" s="98"/>
      <c r="C1228" s="98"/>
      <c r="D1228" s="36"/>
      <c r="E1228" s="36"/>
      <c r="F1228" s="58">
        <v>18</v>
      </c>
      <c r="G1228" s="56" t="s">
        <v>3034</v>
      </c>
      <c r="H1228" s="63">
        <v>10000000</v>
      </c>
      <c r="I1228" s="63"/>
      <c r="J1228" s="76"/>
      <c r="K1228" s="56"/>
      <c r="L1228" s="89"/>
      <c r="M1228" s="26"/>
    </row>
    <row r="1229" spans="1:13" s="14" customFormat="1" ht="31" x14ac:dyDescent="0.35">
      <c r="A1229" s="98">
        <v>1011</v>
      </c>
      <c r="B1229" s="98"/>
      <c r="C1229" s="98"/>
      <c r="D1229" s="36"/>
      <c r="E1229" s="36"/>
      <c r="F1229" s="58">
        <v>19</v>
      </c>
      <c r="G1229" s="56" t="s">
        <v>3035</v>
      </c>
      <c r="H1229" s="63">
        <v>17000000</v>
      </c>
      <c r="I1229" s="63"/>
      <c r="J1229" s="76"/>
      <c r="K1229" s="56"/>
      <c r="L1229" s="89"/>
      <c r="M1229" s="26"/>
    </row>
    <row r="1230" spans="1:13" s="14" customFormat="1" ht="46.5" x14ac:dyDescent="0.35">
      <c r="A1230" s="98">
        <v>1012</v>
      </c>
      <c r="B1230" s="98"/>
      <c r="C1230" s="98"/>
      <c r="D1230" s="36"/>
      <c r="E1230" s="36"/>
      <c r="F1230" s="58">
        <v>20</v>
      </c>
      <c r="G1230" s="56" t="s">
        <v>3036</v>
      </c>
      <c r="H1230" s="63">
        <v>12000000</v>
      </c>
      <c r="I1230" s="63"/>
      <c r="J1230" s="76"/>
      <c r="K1230" s="56"/>
      <c r="L1230" s="89"/>
      <c r="M1230" s="26"/>
    </row>
    <row r="1231" spans="1:13" s="14" customFormat="1" ht="46.5" x14ac:dyDescent="0.35">
      <c r="A1231" s="98">
        <v>1013</v>
      </c>
      <c r="B1231" s="98"/>
      <c r="C1231" s="98"/>
      <c r="D1231" s="36"/>
      <c r="E1231" s="36"/>
      <c r="F1231" s="58">
        <v>21</v>
      </c>
      <c r="G1231" s="56" t="s">
        <v>3037</v>
      </c>
      <c r="H1231" s="63">
        <v>10000000</v>
      </c>
      <c r="I1231" s="63"/>
      <c r="J1231" s="76"/>
      <c r="K1231" s="56"/>
      <c r="L1231" s="89"/>
      <c r="M1231" s="26"/>
    </row>
    <row r="1232" spans="1:13" s="14" customFormat="1" ht="46.5" x14ac:dyDescent="0.35">
      <c r="A1232" s="98">
        <v>1014</v>
      </c>
      <c r="B1232" s="98"/>
      <c r="C1232" s="98"/>
      <c r="D1232" s="36"/>
      <c r="E1232" s="36"/>
      <c r="F1232" s="58">
        <v>22</v>
      </c>
      <c r="G1232" s="56" t="s">
        <v>3038</v>
      </c>
      <c r="H1232" s="63">
        <v>10000000</v>
      </c>
      <c r="I1232" s="63"/>
      <c r="J1232" s="76"/>
      <c r="K1232" s="56"/>
      <c r="L1232" s="89"/>
      <c r="M1232" s="26"/>
    </row>
    <row r="1233" spans="1:15" x14ac:dyDescent="0.35">
      <c r="A1233" s="98"/>
      <c r="B1233" s="98"/>
      <c r="C1233" s="98"/>
      <c r="D1233" s="36"/>
      <c r="E1233" s="36"/>
      <c r="F1233" s="124" t="s">
        <v>1483</v>
      </c>
      <c r="G1233" s="124"/>
      <c r="H1233" s="59">
        <f>SUM(H1211:H1232)</f>
        <v>242500000</v>
      </c>
      <c r="I1233" s="59"/>
      <c r="J1233" s="73"/>
      <c r="K1233" s="31"/>
      <c r="L1233" s="89"/>
      <c r="M1233" s="35"/>
    </row>
    <row r="1234" spans="1:15" x14ac:dyDescent="0.35">
      <c r="A1234" s="98"/>
      <c r="B1234" s="98"/>
      <c r="C1234" s="98"/>
      <c r="D1234" s="36"/>
      <c r="E1234" s="36"/>
      <c r="F1234" s="125" t="s">
        <v>1497</v>
      </c>
      <c r="G1234" s="125"/>
      <c r="H1234" s="59"/>
      <c r="I1234" s="59"/>
      <c r="J1234" s="73"/>
      <c r="K1234" s="31"/>
      <c r="L1234" s="89"/>
      <c r="M1234" s="35"/>
    </row>
    <row r="1235" spans="1:15" s="14" customFormat="1" ht="46.5" x14ac:dyDescent="0.35">
      <c r="A1235" s="98">
        <v>1015</v>
      </c>
      <c r="B1235" s="98"/>
      <c r="C1235" s="98"/>
      <c r="D1235" s="36"/>
      <c r="E1235" s="36"/>
      <c r="F1235" s="58">
        <v>1</v>
      </c>
      <c r="G1235" s="56" t="s">
        <v>3042</v>
      </c>
      <c r="H1235" s="63">
        <v>7500000</v>
      </c>
      <c r="I1235" s="63"/>
      <c r="J1235" s="76"/>
      <c r="K1235" s="56"/>
      <c r="L1235" s="89"/>
      <c r="M1235" s="26"/>
    </row>
    <row r="1236" spans="1:15" s="14" customFormat="1" ht="46.5" x14ac:dyDescent="0.35">
      <c r="A1236" s="98">
        <v>1016</v>
      </c>
      <c r="B1236" s="98"/>
      <c r="C1236" s="98"/>
      <c r="D1236" s="36"/>
      <c r="E1236" s="36"/>
      <c r="F1236" s="58">
        <v>2</v>
      </c>
      <c r="G1236" s="56" t="s">
        <v>3044</v>
      </c>
      <c r="H1236" s="63">
        <v>7500000</v>
      </c>
      <c r="I1236" s="63"/>
      <c r="J1236" s="76"/>
      <c r="K1236" s="56"/>
      <c r="L1236" s="89"/>
      <c r="M1236" s="26"/>
    </row>
    <row r="1237" spans="1:15" s="14" customFormat="1" ht="46.5" x14ac:dyDescent="0.35">
      <c r="A1237" s="98">
        <v>1017</v>
      </c>
      <c r="B1237" s="98"/>
      <c r="C1237" s="98"/>
      <c r="D1237" s="36"/>
      <c r="E1237" s="36"/>
      <c r="F1237" s="58">
        <v>3</v>
      </c>
      <c r="G1237" s="56" t="s">
        <v>3045</v>
      </c>
      <c r="H1237" s="63">
        <v>7500000</v>
      </c>
      <c r="I1237" s="63"/>
      <c r="J1237" s="76"/>
      <c r="K1237" s="56"/>
      <c r="L1237" s="89"/>
      <c r="M1237" s="26"/>
    </row>
    <row r="1238" spans="1:15" s="14" customFormat="1" ht="46.5" x14ac:dyDescent="0.35">
      <c r="A1238" s="98">
        <v>1018</v>
      </c>
      <c r="B1238" s="98"/>
      <c r="C1238" s="98"/>
      <c r="D1238" s="36"/>
      <c r="E1238" s="36"/>
      <c r="F1238" s="58">
        <v>4</v>
      </c>
      <c r="G1238" s="56" t="s">
        <v>3047</v>
      </c>
      <c r="H1238" s="63">
        <v>7500000</v>
      </c>
      <c r="I1238" s="63"/>
      <c r="J1238" s="76"/>
      <c r="K1238" s="56"/>
      <c r="L1238" s="89"/>
      <c r="M1238" s="26"/>
    </row>
    <row r="1239" spans="1:15" s="14" customFormat="1" ht="46.5" x14ac:dyDescent="0.35">
      <c r="A1239" s="98">
        <v>1019</v>
      </c>
      <c r="B1239" s="98"/>
      <c r="C1239" s="98"/>
      <c r="D1239" s="36"/>
      <c r="E1239" s="36"/>
      <c r="F1239" s="58">
        <v>5</v>
      </c>
      <c r="G1239" s="56" t="s">
        <v>3048</v>
      </c>
      <c r="H1239" s="63">
        <v>10000000</v>
      </c>
      <c r="I1239" s="63"/>
      <c r="J1239" s="76"/>
      <c r="K1239" s="56"/>
      <c r="L1239" s="89"/>
      <c r="M1239" s="26"/>
    </row>
    <row r="1240" spans="1:15" s="14" customFormat="1" ht="46.5" x14ac:dyDescent="0.35">
      <c r="A1240" s="98">
        <v>1020</v>
      </c>
      <c r="B1240" s="98"/>
      <c r="C1240" s="98"/>
      <c r="D1240" s="36"/>
      <c r="E1240" s="36"/>
      <c r="F1240" s="58">
        <v>6</v>
      </c>
      <c r="G1240" s="56" t="s">
        <v>3049</v>
      </c>
      <c r="H1240" s="63">
        <v>7500000</v>
      </c>
      <c r="I1240" s="63"/>
      <c r="J1240" s="76"/>
      <c r="K1240" s="56"/>
      <c r="L1240" s="89"/>
      <c r="M1240" s="26"/>
    </row>
    <row r="1241" spans="1:15" s="14" customFormat="1" ht="62" x14ac:dyDescent="0.35">
      <c r="A1241" s="98">
        <v>1021</v>
      </c>
      <c r="B1241" s="98"/>
      <c r="C1241" s="98"/>
      <c r="D1241" s="36"/>
      <c r="E1241" s="36"/>
      <c r="F1241" s="58">
        <v>7</v>
      </c>
      <c r="G1241" s="56" t="s">
        <v>3050</v>
      </c>
      <c r="H1241" s="63">
        <v>5000000</v>
      </c>
      <c r="I1241" s="63"/>
      <c r="J1241" s="76"/>
      <c r="K1241" s="56"/>
      <c r="L1241" s="89"/>
      <c r="M1241" s="26"/>
    </row>
    <row r="1242" spans="1:15" s="14" customFormat="1" ht="46.5" x14ac:dyDescent="0.35">
      <c r="A1242" s="98">
        <v>1022</v>
      </c>
      <c r="B1242" s="98"/>
      <c r="C1242" s="98"/>
      <c r="D1242" s="36"/>
      <c r="E1242" s="36"/>
      <c r="F1242" s="58">
        <v>8</v>
      </c>
      <c r="G1242" s="56" t="s">
        <v>3043</v>
      </c>
      <c r="H1242" s="63">
        <v>10000000</v>
      </c>
      <c r="I1242" s="63"/>
      <c r="J1242" s="76"/>
      <c r="K1242" s="56"/>
      <c r="L1242" s="89"/>
      <c r="M1242" s="26"/>
    </row>
    <row r="1243" spans="1:15" s="14" customFormat="1" ht="46.5" x14ac:dyDescent="0.35">
      <c r="A1243" s="98">
        <v>1023</v>
      </c>
      <c r="B1243" s="98"/>
      <c r="C1243" s="98"/>
      <c r="D1243" s="36"/>
      <c r="E1243" s="36"/>
      <c r="F1243" s="58">
        <v>9</v>
      </c>
      <c r="G1243" s="56" t="s">
        <v>3051</v>
      </c>
      <c r="H1243" s="63">
        <v>5000000</v>
      </c>
      <c r="I1243" s="63"/>
      <c r="J1243" s="76"/>
      <c r="K1243" s="56"/>
      <c r="L1243" s="89"/>
      <c r="M1243" s="26"/>
    </row>
    <row r="1244" spans="1:15" s="14" customFormat="1" ht="31" x14ac:dyDescent="0.35">
      <c r="A1244" s="98">
        <v>1024</v>
      </c>
      <c r="B1244" s="98"/>
      <c r="C1244" s="98"/>
      <c r="D1244" s="36"/>
      <c r="E1244" s="36"/>
      <c r="F1244" s="58">
        <v>10</v>
      </c>
      <c r="G1244" s="56" t="s">
        <v>3052</v>
      </c>
      <c r="H1244" s="63">
        <v>10000000</v>
      </c>
      <c r="I1244" s="63"/>
      <c r="J1244" s="76"/>
      <c r="K1244" s="56"/>
      <c r="L1244" s="89"/>
      <c r="M1244" s="26"/>
    </row>
    <row r="1245" spans="1:15" s="14" customFormat="1" ht="46.5" x14ac:dyDescent="0.35">
      <c r="A1245" s="98">
        <v>1025</v>
      </c>
      <c r="B1245" s="98"/>
      <c r="C1245" s="98"/>
      <c r="D1245" s="36"/>
      <c r="E1245" s="36"/>
      <c r="F1245" s="58">
        <v>11</v>
      </c>
      <c r="G1245" s="56" t="s">
        <v>3055</v>
      </c>
      <c r="H1245" s="63">
        <v>10000000</v>
      </c>
      <c r="I1245" s="63"/>
      <c r="J1245" s="76"/>
      <c r="K1245" s="56"/>
      <c r="L1245" s="89"/>
      <c r="M1245" s="26"/>
    </row>
    <row r="1246" spans="1:15" x14ac:dyDescent="0.35">
      <c r="A1246" s="98"/>
      <c r="B1246" s="98"/>
      <c r="C1246" s="98"/>
      <c r="D1246" s="36"/>
      <c r="E1246" s="36"/>
      <c r="F1246" s="124" t="s">
        <v>1484</v>
      </c>
      <c r="G1246" s="124"/>
      <c r="H1246" s="59">
        <f>SUM(H1235:H1245)</f>
        <v>87500000</v>
      </c>
      <c r="I1246" s="59"/>
      <c r="J1246" s="73"/>
      <c r="K1246" s="31"/>
      <c r="L1246" s="89"/>
      <c r="M1246" s="35"/>
    </row>
    <row r="1247" spans="1:15" s="30" customFormat="1" x14ac:dyDescent="0.35">
      <c r="A1247" s="98"/>
      <c r="B1247" s="97"/>
      <c r="C1247" s="97"/>
      <c r="D1247" s="100"/>
      <c r="E1247" s="100"/>
      <c r="F1247" s="124" t="s">
        <v>1485</v>
      </c>
      <c r="G1247" s="124"/>
      <c r="H1247" s="61">
        <f>H1140+H1147+H1153+H1163+H1169+H1177+H1186+H1193+H1200+H1209+H1233+H1246</f>
        <v>1005500000</v>
      </c>
      <c r="I1247" s="61"/>
      <c r="J1247" s="75"/>
      <c r="K1247" s="36"/>
      <c r="L1247" s="89"/>
      <c r="M1247" s="53"/>
      <c r="O1247" s="77">
        <f>L1247-H1247</f>
        <v>-1005500000</v>
      </c>
    </row>
    <row r="1248" spans="1:15" s="32" customFormat="1" x14ac:dyDescent="0.35">
      <c r="A1248" s="98"/>
      <c r="B1248" s="21"/>
      <c r="C1248" s="21"/>
      <c r="D1248" s="31" t="s">
        <v>1510</v>
      </c>
      <c r="E1248" s="31"/>
      <c r="F1248" s="125" t="s">
        <v>1511</v>
      </c>
      <c r="G1248" s="125"/>
      <c r="H1248" s="62"/>
      <c r="I1248" s="62"/>
      <c r="J1248" s="73"/>
      <c r="K1248" s="31"/>
      <c r="L1248" s="89"/>
      <c r="M1248" s="35"/>
    </row>
    <row r="1249" spans="1:13" s="14" customFormat="1" ht="31" x14ac:dyDescent="0.35">
      <c r="A1249" s="98">
        <v>1026</v>
      </c>
      <c r="B1249" s="98"/>
      <c r="C1249" s="98"/>
      <c r="D1249" s="36"/>
      <c r="E1249" s="36"/>
      <c r="F1249" s="58">
        <v>1</v>
      </c>
      <c r="G1249" s="56" t="s">
        <v>3062</v>
      </c>
      <c r="H1249" s="63">
        <v>16000000</v>
      </c>
      <c r="I1249" s="63"/>
      <c r="J1249" s="76"/>
      <c r="K1249" s="56"/>
      <c r="L1249" s="89"/>
      <c r="M1249" s="26"/>
    </row>
    <row r="1250" spans="1:13" s="14" customFormat="1" ht="31" x14ac:dyDescent="0.35">
      <c r="A1250" s="98">
        <v>1027</v>
      </c>
      <c r="B1250" s="98"/>
      <c r="C1250" s="98"/>
      <c r="D1250" s="36"/>
      <c r="E1250" s="36"/>
      <c r="F1250" s="58">
        <v>2</v>
      </c>
      <c r="G1250" s="56" t="s">
        <v>3063</v>
      </c>
      <c r="H1250" s="63">
        <v>16000000</v>
      </c>
      <c r="I1250" s="63"/>
      <c r="J1250" s="76"/>
      <c r="K1250" s="56"/>
      <c r="L1250" s="89"/>
      <c r="M1250" s="26"/>
    </row>
    <row r="1251" spans="1:13" s="14" customFormat="1" ht="31" x14ac:dyDescent="0.35">
      <c r="A1251" s="98">
        <v>1028</v>
      </c>
      <c r="B1251" s="98"/>
      <c r="C1251" s="98"/>
      <c r="D1251" s="36"/>
      <c r="E1251" s="36"/>
      <c r="F1251" s="58">
        <v>3</v>
      </c>
      <c r="G1251" s="56" t="s">
        <v>3064</v>
      </c>
      <c r="H1251" s="63">
        <v>16000000</v>
      </c>
      <c r="I1251" s="63"/>
      <c r="J1251" s="76"/>
      <c r="K1251" s="56"/>
      <c r="L1251" s="89"/>
      <c r="M1251" s="26"/>
    </row>
    <row r="1252" spans="1:13" s="14" customFormat="1" ht="31" x14ac:dyDescent="0.35">
      <c r="A1252" s="98">
        <v>1029</v>
      </c>
      <c r="B1252" s="98"/>
      <c r="C1252" s="98"/>
      <c r="D1252" s="36"/>
      <c r="E1252" s="36"/>
      <c r="F1252" s="58">
        <v>4</v>
      </c>
      <c r="G1252" s="56" t="s">
        <v>3065</v>
      </c>
      <c r="H1252" s="63">
        <v>17000000</v>
      </c>
      <c r="I1252" s="63"/>
      <c r="J1252" s="76"/>
      <c r="K1252" s="56"/>
      <c r="L1252" s="89"/>
      <c r="M1252" s="26"/>
    </row>
    <row r="1253" spans="1:13" s="14" customFormat="1" ht="31" x14ac:dyDescent="0.35">
      <c r="A1253" s="98">
        <v>1030</v>
      </c>
      <c r="B1253" s="98"/>
      <c r="C1253" s="98"/>
      <c r="D1253" s="36"/>
      <c r="E1253" s="36"/>
      <c r="F1253" s="58">
        <v>5</v>
      </c>
      <c r="G1253" s="56" t="s">
        <v>3068</v>
      </c>
      <c r="H1253" s="63">
        <v>13000000</v>
      </c>
      <c r="I1253" s="63"/>
      <c r="J1253" s="76"/>
      <c r="K1253" s="56"/>
      <c r="L1253" s="89"/>
      <c r="M1253" s="26"/>
    </row>
    <row r="1254" spans="1:13" s="14" customFormat="1" ht="46.5" x14ac:dyDescent="0.35">
      <c r="A1254" s="98">
        <v>1031</v>
      </c>
      <c r="B1254" s="98"/>
      <c r="C1254" s="98"/>
      <c r="D1254" s="36"/>
      <c r="E1254" s="36"/>
      <c r="F1254" s="58">
        <v>6</v>
      </c>
      <c r="G1254" s="56" t="s">
        <v>3069</v>
      </c>
      <c r="H1254" s="63">
        <v>20000000</v>
      </c>
      <c r="I1254" s="63"/>
      <c r="J1254" s="76"/>
      <c r="K1254" s="56"/>
      <c r="L1254" s="89"/>
      <c r="M1254" s="26"/>
    </row>
    <row r="1255" spans="1:13" s="14" customFormat="1" ht="46.5" x14ac:dyDescent="0.35">
      <c r="A1255" s="98">
        <v>1032</v>
      </c>
      <c r="B1255" s="98"/>
      <c r="C1255" s="98"/>
      <c r="D1255" s="36"/>
      <c r="E1255" s="36"/>
      <c r="F1255" s="58">
        <v>7</v>
      </c>
      <c r="G1255" s="56" t="s">
        <v>3070</v>
      </c>
      <c r="H1255" s="63">
        <v>15000000</v>
      </c>
      <c r="I1255" s="63"/>
      <c r="J1255" s="76"/>
      <c r="K1255" s="56"/>
      <c r="L1255" s="89"/>
      <c r="M1255" s="26"/>
    </row>
    <row r="1256" spans="1:13" x14ac:dyDescent="0.35">
      <c r="A1256" s="98"/>
      <c r="B1256" s="98"/>
      <c r="C1256" s="98"/>
      <c r="D1256" s="36"/>
      <c r="E1256" s="36"/>
      <c r="F1256" s="124" t="s">
        <v>1498</v>
      </c>
      <c r="G1256" s="124"/>
      <c r="H1256" s="59">
        <f>SUM(H1249:H1255)</f>
        <v>113000000</v>
      </c>
      <c r="I1256" s="59"/>
      <c r="J1256" s="73"/>
      <c r="K1256" s="31"/>
      <c r="L1256" s="89"/>
      <c r="M1256" s="35"/>
    </row>
    <row r="1257" spans="1:13" x14ac:dyDescent="0.35">
      <c r="A1257" s="98"/>
      <c r="B1257" s="98"/>
      <c r="C1257" s="98"/>
      <c r="D1257" s="36"/>
      <c r="E1257" s="36"/>
      <c r="F1257" s="125" t="s">
        <v>1359</v>
      </c>
      <c r="G1257" s="125"/>
      <c r="H1257" s="59"/>
      <c r="I1257" s="59"/>
      <c r="J1257" s="73"/>
      <c r="K1257" s="31"/>
      <c r="L1257" s="89"/>
      <c r="M1257" s="35"/>
    </row>
    <row r="1258" spans="1:13" s="14" customFormat="1" ht="31" x14ac:dyDescent="0.35">
      <c r="A1258" s="98">
        <v>1033</v>
      </c>
      <c r="B1258" s="98"/>
      <c r="C1258" s="98"/>
      <c r="D1258" s="36"/>
      <c r="E1258" s="36"/>
      <c r="F1258" s="58">
        <v>1</v>
      </c>
      <c r="G1258" s="56" t="s">
        <v>3073</v>
      </c>
      <c r="H1258" s="63">
        <v>15000000</v>
      </c>
      <c r="I1258" s="63"/>
      <c r="J1258" s="76"/>
      <c r="K1258" s="56"/>
      <c r="L1258" s="89"/>
      <c r="M1258" s="26"/>
    </row>
    <row r="1259" spans="1:13" s="14" customFormat="1" ht="31" x14ac:dyDescent="0.35">
      <c r="A1259" s="98">
        <v>1034</v>
      </c>
      <c r="B1259" s="98"/>
      <c r="C1259" s="98"/>
      <c r="D1259" s="36"/>
      <c r="E1259" s="36"/>
      <c r="F1259" s="58">
        <v>2</v>
      </c>
      <c r="G1259" s="56" t="s">
        <v>3074</v>
      </c>
      <c r="H1259" s="63">
        <v>15000000</v>
      </c>
      <c r="I1259" s="63"/>
      <c r="J1259" s="76"/>
      <c r="K1259" s="56"/>
      <c r="L1259" s="89"/>
      <c r="M1259" s="26"/>
    </row>
    <row r="1260" spans="1:13" x14ac:dyDescent="0.35">
      <c r="A1260" s="98"/>
      <c r="B1260" s="98"/>
      <c r="C1260" s="98"/>
      <c r="D1260" s="36"/>
      <c r="E1260" s="36"/>
      <c r="F1260" s="124" t="s">
        <v>1333</v>
      </c>
      <c r="G1260" s="124"/>
      <c r="H1260" s="59">
        <f>SUM(H1258:H1259)</f>
        <v>30000000</v>
      </c>
      <c r="I1260" s="59"/>
      <c r="J1260" s="73"/>
      <c r="K1260" s="31"/>
      <c r="L1260" s="89"/>
      <c r="M1260" s="35"/>
    </row>
    <row r="1261" spans="1:13" x14ac:dyDescent="0.35">
      <c r="A1261" s="98"/>
      <c r="B1261" s="98"/>
      <c r="C1261" s="98"/>
      <c r="D1261" s="36"/>
      <c r="E1261" s="36"/>
      <c r="F1261" s="125" t="s">
        <v>1512</v>
      </c>
      <c r="G1261" s="125"/>
      <c r="H1261" s="59"/>
      <c r="I1261" s="59"/>
      <c r="J1261" s="73"/>
      <c r="K1261" s="31"/>
      <c r="L1261" s="89"/>
      <c r="M1261" s="35"/>
    </row>
    <row r="1262" spans="1:13" s="14" customFormat="1" ht="31" x14ac:dyDescent="0.35">
      <c r="A1262" s="98">
        <v>1035</v>
      </c>
      <c r="B1262" s="98"/>
      <c r="C1262" s="98"/>
      <c r="D1262" s="36"/>
      <c r="E1262" s="36"/>
      <c r="F1262" s="58">
        <v>1</v>
      </c>
      <c r="G1262" s="56" t="s">
        <v>3084</v>
      </c>
      <c r="H1262" s="63">
        <v>15000000</v>
      </c>
      <c r="I1262" s="63"/>
      <c r="J1262" s="76"/>
      <c r="K1262" s="56"/>
      <c r="L1262" s="89"/>
      <c r="M1262" s="26"/>
    </row>
    <row r="1263" spans="1:13" s="14" customFormat="1" ht="31" x14ac:dyDescent="0.35">
      <c r="A1263" s="98">
        <v>1036</v>
      </c>
      <c r="B1263" s="98"/>
      <c r="C1263" s="98"/>
      <c r="D1263" s="36"/>
      <c r="E1263" s="36"/>
      <c r="F1263" s="58">
        <v>2</v>
      </c>
      <c r="G1263" s="56" t="s">
        <v>3085</v>
      </c>
      <c r="H1263" s="63">
        <v>17000000</v>
      </c>
      <c r="I1263" s="63"/>
      <c r="J1263" s="76"/>
      <c r="K1263" s="56"/>
      <c r="L1263" s="89"/>
      <c r="M1263" s="26"/>
    </row>
    <row r="1264" spans="1:13" s="14" customFormat="1" ht="31" x14ac:dyDescent="0.35">
      <c r="A1264" s="98">
        <v>1037</v>
      </c>
      <c r="B1264" s="98"/>
      <c r="C1264" s="98"/>
      <c r="D1264" s="36"/>
      <c r="E1264" s="36"/>
      <c r="F1264" s="58">
        <v>3</v>
      </c>
      <c r="G1264" s="56" t="s">
        <v>3086</v>
      </c>
      <c r="H1264" s="63">
        <v>23000000</v>
      </c>
      <c r="I1264" s="63"/>
      <c r="J1264" s="76"/>
      <c r="K1264" s="56"/>
      <c r="L1264" s="89"/>
      <c r="M1264" s="26"/>
    </row>
    <row r="1265" spans="1:13" s="14" customFormat="1" ht="62" x14ac:dyDescent="0.35">
      <c r="A1265" s="98">
        <v>1038</v>
      </c>
      <c r="B1265" s="98"/>
      <c r="C1265" s="98"/>
      <c r="D1265" s="36"/>
      <c r="E1265" s="36"/>
      <c r="F1265" s="58">
        <v>4</v>
      </c>
      <c r="G1265" s="56" t="s">
        <v>3088</v>
      </c>
      <c r="H1265" s="63">
        <v>10000000</v>
      </c>
      <c r="I1265" s="63"/>
      <c r="J1265" s="76"/>
      <c r="K1265" s="56"/>
      <c r="L1265" s="89"/>
      <c r="M1265" s="26"/>
    </row>
    <row r="1266" spans="1:13" x14ac:dyDescent="0.35">
      <c r="A1266" s="98"/>
      <c r="B1266" s="98"/>
      <c r="C1266" s="98"/>
      <c r="D1266" s="36"/>
      <c r="E1266" s="36"/>
      <c r="F1266" s="124" t="s">
        <v>1499</v>
      </c>
      <c r="G1266" s="124"/>
      <c r="H1266" s="59">
        <f>SUM(H1262:H1265)</f>
        <v>65000000</v>
      </c>
      <c r="I1266" s="59"/>
      <c r="J1266" s="73"/>
      <c r="K1266" s="31"/>
      <c r="L1266" s="89"/>
      <c r="M1266" s="35"/>
    </row>
    <row r="1267" spans="1:13" x14ac:dyDescent="0.35">
      <c r="A1267" s="98"/>
      <c r="B1267" s="98"/>
      <c r="C1267" s="98"/>
      <c r="D1267" s="36"/>
      <c r="E1267" s="36"/>
      <c r="F1267" s="125" t="s">
        <v>1513</v>
      </c>
      <c r="G1267" s="125"/>
      <c r="H1267" s="59"/>
      <c r="I1267" s="59"/>
      <c r="J1267" s="73"/>
      <c r="K1267" s="31"/>
      <c r="L1267" s="89"/>
      <c r="M1267" s="35"/>
    </row>
    <row r="1268" spans="1:13" s="14" customFormat="1" ht="31" x14ac:dyDescent="0.35">
      <c r="A1268" s="98">
        <v>1039</v>
      </c>
      <c r="B1268" s="98"/>
      <c r="C1268" s="98"/>
      <c r="D1268" s="36"/>
      <c r="E1268" s="36"/>
      <c r="F1268" s="58">
        <v>1</v>
      </c>
      <c r="G1268" s="56" t="s">
        <v>3094</v>
      </c>
      <c r="H1268" s="63">
        <v>20000000</v>
      </c>
      <c r="I1268" s="63"/>
      <c r="J1268" s="76"/>
      <c r="K1268" s="56"/>
      <c r="L1268" s="89"/>
      <c r="M1268" s="26"/>
    </row>
    <row r="1269" spans="1:13" s="14" customFormat="1" ht="31" x14ac:dyDescent="0.35">
      <c r="A1269" s="98">
        <v>1040</v>
      </c>
      <c r="B1269" s="98"/>
      <c r="C1269" s="98"/>
      <c r="D1269" s="36"/>
      <c r="E1269" s="36"/>
      <c r="F1269" s="58">
        <v>2</v>
      </c>
      <c r="G1269" s="56" t="s">
        <v>3095</v>
      </c>
      <c r="H1269" s="63">
        <v>17000000</v>
      </c>
      <c r="I1269" s="63"/>
      <c r="J1269" s="76"/>
      <c r="K1269" s="56"/>
      <c r="L1269" s="89"/>
      <c r="M1269" s="26"/>
    </row>
    <row r="1270" spans="1:13" s="14" customFormat="1" ht="31" x14ac:dyDescent="0.35">
      <c r="A1270" s="98">
        <v>1041</v>
      </c>
      <c r="B1270" s="98"/>
      <c r="C1270" s="98"/>
      <c r="D1270" s="36"/>
      <c r="E1270" s="36"/>
      <c r="F1270" s="58">
        <v>3</v>
      </c>
      <c r="G1270" s="56" t="s">
        <v>3096</v>
      </c>
      <c r="H1270" s="63">
        <v>10000000</v>
      </c>
      <c r="I1270" s="63"/>
      <c r="J1270" s="76"/>
      <c r="K1270" s="56"/>
      <c r="L1270" s="89"/>
      <c r="M1270" s="26"/>
    </row>
    <row r="1271" spans="1:13" s="14" customFormat="1" ht="46.5" x14ac:dyDescent="0.35">
      <c r="A1271" s="98">
        <v>1042</v>
      </c>
      <c r="B1271" s="98"/>
      <c r="C1271" s="98"/>
      <c r="D1271" s="36"/>
      <c r="E1271" s="36"/>
      <c r="F1271" s="58">
        <v>4</v>
      </c>
      <c r="G1271" s="56" t="s">
        <v>3097</v>
      </c>
      <c r="H1271" s="63">
        <v>13000000</v>
      </c>
      <c r="I1271" s="63"/>
      <c r="J1271" s="76"/>
      <c r="K1271" s="56"/>
      <c r="L1271" s="89"/>
      <c r="M1271" s="26"/>
    </row>
    <row r="1272" spans="1:13" s="14" customFormat="1" ht="46.5" x14ac:dyDescent="0.35">
      <c r="A1272" s="98">
        <v>1043</v>
      </c>
      <c r="B1272" s="98"/>
      <c r="C1272" s="98"/>
      <c r="D1272" s="36"/>
      <c r="E1272" s="36"/>
      <c r="F1272" s="58">
        <v>5</v>
      </c>
      <c r="G1272" s="56" t="s">
        <v>3098</v>
      </c>
      <c r="H1272" s="63">
        <v>10000000</v>
      </c>
      <c r="I1272" s="63"/>
      <c r="J1272" s="76"/>
      <c r="K1272" s="56"/>
      <c r="L1272" s="89"/>
      <c r="M1272" s="26"/>
    </row>
    <row r="1273" spans="1:13" s="14" customFormat="1" ht="62" x14ac:dyDescent="0.35">
      <c r="A1273" s="98">
        <v>1044</v>
      </c>
      <c r="B1273" s="98"/>
      <c r="C1273" s="98"/>
      <c r="D1273" s="36"/>
      <c r="E1273" s="36"/>
      <c r="F1273" s="58">
        <v>6</v>
      </c>
      <c r="G1273" s="56" t="s">
        <v>3100</v>
      </c>
      <c r="H1273" s="63">
        <v>10000000</v>
      </c>
      <c r="I1273" s="63"/>
      <c r="J1273" s="76"/>
      <c r="K1273" s="56"/>
      <c r="L1273" s="89"/>
      <c r="M1273" s="26"/>
    </row>
    <row r="1274" spans="1:13" x14ac:dyDescent="0.35">
      <c r="A1274" s="98"/>
      <c r="B1274" s="98"/>
      <c r="C1274" s="98"/>
      <c r="D1274" s="36"/>
      <c r="E1274" s="36"/>
      <c r="F1274" s="124" t="s">
        <v>1500</v>
      </c>
      <c r="G1274" s="124"/>
      <c r="H1274" s="59">
        <f>SUM(H1268:H1273)</f>
        <v>80000000</v>
      </c>
      <c r="I1274" s="59"/>
      <c r="J1274" s="73"/>
      <c r="K1274" s="31"/>
      <c r="L1274" s="89"/>
      <c r="M1274" s="35"/>
    </row>
    <row r="1275" spans="1:13" x14ac:dyDescent="0.35">
      <c r="A1275" s="98"/>
      <c r="B1275" s="98"/>
      <c r="C1275" s="98"/>
      <c r="D1275" s="36"/>
      <c r="E1275" s="36"/>
      <c r="F1275" s="125" t="s">
        <v>1514</v>
      </c>
      <c r="G1275" s="125"/>
      <c r="H1275" s="59"/>
      <c r="I1275" s="59"/>
      <c r="J1275" s="73"/>
      <c r="K1275" s="31"/>
      <c r="L1275" s="89"/>
      <c r="M1275" s="35"/>
    </row>
    <row r="1276" spans="1:13" s="14" customFormat="1" ht="31" x14ac:dyDescent="0.35">
      <c r="A1276" s="98">
        <v>1045</v>
      </c>
      <c r="B1276" s="98"/>
      <c r="C1276" s="98"/>
      <c r="D1276" s="36"/>
      <c r="E1276" s="36"/>
      <c r="F1276" s="58">
        <v>1</v>
      </c>
      <c r="G1276" s="56" t="s">
        <v>3117</v>
      </c>
      <c r="H1276" s="63">
        <v>15000000</v>
      </c>
      <c r="I1276" s="63"/>
      <c r="J1276" s="76"/>
      <c r="K1276" s="56"/>
      <c r="L1276" s="89"/>
      <c r="M1276" s="26"/>
    </row>
    <row r="1277" spans="1:13" s="14" customFormat="1" ht="31" x14ac:dyDescent="0.35">
      <c r="A1277" s="98">
        <v>1046</v>
      </c>
      <c r="B1277" s="98"/>
      <c r="C1277" s="98"/>
      <c r="D1277" s="36"/>
      <c r="E1277" s="36"/>
      <c r="F1277" s="58">
        <v>2</v>
      </c>
      <c r="G1277" s="56" t="s">
        <v>3118</v>
      </c>
      <c r="H1277" s="63">
        <v>20000000</v>
      </c>
      <c r="I1277" s="63"/>
      <c r="J1277" s="76"/>
      <c r="K1277" s="56"/>
      <c r="L1277" s="89"/>
      <c r="M1277" s="26"/>
    </row>
    <row r="1278" spans="1:13" s="14" customFormat="1" ht="31" x14ac:dyDescent="0.35">
      <c r="A1278" s="98">
        <v>1047</v>
      </c>
      <c r="B1278" s="98"/>
      <c r="C1278" s="98"/>
      <c r="D1278" s="36"/>
      <c r="E1278" s="36"/>
      <c r="F1278" s="58">
        <v>3</v>
      </c>
      <c r="G1278" s="56" t="s">
        <v>3119</v>
      </c>
      <c r="H1278" s="63">
        <v>20000000</v>
      </c>
      <c r="I1278" s="63"/>
      <c r="J1278" s="76"/>
      <c r="K1278" s="56"/>
      <c r="L1278" s="89"/>
      <c r="M1278" s="26"/>
    </row>
    <row r="1279" spans="1:13" s="14" customFormat="1" ht="31" x14ac:dyDescent="0.35">
      <c r="A1279" s="98">
        <v>1048</v>
      </c>
      <c r="B1279" s="98"/>
      <c r="C1279" s="98"/>
      <c r="D1279" s="36"/>
      <c r="E1279" s="36"/>
      <c r="F1279" s="58">
        <v>4</v>
      </c>
      <c r="G1279" s="56" t="s">
        <v>3120</v>
      </c>
      <c r="H1279" s="63">
        <v>20000000</v>
      </c>
      <c r="I1279" s="63"/>
      <c r="J1279" s="76"/>
      <c r="K1279" s="56"/>
      <c r="L1279" s="89"/>
      <c r="M1279" s="26"/>
    </row>
    <row r="1280" spans="1:13" s="14" customFormat="1" ht="31" x14ac:dyDescent="0.35">
      <c r="A1280" s="98">
        <v>1049</v>
      </c>
      <c r="B1280" s="98"/>
      <c r="C1280" s="98"/>
      <c r="D1280" s="36"/>
      <c r="E1280" s="36"/>
      <c r="F1280" s="58">
        <v>5</v>
      </c>
      <c r="G1280" s="56" t="s">
        <v>3122</v>
      </c>
      <c r="H1280" s="63">
        <v>15000000</v>
      </c>
      <c r="I1280" s="63"/>
      <c r="J1280" s="76"/>
      <c r="K1280" s="56"/>
      <c r="L1280" s="89"/>
      <c r="M1280" s="26"/>
    </row>
    <row r="1281" spans="1:13" s="14" customFormat="1" ht="46.5" x14ac:dyDescent="0.35">
      <c r="A1281" s="98">
        <v>1050</v>
      </c>
      <c r="B1281" s="98"/>
      <c r="C1281" s="98"/>
      <c r="D1281" s="36"/>
      <c r="E1281" s="36"/>
      <c r="F1281" s="58">
        <v>6</v>
      </c>
      <c r="G1281" s="56" t="s">
        <v>3373</v>
      </c>
      <c r="H1281" s="63">
        <v>16000000</v>
      </c>
      <c r="I1281" s="63"/>
      <c r="J1281" s="76"/>
      <c r="K1281" s="56"/>
      <c r="L1281" s="89"/>
      <c r="M1281" s="26"/>
    </row>
    <row r="1282" spans="1:13" s="14" customFormat="1" ht="31" x14ac:dyDescent="0.35">
      <c r="A1282" s="98">
        <v>1051</v>
      </c>
      <c r="B1282" s="98"/>
      <c r="C1282" s="98"/>
      <c r="D1282" s="36"/>
      <c r="E1282" s="36"/>
      <c r="F1282" s="58">
        <v>7</v>
      </c>
      <c r="G1282" s="56" t="s">
        <v>3123</v>
      </c>
      <c r="H1282" s="63">
        <v>20000000</v>
      </c>
      <c r="I1282" s="63"/>
      <c r="J1282" s="76"/>
      <c r="K1282" s="56"/>
      <c r="L1282" s="89"/>
      <c r="M1282" s="26"/>
    </row>
    <row r="1283" spans="1:13" s="14" customFormat="1" ht="31" x14ac:dyDescent="0.35">
      <c r="A1283" s="98">
        <v>1052</v>
      </c>
      <c r="B1283" s="98"/>
      <c r="C1283" s="98"/>
      <c r="D1283" s="36"/>
      <c r="E1283" s="36"/>
      <c r="F1283" s="58">
        <v>8</v>
      </c>
      <c r="G1283" s="56" t="s">
        <v>3124</v>
      </c>
      <c r="H1283" s="63">
        <v>20000000</v>
      </c>
      <c r="I1283" s="63"/>
      <c r="J1283" s="76"/>
      <c r="K1283" s="56"/>
      <c r="L1283" s="89"/>
      <c r="M1283" s="26"/>
    </row>
    <row r="1284" spans="1:13" s="14" customFormat="1" ht="46.5" x14ac:dyDescent="0.35">
      <c r="A1284" s="98">
        <v>1053</v>
      </c>
      <c r="B1284" s="98"/>
      <c r="C1284" s="98"/>
      <c r="D1284" s="36"/>
      <c r="E1284" s="36"/>
      <c r="F1284" s="58">
        <v>9</v>
      </c>
      <c r="G1284" s="56" t="s">
        <v>3125</v>
      </c>
      <c r="H1284" s="63">
        <v>15000000</v>
      </c>
      <c r="I1284" s="63"/>
      <c r="J1284" s="76"/>
      <c r="K1284" s="56"/>
      <c r="L1284" s="89"/>
      <c r="M1284" s="26"/>
    </row>
    <row r="1285" spans="1:13" s="14" customFormat="1" ht="31" x14ac:dyDescent="0.35">
      <c r="A1285" s="98">
        <v>1054</v>
      </c>
      <c r="B1285" s="98"/>
      <c r="C1285" s="98"/>
      <c r="D1285" s="36"/>
      <c r="E1285" s="36"/>
      <c r="F1285" s="58">
        <v>10</v>
      </c>
      <c r="G1285" s="56" t="s">
        <v>3126</v>
      </c>
      <c r="H1285" s="63">
        <v>15000000</v>
      </c>
      <c r="I1285" s="63"/>
      <c r="J1285" s="76"/>
      <c r="K1285" s="56"/>
      <c r="L1285" s="89"/>
      <c r="M1285" s="26"/>
    </row>
    <row r="1286" spans="1:13" s="14" customFormat="1" ht="46.5" x14ac:dyDescent="0.35">
      <c r="A1286" s="98">
        <v>1055</v>
      </c>
      <c r="B1286" s="98"/>
      <c r="C1286" s="98"/>
      <c r="D1286" s="36"/>
      <c r="E1286" s="36"/>
      <c r="F1286" s="58">
        <v>11</v>
      </c>
      <c r="G1286" s="56" t="s">
        <v>3127</v>
      </c>
      <c r="H1286" s="63">
        <v>12000000</v>
      </c>
      <c r="I1286" s="63"/>
      <c r="J1286" s="76"/>
      <c r="K1286" s="56"/>
      <c r="L1286" s="89"/>
      <c r="M1286" s="26"/>
    </row>
    <row r="1287" spans="1:13" s="14" customFormat="1" ht="46.5" x14ac:dyDescent="0.35">
      <c r="A1287" s="98">
        <v>1056</v>
      </c>
      <c r="B1287" s="98"/>
      <c r="C1287" s="98"/>
      <c r="D1287" s="36"/>
      <c r="E1287" s="36"/>
      <c r="F1287" s="58">
        <v>12</v>
      </c>
      <c r="G1287" s="56" t="s">
        <v>3128</v>
      </c>
      <c r="H1287" s="63">
        <v>12000000</v>
      </c>
      <c r="I1287" s="63"/>
      <c r="J1287" s="76"/>
      <c r="K1287" s="56"/>
      <c r="L1287" s="89"/>
      <c r="M1287" s="26"/>
    </row>
    <row r="1288" spans="1:13" s="14" customFormat="1" ht="46.5" x14ac:dyDescent="0.35">
      <c r="A1288" s="98">
        <v>1057</v>
      </c>
      <c r="B1288" s="98"/>
      <c r="C1288" s="98"/>
      <c r="D1288" s="36"/>
      <c r="E1288" s="36"/>
      <c r="F1288" s="58">
        <v>13</v>
      </c>
      <c r="G1288" s="56" t="s">
        <v>3129</v>
      </c>
      <c r="H1288" s="63">
        <v>20000000</v>
      </c>
      <c r="I1288" s="63"/>
      <c r="J1288" s="76"/>
      <c r="K1288" s="56"/>
      <c r="L1288" s="89"/>
      <c r="M1288" s="26"/>
    </row>
    <row r="1289" spans="1:13" s="14" customFormat="1" ht="46.5" x14ac:dyDescent="0.35">
      <c r="A1289" s="98">
        <v>1058</v>
      </c>
      <c r="B1289" s="98"/>
      <c r="C1289" s="98"/>
      <c r="D1289" s="36"/>
      <c r="E1289" s="36"/>
      <c r="F1289" s="58">
        <v>14</v>
      </c>
      <c r="G1289" s="56" t="s">
        <v>3130</v>
      </c>
      <c r="H1289" s="63">
        <v>20000000</v>
      </c>
      <c r="I1289" s="63"/>
      <c r="J1289" s="76"/>
      <c r="K1289" s="56"/>
      <c r="L1289" s="89"/>
      <c r="M1289" s="26"/>
    </row>
    <row r="1290" spans="1:13" s="14" customFormat="1" ht="46.5" x14ac:dyDescent="0.35">
      <c r="A1290" s="98">
        <v>1059</v>
      </c>
      <c r="B1290" s="98"/>
      <c r="C1290" s="98"/>
      <c r="D1290" s="36"/>
      <c r="E1290" s="36"/>
      <c r="F1290" s="58">
        <v>15</v>
      </c>
      <c r="G1290" s="56" t="s">
        <v>3131</v>
      </c>
      <c r="H1290" s="63">
        <v>20000000</v>
      </c>
      <c r="I1290" s="63"/>
      <c r="J1290" s="76"/>
      <c r="K1290" s="56"/>
      <c r="L1290" s="89"/>
      <c r="M1290" s="26"/>
    </row>
    <row r="1291" spans="1:13" s="14" customFormat="1" ht="46.5" x14ac:dyDescent="0.35">
      <c r="A1291" s="98">
        <v>1060</v>
      </c>
      <c r="B1291" s="98"/>
      <c r="C1291" s="98"/>
      <c r="D1291" s="36"/>
      <c r="E1291" s="36"/>
      <c r="F1291" s="58">
        <v>16</v>
      </c>
      <c r="G1291" s="56" t="s">
        <v>3132</v>
      </c>
      <c r="H1291" s="63">
        <v>20000000</v>
      </c>
      <c r="I1291" s="63"/>
      <c r="J1291" s="76"/>
      <c r="K1291" s="56"/>
      <c r="L1291" s="89"/>
      <c r="M1291" s="26"/>
    </row>
    <row r="1292" spans="1:13" s="14" customFormat="1" ht="46.5" x14ac:dyDescent="0.35">
      <c r="A1292" s="98">
        <v>1061</v>
      </c>
      <c r="B1292" s="98"/>
      <c r="C1292" s="98"/>
      <c r="D1292" s="36"/>
      <c r="E1292" s="36"/>
      <c r="F1292" s="58">
        <v>17</v>
      </c>
      <c r="G1292" s="56" t="s">
        <v>3133</v>
      </c>
      <c r="H1292" s="63">
        <v>20000000</v>
      </c>
      <c r="I1292" s="63"/>
      <c r="J1292" s="76"/>
      <c r="K1292" s="56"/>
      <c r="L1292" s="89"/>
      <c r="M1292" s="26"/>
    </row>
    <row r="1293" spans="1:13" x14ac:dyDescent="0.35">
      <c r="A1293" s="98"/>
      <c r="B1293" s="98"/>
      <c r="C1293" s="98"/>
      <c r="D1293" s="36"/>
      <c r="E1293" s="36"/>
      <c r="F1293" s="124" t="s">
        <v>1501</v>
      </c>
      <c r="G1293" s="124"/>
      <c r="H1293" s="59">
        <f>SUM(H1276:H1292)</f>
        <v>300000000</v>
      </c>
      <c r="I1293" s="59"/>
      <c r="J1293" s="73"/>
      <c r="K1293" s="31"/>
      <c r="L1293" s="89"/>
      <c r="M1293" s="35"/>
    </row>
    <row r="1294" spans="1:13" x14ac:dyDescent="0.35">
      <c r="A1294" s="98"/>
      <c r="B1294" s="98"/>
      <c r="C1294" s="98"/>
      <c r="D1294" s="36"/>
      <c r="E1294" s="36"/>
      <c r="F1294" s="125" t="s">
        <v>1515</v>
      </c>
      <c r="G1294" s="125"/>
      <c r="H1294" s="59"/>
      <c r="I1294" s="59"/>
      <c r="J1294" s="73"/>
      <c r="K1294" s="31"/>
      <c r="L1294" s="89"/>
      <c r="M1294" s="35"/>
    </row>
    <row r="1295" spans="1:13" s="14" customFormat="1" ht="31" x14ac:dyDescent="0.35">
      <c r="A1295" s="98">
        <v>1062</v>
      </c>
      <c r="B1295" s="98"/>
      <c r="C1295" s="98"/>
      <c r="D1295" s="36"/>
      <c r="E1295" s="36"/>
      <c r="F1295" s="58">
        <v>1</v>
      </c>
      <c r="G1295" s="56" t="s">
        <v>3141</v>
      </c>
      <c r="H1295" s="63">
        <v>15000000</v>
      </c>
      <c r="I1295" s="63"/>
      <c r="J1295" s="76"/>
      <c r="K1295" s="56"/>
      <c r="L1295" s="89"/>
      <c r="M1295" s="26"/>
    </row>
    <row r="1296" spans="1:13" s="14" customFormat="1" ht="31" x14ac:dyDescent="0.35">
      <c r="A1296" s="98">
        <v>1063</v>
      </c>
      <c r="B1296" s="98"/>
      <c r="C1296" s="98"/>
      <c r="D1296" s="36"/>
      <c r="E1296" s="36"/>
      <c r="F1296" s="58">
        <v>2</v>
      </c>
      <c r="G1296" s="56" t="s">
        <v>3142</v>
      </c>
      <c r="H1296" s="63">
        <v>17000000</v>
      </c>
      <c r="I1296" s="63"/>
      <c r="J1296" s="76"/>
      <c r="K1296" s="56"/>
      <c r="L1296" s="89"/>
      <c r="M1296" s="26"/>
    </row>
    <row r="1297" spans="1:13" s="14" customFormat="1" ht="31" x14ac:dyDescent="0.35">
      <c r="A1297" s="98">
        <v>1064</v>
      </c>
      <c r="B1297" s="98"/>
      <c r="C1297" s="98"/>
      <c r="D1297" s="36"/>
      <c r="E1297" s="36"/>
      <c r="F1297" s="58">
        <v>4</v>
      </c>
      <c r="G1297" s="56" t="s">
        <v>3143</v>
      </c>
      <c r="H1297" s="63">
        <v>15000000</v>
      </c>
      <c r="I1297" s="63"/>
      <c r="J1297" s="76"/>
      <c r="K1297" s="56"/>
      <c r="L1297" s="89"/>
      <c r="M1297" s="26"/>
    </row>
    <row r="1298" spans="1:13" s="14" customFormat="1" ht="31" x14ac:dyDescent="0.35">
      <c r="A1298" s="98">
        <v>1065</v>
      </c>
      <c r="B1298" s="98"/>
      <c r="C1298" s="98"/>
      <c r="D1298" s="36"/>
      <c r="E1298" s="36"/>
      <c r="F1298" s="58">
        <v>5</v>
      </c>
      <c r="G1298" s="56" t="s">
        <v>3144</v>
      </c>
      <c r="H1298" s="63">
        <v>17000000</v>
      </c>
      <c r="I1298" s="63"/>
      <c r="J1298" s="76"/>
      <c r="K1298" s="56"/>
      <c r="L1298" s="89"/>
      <c r="M1298" s="26"/>
    </row>
    <row r="1299" spans="1:13" s="14" customFormat="1" ht="31" x14ac:dyDescent="0.35">
      <c r="A1299" s="98">
        <v>1066</v>
      </c>
      <c r="B1299" s="98"/>
      <c r="C1299" s="98"/>
      <c r="D1299" s="36"/>
      <c r="E1299" s="36"/>
      <c r="F1299" s="58">
        <v>6</v>
      </c>
      <c r="G1299" s="56" t="s">
        <v>3145</v>
      </c>
      <c r="H1299" s="63">
        <v>16000000</v>
      </c>
      <c r="I1299" s="63"/>
      <c r="J1299" s="76"/>
      <c r="K1299" s="56"/>
      <c r="L1299" s="89"/>
      <c r="M1299" s="26"/>
    </row>
    <row r="1300" spans="1:13" s="14" customFormat="1" ht="31" x14ac:dyDescent="0.35">
      <c r="A1300" s="98">
        <v>1067</v>
      </c>
      <c r="B1300" s="98"/>
      <c r="C1300" s="98"/>
      <c r="D1300" s="36"/>
      <c r="E1300" s="36"/>
      <c r="F1300" s="58">
        <v>7</v>
      </c>
      <c r="G1300" s="56" t="s">
        <v>3146</v>
      </c>
      <c r="H1300" s="63">
        <v>17000000</v>
      </c>
      <c r="I1300" s="63"/>
      <c r="J1300" s="76"/>
      <c r="K1300" s="56"/>
      <c r="L1300" s="89"/>
      <c r="M1300" s="26"/>
    </row>
    <row r="1301" spans="1:13" s="14" customFormat="1" ht="31" x14ac:dyDescent="0.35">
      <c r="A1301" s="98">
        <v>1068</v>
      </c>
      <c r="B1301" s="98"/>
      <c r="C1301" s="98"/>
      <c r="D1301" s="36"/>
      <c r="E1301" s="36"/>
      <c r="F1301" s="58">
        <v>8</v>
      </c>
      <c r="G1301" s="56" t="s">
        <v>3147</v>
      </c>
      <c r="H1301" s="63">
        <v>17000000</v>
      </c>
      <c r="I1301" s="63"/>
      <c r="J1301" s="76"/>
      <c r="K1301" s="56"/>
      <c r="L1301" s="89"/>
      <c r="M1301" s="26"/>
    </row>
    <row r="1302" spans="1:13" s="14" customFormat="1" ht="46.5" x14ac:dyDescent="0.35">
      <c r="A1302" s="98">
        <v>1069</v>
      </c>
      <c r="B1302" s="98"/>
      <c r="C1302" s="98"/>
      <c r="D1302" s="36"/>
      <c r="E1302" s="36"/>
      <c r="F1302" s="58">
        <v>9</v>
      </c>
      <c r="G1302" s="56" t="s">
        <v>3148</v>
      </c>
      <c r="H1302" s="63">
        <v>5000000</v>
      </c>
      <c r="I1302" s="63"/>
      <c r="J1302" s="76"/>
      <c r="K1302" s="56"/>
      <c r="L1302" s="89"/>
      <c r="M1302" s="26"/>
    </row>
    <row r="1303" spans="1:13" s="14" customFormat="1" ht="46.5" x14ac:dyDescent="0.35">
      <c r="A1303" s="98">
        <v>1070</v>
      </c>
      <c r="B1303" s="98"/>
      <c r="C1303" s="98"/>
      <c r="D1303" s="36"/>
      <c r="E1303" s="36"/>
      <c r="F1303" s="58">
        <v>10</v>
      </c>
      <c r="G1303" s="56" t="s">
        <v>3149</v>
      </c>
      <c r="H1303" s="63">
        <v>15000000</v>
      </c>
      <c r="I1303" s="63"/>
      <c r="J1303" s="76"/>
      <c r="K1303" s="56"/>
      <c r="L1303" s="89"/>
      <c r="M1303" s="26"/>
    </row>
    <row r="1304" spans="1:13" s="14" customFormat="1" ht="46.5" x14ac:dyDescent="0.35">
      <c r="A1304" s="98">
        <v>1071</v>
      </c>
      <c r="B1304" s="98"/>
      <c r="C1304" s="98"/>
      <c r="D1304" s="36"/>
      <c r="E1304" s="36"/>
      <c r="F1304" s="58">
        <v>11</v>
      </c>
      <c r="G1304" s="56" t="s">
        <v>3151</v>
      </c>
      <c r="H1304" s="63">
        <v>15000000</v>
      </c>
      <c r="I1304" s="63"/>
      <c r="J1304" s="76"/>
      <c r="K1304" s="56"/>
      <c r="L1304" s="89"/>
      <c r="M1304" s="26"/>
    </row>
    <row r="1305" spans="1:13" x14ac:dyDescent="0.35">
      <c r="A1305" s="98"/>
      <c r="B1305" s="98"/>
      <c r="C1305" s="98"/>
      <c r="D1305" s="36"/>
      <c r="E1305" s="36"/>
      <c r="F1305" s="124" t="s">
        <v>1502</v>
      </c>
      <c r="G1305" s="124"/>
      <c r="H1305" s="59">
        <f>SUM(H1295:H1304)</f>
        <v>149000000</v>
      </c>
      <c r="I1305" s="59"/>
      <c r="J1305" s="73"/>
      <c r="K1305" s="31"/>
      <c r="L1305" s="89"/>
      <c r="M1305" s="35"/>
    </row>
    <row r="1306" spans="1:13" x14ac:dyDescent="0.35">
      <c r="A1306" s="98"/>
      <c r="B1306" s="98"/>
      <c r="C1306" s="98"/>
      <c r="D1306" s="36"/>
      <c r="E1306" s="36"/>
      <c r="F1306" s="125" t="s">
        <v>1516</v>
      </c>
      <c r="G1306" s="125"/>
      <c r="H1306" s="59"/>
      <c r="I1306" s="59"/>
      <c r="J1306" s="73"/>
      <c r="K1306" s="31"/>
      <c r="L1306" s="89"/>
      <c r="M1306" s="35"/>
    </row>
    <row r="1307" spans="1:13" s="14" customFormat="1" ht="31" x14ac:dyDescent="0.35">
      <c r="A1307" s="98">
        <v>1072</v>
      </c>
      <c r="B1307" s="98"/>
      <c r="C1307" s="98"/>
      <c r="D1307" s="36"/>
      <c r="E1307" s="36"/>
      <c r="F1307" s="58">
        <v>1</v>
      </c>
      <c r="G1307" s="56" t="s">
        <v>3152</v>
      </c>
      <c r="H1307" s="63">
        <v>30000000</v>
      </c>
      <c r="I1307" s="63"/>
      <c r="J1307" s="76"/>
      <c r="K1307" s="56"/>
      <c r="L1307" s="89"/>
      <c r="M1307" s="26"/>
    </row>
    <row r="1308" spans="1:13" s="14" customFormat="1" ht="31" x14ac:dyDescent="0.35">
      <c r="A1308" s="98">
        <v>1073</v>
      </c>
      <c r="B1308" s="98"/>
      <c r="C1308" s="98"/>
      <c r="D1308" s="36"/>
      <c r="E1308" s="36"/>
      <c r="F1308" s="58">
        <v>2</v>
      </c>
      <c r="G1308" s="56" t="s">
        <v>3155</v>
      </c>
      <c r="H1308" s="63">
        <v>10000000</v>
      </c>
      <c r="I1308" s="63"/>
      <c r="J1308" s="76"/>
      <c r="K1308" s="56"/>
      <c r="L1308" s="89"/>
      <c r="M1308" s="26"/>
    </row>
    <row r="1309" spans="1:13" s="14" customFormat="1" ht="46.5" x14ac:dyDescent="0.35">
      <c r="A1309" s="98">
        <v>1074</v>
      </c>
      <c r="B1309" s="98"/>
      <c r="C1309" s="98"/>
      <c r="D1309" s="36"/>
      <c r="E1309" s="36"/>
      <c r="F1309" s="58">
        <v>3</v>
      </c>
      <c r="G1309" s="56" t="s">
        <v>3156</v>
      </c>
      <c r="H1309" s="63">
        <v>17000000</v>
      </c>
      <c r="I1309" s="63"/>
      <c r="J1309" s="76"/>
      <c r="K1309" s="56"/>
      <c r="L1309" s="89"/>
      <c r="M1309" s="26"/>
    </row>
    <row r="1310" spans="1:13" s="14" customFormat="1" ht="31" x14ac:dyDescent="0.35">
      <c r="A1310" s="98">
        <v>1075</v>
      </c>
      <c r="B1310" s="98"/>
      <c r="C1310" s="98"/>
      <c r="D1310" s="36"/>
      <c r="E1310" s="36"/>
      <c r="F1310" s="58">
        <v>4</v>
      </c>
      <c r="G1310" s="56" t="s">
        <v>3157</v>
      </c>
      <c r="H1310" s="63">
        <v>17000000</v>
      </c>
      <c r="I1310" s="63"/>
      <c r="J1310" s="76"/>
      <c r="K1310" s="56"/>
      <c r="L1310" s="89"/>
      <c r="M1310" s="26"/>
    </row>
    <row r="1311" spans="1:13" s="14" customFormat="1" ht="31" x14ac:dyDescent="0.35">
      <c r="A1311" s="98">
        <v>1076</v>
      </c>
      <c r="B1311" s="98"/>
      <c r="C1311" s="98"/>
      <c r="D1311" s="36"/>
      <c r="E1311" s="36"/>
      <c r="F1311" s="58">
        <v>5</v>
      </c>
      <c r="G1311" s="56" t="s">
        <v>3158</v>
      </c>
      <c r="H1311" s="63">
        <v>10000000</v>
      </c>
      <c r="I1311" s="63"/>
      <c r="J1311" s="76"/>
      <c r="K1311" s="56"/>
      <c r="L1311" s="89"/>
      <c r="M1311" s="26"/>
    </row>
    <row r="1312" spans="1:13" s="14" customFormat="1" ht="31" x14ac:dyDescent="0.35">
      <c r="A1312" s="98">
        <v>1077</v>
      </c>
      <c r="B1312" s="98"/>
      <c r="C1312" s="98"/>
      <c r="D1312" s="36"/>
      <c r="E1312" s="36"/>
      <c r="F1312" s="58">
        <v>6</v>
      </c>
      <c r="G1312" s="56" t="s">
        <v>3159</v>
      </c>
      <c r="H1312" s="63">
        <v>10000000</v>
      </c>
      <c r="I1312" s="63"/>
      <c r="J1312" s="76"/>
      <c r="K1312" s="56"/>
      <c r="L1312" s="89"/>
      <c r="M1312" s="26"/>
    </row>
    <row r="1313" spans="1:13" s="14" customFormat="1" ht="62" x14ac:dyDescent="0.35">
      <c r="A1313" s="98">
        <v>1078</v>
      </c>
      <c r="B1313" s="98"/>
      <c r="C1313" s="98"/>
      <c r="D1313" s="36"/>
      <c r="E1313" s="36"/>
      <c r="F1313" s="58">
        <v>7</v>
      </c>
      <c r="G1313" s="56" t="s">
        <v>3160</v>
      </c>
      <c r="H1313" s="63">
        <v>10000000</v>
      </c>
      <c r="I1313" s="63"/>
      <c r="J1313" s="76"/>
      <c r="K1313" s="56"/>
      <c r="L1313" s="89"/>
      <c r="M1313" s="26"/>
    </row>
    <row r="1314" spans="1:13" s="14" customFormat="1" ht="62" x14ac:dyDescent="0.35">
      <c r="A1314" s="98">
        <v>1079</v>
      </c>
      <c r="B1314" s="98"/>
      <c r="C1314" s="98"/>
      <c r="D1314" s="36"/>
      <c r="E1314" s="36"/>
      <c r="F1314" s="58">
        <v>8</v>
      </c>
      <c r="G1314" s="56" t="s">
        <v>3161</v>
      </c>
      <c r="H1314" s="63">
        <v>20000000</v>
      </c>
      <c r="I1314" s="63"/>
      <c r="J1314" s="76"/>
      <c r="K1314" s="56"/>
      <c r="L1314" s="89"/>
      <c r="M1314" s="26"/>
    </row>
    <row r="1315" spans="1:13" s="14" customFormat="1" ht="46.5" x14ac:dyDescent="0.35">
      <c r="A1315" s="98">
        <v>1080</v>
      </c>
      <c r="B1315" s="98"/>
      <c r="C1315" s="98"/>
      <c r="D1315" s="36"/>
      <c r="E1315" s="36"/>
      <c r="F1315" s="58">
        <v>9</v>
      </c>
      <c r="G1315" s="56" t="s">
        <v>3164</v>
      </c>
      <c r="H1315" s="63">
        <v>10000000</v>
      </c>
      <c r="I1315" s="63"/>
      <c r="J1315" s="76"/>
      <c r="K1315" s="56"/>
      <c r="L1315" s="89"/>
      <c r="M1315" s="26"/>
    </row>
    <row r="1316" spans="1:13" s="14" customFormat="1" ht="46.5" x14ac:dyDescent="0.35">
      <c r="A1316" s="98">
        <v>1081</v>
      </c>
      <c r="B1316" s="98"/>
      <c r="C1316" s="98"/>
      <c r="D1316" s="36"/>
      <c r="E1316" s="36"/>
      <c r="F1316" s="58">
        <v>10</v>
      </c>
      <c r="G1316" s="56" t="s">
        <v>3165</v>
      </c>
      <c r="H1316" s="63">
        <v>10000000</v>
      </c>
      <c r="I1316" s="63"/>
      <c r="J1316" s="76"/>
      <c r="K1316" s="56"/>
      <c r="L1316" s="89"/>
      <c r="M1316" s="26"/>
    </row>
    <row r="1317" spans="1:13" s="14" customFormat="1" ht="62" x14ac:dyDescent="0.35">
      <c r="A1317" s="98">
        <v>1082</v>
      </c>
      <c r="B1317" s="98"/>
      <c r="C1317" s="98"/>
      <c r="D1317" s="36"/>
      <c r="E1317" s="36"/>
      <c r="F1317" s="58">
        <v>11</v>
      </c>
      <c r="G1317" s="56" t="s">
        <v>3166</v>
      </c>
      <c r="H1317" s="63">
        <v>15000000</v>
      </c>
      <c r="I1317" s="63"/>
      <c r="J1317" s="76"/>
      <c r="K1317" s="56"/>
      <c r="L1317" s="89"/>
      <c r="M1317" s="26"/>
    </row>
    <row r="1318" spans="1:13" s="14" customFormat="1" ht="46.5" x14ac:dyDescent="0.35">
      <c r="A1318" s="98">
        <v>1083</v>
      </c>
      <c r="B1318" s="98"/>
      <c r="C1318" s="98"/>
      <c r="D1318" s="36"/>
      <c r="E1318" s="36"/>
      <c r="F1318" s="58">
        <v>12</v>
      </c>
      <c r="G1318" s="56" t="s">
        <v>3171</v>
      </c>
      <c r="H1318" s="63">
        <v>10000000</v>
      </c>
      <c r="I1318" s="63"/>
      <c r="J1318" s="76"/>
      <c r="K1318" s="56"/>
      <c r="L1318" s="89"/>
      <c r="M1318" s="26"/>
    </row>
    <row r="1319" spans="1:13" s="14" customFormat="1" ht="46.5" x14ac:dyDescent="0.35">
      <c r="A1319" s="98">
        <v>1084</v>
      </c>
      <c r="B1319" s="98"/>
      <c r="C1319" s="98"/>
      <c r="D1319" s="36"/>
      <c r="E1319" s="36"/>
      <c r="F1319" s="58">
        <v>13</v>
      </c>
      <c r="G1319" s="56" t="s">
        <v>3172</v>
      </c>
      <c r="H1319" s="63">
        <v>10000000</v>
      </c>
      <c r="I1319" s="63"/>
      <c r="J1319" s="76"/>
      <c r="K1319" s="56"/>
      <c r="L1319" s="89"/>
      <c r="M1319" s="26"/>
    </row>
    <row r="1320" spans="1:13" s="14" customFormat="1" ht="46.5" x14ac:dyDescent="0.35">
      <c r="A1320" s="98">
        <v>1085</v>
      </c>
      <c r="B1320" s="98"/>
      <c r="C1320" s="98"/>
      <c r="D1320" s="36"/>
      <c r="E1320" s="36"/>
      <c r="F1320" s="58">
        <v>14</v>
      </c>
      <c r="G1320" s="56" t="s">
        <v>3173</v>
      </c>
      <c r="H1320" s="63">
        <v>10000000</v>
      </c>
      <c r="I1320" s="63"/>
      <c r="J1320" s="76"/>
      <c r="K1320" s="56"/>
      <c r="L1320" s="89"/>
      <c r="M1320" s="26"/>
    </row>
    <row r="1321" spans="1:13" x14ac:dyDescent="0.35">
      <c r="A1321" s="98"/>
      <c r="B1321" s="98"/>
      <c r="C1321" s="98"/>
      <c r="D1321" s="36"/>
      <c r="E1321" s="36"/>
      <c r="F1321" s="124" t="s">
        <v>1503</v>
      </c>
      <c r="G1321" s="124"/>
      <c r="H1321" s="59">
        <f>SUM(H1307:H1320)</f>
        <v>189000000</v>
      </c>
      <c r="I1321" s="59"/>
      <c r="J1321" s="73"/>
      <c r="K1321" s="31"/>
      <c r="L1321" s="89"/>
      <c r="M1321" s="35"/>
    </row>
    <row r="1322" spans="1:13" x14ac:dyDescent="0.35">
      <c r="A1322" s="98"/>
      <c r="B1322" s="98"/>
      <c r="C1322" s="98"/>
      <c r="D1322" s="36"/>
      <c r="E1322" s="36"/>
      <c r="F1322" s="125" t="s">
        <v>1517</v>
      </c>
      <c r="G1322" s="125"/>
      <c r="H1322" s="59"/>
      <c r="I1322" s="59"/>
      <c r="J1322" s="73"/>
      <c r="K1322" s="31"/>
      <c r="L1322" s="89"/>
      <c r="M1322" s="35"/>
    </row>
    <row r="1323" spans="1:13" s="14" customFormat="1" ht="31" x14ac:dyDescent="0.35">
      <c r="A1323" s="98">
        <v>1086</v>
      </c>
      <c r="B1323" s="98"/>
      <c r="C1323" s="98"/>
      <c r="D1323" s="36"/>
      <c r="E1323" s="36"/>
      <c r="F1323" s="58">
        <v>1</v>
      </c>
      <c r="G1323" s="56" t="s">
        <v>3178</v>
      </c>
      <c r="H1323" s="63">
        <v>15000000</v>
      </c>
      <c r="I1323" s="63"/>
      <c r="J1323" s="76"/>
      <c r="K1323" s="56"/>
      <c r="L1323" s="89"/>
      <c r="M1323" s="26"/>
    </row>
    <row r="1324" spans="1:13" s="14" customFormat="1" ht="46.5" x14ac:dyDescent="0.35">
      <c r="A1324" s="98">
        <v>1087</v>
      </c>
      <c r="B1324" s="98"/>
      <c r="C1324" s="98"/>
      <c r="D1324" s="36"/>
      <c r="E1324" s="36"/>
      <c r="F1324" s="58">
        <v>2</v>
      </c>
      <c r="G1324" s="56" t="s">
        <v>3179</v>
      </c>
      <c r="H1324" s="63">
        <v>20000000</v>
      </c>
      <c r="I1324" s="63"/>
      <c r="J1324" s="76"/>
      <c r="K1324" s="56"/>
      <c r="L1324" s="89"/>
      <c r="M1324" s="26"/>
    </row>
    <row r="1325" spans="1:13" s="14" customFormat="1" ht="31" x14ac:dyDescent="0.35">
      <c r="A1325" s="98">
        <v>1088</v>
      </c>
      <c r="B1325" s="98"/>
      <c r="C1325" s="98"/>
      <c r="D1325" s="36"/>
      <c r="E1325" s="36"/>
      <c r="F1325" s="58">
        <v>3</v>
      </c>
      <c r="G1325" s="56" t="s">
        <v>3180</v>
      </c>
      <c r="H1325" s="63">
        <v>17000000</v>
      </c>
      <c r="I1325" s="63"/>
      <c r="J1325" s="76"/>
      <c r="K1325" s="56"/>
      <c r="L1325" s="89"/>
      <c r="M1325" s="26"/>
    </row>
    <row r="1326" spans="1:13" s="14" customFormat="1" ht="31" x14ac:dyDescent="0.35">
      <c r="A1326" s="98">
        <v>1089</v>
      </c>
      <c r="B1326" s="98"/>
      <c r="C1326" s="98"/>
      <c r="D1326" s="36"/>
      <c r="E1326" s="36"/>
      <c r="F1326" s="58">
        <v>4</v>
      </c>
      <c r="G1326" s="56" t="s">
        <v>3181</v>
      </c>
      <c r="H1326" s="63">
        <v>17000000</v>
      </c>
      <c r="I1326" s="63"/>
      <c r="J1326" s="76"/>
      <c r="K1326" s="56"/>
      <c r="L1326" s="89"/>
      <c r="M1326" s="26"/>
    </row>
    <row r="1327" spans="1:13" s="14" customFormat="1" ht="31" x14ac:dyDescent="0.35">
      <c r="A1327" s="98">
        <v>1090</v>
      </c>
      <c r="B1327" s="98"/>
      <c r="C1327" s="98"/>
      <c r="D1327" s="36"/>
      <c r="E1327" s="36"/>
      <c r="F1327" s="58">
        <v>5</v>
      </c>
      <c r="G1327" s="56" t="s">
        <v>3182</v>
      </c>
      <c r="H1327" s="63">
        <v>17000000</v>
      </c>
      <c r="I1327" s="63"/>
      <c r="J1327" s="76"/>
      <c r="K1327" s="56"/>
      <c r="L1327" s="89"/>
      <c r="M1327" s="26"/>
    </row>
    <row r="1328" spans="1:13" s="14" customFormat="1" ht="31" x14ac:dyDescent="0.35">
      <c r="A1328" s="98">
        <v>1091</v>
      </c>
      <c r="B1328" s="98"/>
      <c r="C1328" s="98"/>
      <c r="D1328" s="36"/>
      <c r="E1328" s="36"/>
      <c r="F1328" s="58">
        <v>6</v>
      </c>
      <c r="G1328" s="56" t="s">
        <v>3183</v>
      </c>
      <c r="H1328" s="63">
        <v>20000000</v>
      </c>
      <c r="I1328" s="63"/>
      <c r="J1328" s="76"/>
      <c r="K1328" s="56"/>
      <c r="L1328" s="89"/>
      <c r="M1328" s="26"/>
    </row>
    <row r="1329" spans="1:13" s="14" customFormat="1" ht="31" x14ac:dyDescent="0.35">
      <c r="A1329" s="98">
        <v>1092</v>
      </c>
      <c r="B1329" s="98"/>
      <c r="C1329" s="98"/>
      <c r="D1329" s="36"/>
      <c r="E1329" s="36"/>
      <c r="F1329" s="58">
        <v>7</v>
      </c>
      <c r="G1329" s="56" t="s">
        <v>3184</v>
      </c>
      <c r="H1329" s="63">
        <v>20000000</v>
      </c>
      <c r="I1329" s="63"/>
      <c r="J1329" s="76"/>
      <c r="K1329" s="56"/>
      <c r="L1329" s="89"/>
      <c r="M1329" s="26"/>
    </row>
    <row r="1330" spans="1:13" s="14" customFormat="1" ht="46.5" x14ac:dyDescent="0.35">
      <c r="A1330" s="98">
        <v>1093</v>
      </c>
      <c r="B1330" s="98"/>
      <c r="C1330" s="98"/>
      <c r="D1330" s="36"/>
      <c r="E1330" s="36"/>
      <c r="F1330" s="58">
        <v>8</v>
      </c>
      <c r="G1330" s="56" t="s">
        <v>3186</v>
      </c>
      <c r="H1330" s="63">
        <v>16000000</v>
      </c>
      <c r="I1330" s="63"/>
      <c r="J1330" s="76"/>
      <c r="K1330" s="56"/>
      <c r="L1330" s="89"/>
      <c r="M1330" s="26"/>
    </row>
    <row r="1331" spans="1:13" s="14" customFormat="1" ht="46.5" x14ac:dyDescent="0.35">
      <c r="A1331" s="98">
        <v>1094</v>
      </c>
      <c r="B1331" s="98"/>
      <c r="C1331" s="98"/>
      <c r="D1331" s="36"/>
      <c r="E1331" s="36"/>
      <c r="F1331" s="58">
        <v>9</v>
      </c>
      <c r="G1331" s="56" t="s">
        <v>3187</v>
      </c>
      <c r="H1331" s="63">
        <v>17000000</v>
      </c>
      <c r="I1331" s="63"/>
      <c r="J1331" s="76"/>
      <c r="K1331" s="56"/>
      <c r="L1331" s="89"/>
      <c r="M1331" s="26"/>
    </row>
    <row r="1332" spans="1:13" x14ac:dyDescent="0.35">
      <c r="A1332" s="98"/>
      <c r="B1332" s="98"/>
      <c r="C1332" s="98"/>
      <c r="D1332" s="36"/>
      <c r="E1332" s="36"/>
      <c r="F1332" s="124" t="s">
        <v>1504</v>
      </c>
      <c r="G1332" s="124"/>
      <c r="H1332" s="59">
        <f>SUM(H1323:H1331)</f>
        <v>159000000</v>
      </c>
      <c r="I1332" s="59"/>
      <c r="J1332" s="73"/>
      <c r="K1332" s="31"/>
      <c r="L1332" s="89"/>
      <c r="M1332" s="35"/>
    </row>
    <row r="1333" spans="1:13" x14ac:dyDescent="0.35">
      <c r="A1333" s="98"/>
      <c r="B1333" s="98"/>
      <c r="C1333" s="98"/>
      <c r="D1333" s="36"/>
      <c r="E1333" s="36"/>
      <c r="F1333" s="125" t="s">
        <v>1321</v>
      </c>
      <c r="G1333" s="125"/>
      <c r="H1333" s="59"/>
      <c r="I1333" s="59"/>
      <c r="J1333" s="73"/>
      <c r="K1333" s="31"/>
      <c r="L1333" s="89"/>
      <c r="M1333" s="35"/>
    </row>
    <row r="1334" spans="1:13" s="14" customFormat="1" ht="31" x14ac:dyDescent="0.35">
      <c r="A1334" s="98">
        <v>1095</v>
      </c>
      <c r="B1334" s="98"/>
      <c r="C1334" s="98"/>
      <c r="D1334" s="36"/>
      <c r="E1334" s="36"/>
      <c r="F1334" s="13">
        <v>1</v>
      </c>
      <c r="G1334" s="12" t="s">
        <v>3375</v>
      </c>
      <c r="H1334" s="60">
        <v>15000000</v>
      </c>
      <c r="I1334" s="60"/>
      <c r="J1334" s="76"/>
      <c r="K1334" s="56"/>
      <c r="L1334" s="89"/>
      <c r="M1334" s="26"/>
    </row>
    <row r="1335" spans="1:13" s="14" customFormat="1" ht="46.5" x14ac:dyDescent="0.35">
      <c r="A1335" s="98">
        <v>1096</v>
      </c>
      <c r="B1335" s="98"/>
      <c r="C1335" s="98"/>
      <c r="D1335" s="36"/>
      <c r="E1335" s="36"/>
      <c r="F1335" s="13">
        <v>2</v>
      </c>
      <c r="G1335" s="12" t="s">
        <v>3197</v>
      </c>
      <c r="H1335" s="60">
        <v>15000000</v>
      </c>
      <c r="I1335" s="60"/>
      <c r="J1335" s="76"/>
      <c r="K1335" s="56"/>
      <c r="L1335" s="89"/>
      <c r="M1335" s="26"/>
    </row>
    <row r="1336" spans="1:13" s="14" customFormat="1" ht="31" x14ac:dyDescent="0.35">
      <c r="A1336" s="98">
        <v>1097</v>
      </c>
      <c r="B1336" s="98"/>
      <c r="C1336" s="98"/>
      <c r="D1336" s="36"/>
      <c r="E1336" s="36"/>
      <c r="F1336" s="13">
        <v>3</v>
      </c>
      <c r="G1336" s="12" t="s">
        <v>3198</v>
      </c>
      <c r="H1336" s="60">
        <v>15000000</v>
      </c>
      <c r="I1336" s="60"/>
      <c r="J1336" s="76"/>
      <c r="K1336" s="56"/>
      <c r="L1336" s="89"/>
      <c r="M1336" s="26"/>
    </row>
    <row r="1337" spans="1:13" s="14" customFormat="1" ht="31" x14ac:dyDescent="0.35">
      <c r="A1337" s="98">
        <v>1098</v>
      </c>
      <c r="B1337" s="98"/>
      <c r="C1337" s="98"/>
      <c r="D1337" s="36"/>
      <c r="E1337" s="36"/>
      <c r="F1337" s="13">
        <v>4</v>
      </c>
      <c r="G1337" s="12" t="s">
        <v>3199</v>
      </c>
      <c r="H1337" s="60">
        <v>15000000</v>
      </c>
      <c r="I1337" s="60"/>
      <c r="J1337" s="76"/>
      <c r="K1337" s="56"/>
      <c r="L1337" s="89"/>
      <c r="M1337" s="26"/>
    </row>
    <row r="1338" spans="1:13" s="14" customFormat="1" ht="46.5" x14ac:dyDescent="0.35">
      <c r="A1338" s="98">
        <v>1099</v>
      </c>
      <c r="B1338" s="98"/>
      <c r="C1338" s="98"/>
      <c r="D1338" s="36"/>
      <c r="E1338" s="36"/>
      <c r="F1338" s="13">
        <v>5</v>
      </c>
      <c r="G1338" s="12" t="s">
        <v>3200</v>
      </c>
      <c r="H1338" s="60">
        <v>15000000</v>
      </c>
      <c r="I1338" s="60"/>
      <c r="J1338" s="76"/>
      <c r="K1338" s="56"/>
      <c r="L1338" s="89"/>
      <c r="M1338" s="26"/>
    </row>
    <row r="1339" spans="1:13" s="14" customFormat="1" ht="46.5" x14ac:dyDescent="0.35">
      <c r="A1339" s="98">
        <v>1100</v>
      </c>
      <c r="B1339" s="98"/>
      <c r="C1339" s="98"/>
      <c r="D1339" s="36"/>
      <c r="E1339" s="36"/>
      <c r="F1339" s="13">
        <v>6</v>
      </c>
      <c r="G1339" s="12" t="s">
        <v>3201</v>
      </c>
      <c r="H1339" s="60">
        <v>15000000</v>
      </c>
      <c r="I1339" s="60"/>
      <c r="J1339" s="76"/>
      <c r="K1339" s="56"/>
      <c r="L1339" s="89"/>
      <c r="M1339" s="26"/>
    </row>
    <row r="1340" spans="1:13" x14ac:dyDescent="0.35">
      <c r="A1340" s="98"/>
      <c r="B1340" s="98"/>
      <c r="C1340" s="98"/>
      <c r="D1340" s="36"/>
      <c r="E1340" s="36"/>
      <c r="F1340" s="124" t="s">
        <v>1307</v>
      </c>
      <c r="G1340" s="124"/>
      <c r="H1340" s="61">
        <f>SUM(H1334:H1339)</f>
        <v>90000000</v>
      </c>
      <c r="I1340" s="61"/>
      <c r="J1340" s="75"/>
      <c r="K1340" s="31"/>
      <c r="L1340" s="89"/>
      <c r="M1340" s="35"/>
    </row>
    <row r="1341" spans="1:13" x14ac:dyDescent="0.35">
      <c r="A1341" s="98"/>
      <c r="B1341" s="98"/>
      <c r="C1341" s="98"/>
      <c r="D1341" s="36"/>
      <c r="E1341" s="36"/>
      <c r="F1341" s="125" t="s">
        <v>1518</v>
      </c>
      <c r="G1341" s="125"/>
      <c r="H1341" s="59"/>
      <c r="I1341" s="59"/>
      <c r="J1341" s="73"/>
      <c r="K1341" s="31"/>
      <c r="L1341" s="89"/>
      <c r="M1341" s="35"/>
    </row>
    <row r="1342" spans="1:13" s="14" customFormat="1" ht="31" x14ac:dyDescent="0.35">
      <c r="A1342" s="98">
        <v>1101</v>
      </c>
      <c r="B1342" s="98"/>
      <c r="C1342" s="98"/>
      <c r="D1342" s="36"/>
      <c r="E1342" s="36"/>
      <c r="F1342" s="58">
        <v>1</v>
      </c>
      <c r="G1342" s="56" t="s">
        <v>3204</v>
      </c>
      <c r="H1342" s="63">
        <v>10000000</v>
      </c>
      <c r="I1342" s="63"/>
      <c r="J1342" s="76"/>
      <c r="K1342" s="56"/>
      <c r="L1342" s="89"/>
      <c r="M1342" s="26"/>
    </row>
    <row r="1343" spans="1:13" s="14" customFormat="1" ht="31" x14ac:dyDescent="0.35">
      <c r="A1343" s="98">
        <v>1102</v>
      </c>
      <c r="B1343" s="98"/>
      <c r="C1343" s="98"/>
      <c r="D1343" s="36"/>
      <c r="E1343" s="36"/>
      <c r="F1343" s="58">
        <v>2</v>
      </c>
      <c r="G1343" s="56" t="s">
        <v>3206</v>
      </c>
      <c r="H1343" s="63">
        <v>16000000</v>
      </c>
      <c r="I1343" s="63"/>
      <c r="J1343" s="76"/>
      <c r="K1343" s="56"/>
      <c r="L1343" s="89"/>
      <c r="M1343" s="26"/>
    </row>
    <row r="1344" spans="1:13" s="14" customFormat="1" ht="46.5" x14ac:dyDescent="0.35">
      <c r="A1344" s="98">
        <v>1103</v>
      </c>
      <c r="B1344" s="98"/>
      <c r="C1344" s="98"/>
      <c r="D1344" s="36"/>
      <c r="E1344" s="36"/>
      <c r="F1344" s="58">
        <v>18</v>
      </c>
      <c r="G1344" s="56" t="s">
        <v>3207</v>
      </c>
      <c r="H1344" s="63">
        <v>10000000</v>
      </c>
      <c r="I1344" s="63"/>
      <c r="J1344" s="76"/>
      <c r="K1344" s="56"/>
      <c r="L1344" s="89"/>
      <c r="M1344" s="26"/>
    </row>
    <row r="1345" spans="1:13" s="14" customFormat="1" ht="46.5" x14ac:dyDescent="0.35">
      <c r="A1345" s="98">
        <v>1104</v>
      </c>
      <c r="B1345" s="98"/>
      <c r="C1345" s="98"/>
      <c r="D1345" s="36"/>
      <c r="E1345" s="36"/>
      <c r="F1345" s="58">
        <v>3</v>
      </c>
      <c r="G1345" s="56" t="s">
        <v>3208</v>
      </c>
      <c r="H1345" s="63">
        <v>15000000</v>
      </c>
      <c r="I1345" s="63"/>
      <c r="J1345" s="76"/>
      <c r="K1345" s="56"/>
      <c r="L1345" s="89"/>
      <c r="M1345" s="26"/>
    </row>
    <row r="1346" spans="1:13" s="14" customFormat="1" ht="31" x14ac:dyDescent="0.35">
      <c r="A1346" s="98">
        <v>1105</v>
      </c>
      <c r="B1346" s="98"/>
      <c r="C1346" s="98"/>
      <c r="D1346" s="36"/>
      <c r="E1346" s="36"/>
      <c r="F1346" s="58">
        <v>4</v>
      </c>
      <c r="G1346" s="56" t="s">
        <v>3209</v>
      </c>
      <c r="H1346" s="63">
        <v>17000000</v>
      </c>
      <c r="I1346" s="63"/>
      <c r="J1346" s="76"/>
      <c r="K1346" s="56"/>
      <c r="L1346" s="89"/>
      <c r="M1346" s="26"/>
    </row>
    <row r="1347" spans="1:13" s="14" customFormat="1" ht="31" x14ac:dyDescent="0.35">
      <c r="A1347" s="98">
        <v>1106</v>
      </c>
      <c r="B1347" s="98"/>
      <c r="C1347" s="98"/>
      <c r="D1347" s="36"/>
      <c r="E1347" s="36"/>
      <c r="F1347" s="58">
        <v>5</v>
      </c>
      <c r="G1347" s="56" t="s">
        <v>3210</v>
      </c>
      <c r="H1347" s="63">
        <v>12000000</v>
      </c>
      <c r="I1347" s="63"/>
      <c r="J1347" s="76"/>
      <c r="K1347" s="56"/>
      <c r="L1347" s="89"/>
      <c r="M1347" s="26"/>
    </row>
    <row r="1348" spans="1:13" s="14" customFormat="1" ht="31" x14ac:dyDescent="0.35">
      <c r="A1348" s="98">
        <v>1107</v>
      </c>
      <c r="B1348" s="98"/>
      <c r="C1348" s="98"/>
      <c r="D1348" s="36"/>
      <c r="E1348" s="36"/>
      <c r="F1348" s="58">
        <v>6</v>
      </c>
      <c r="G1348" s="56" t="s">
        <v>3211</v>
      </c>
      <c r="H1348" s="63">
        <v>12000000</v>
      </c>
      <c r="I1348" s="63"/>
      <c r="J1348" s="76"/>
      <c r="K1348" s="56"/>
      <c r="L1348" s="89"/>
      <c r="M1348" s="26"/>
    </row>
    <row r="1349" spans="1:13" s="14" customFormat="1" ht="31" x14ac:dyDescent="0.35">
      <c r="A1349" s="98">
        <v>1108</v>
      </c>
      <c r="B1349" s="98"/>
      <c r="C1349" s="98"/>
      <c r="D1349" s="36"/>
      <c r="E1349" s="36"/>
      <c r="F1349" s="58">
        <v>7</v>
      </c>
      <c r="G1349" s="56" t="s">
        <v>3212</v>
      </c>
      <c r="H1349" s="63">
        <v>12000000</v>
      </c>
      <c r="I1349" s="63"/>
      <c r="J1349" s="76"/>
      <c r="K1349" s="56"/>
      <c r="L1349" s="89"/>
      <c r="M1349" s="26"/>
    </row>
    <row r="1350" spans="1:13" s="14" customFormat="1" ht="31" x14ac:dyDescent="0.35">
      <c r="A1350" s="98">
        <v>1109</v>
      </c>
      <c r="B1350" s="98"/>
      <c r="C1350" s="98"/>
      <c r="D1350" s="36"/>
      <c r="E1350" s="36"/>
      <c r="F1350" s="58">
        <v>8</v>
      </c>
      <c r="G1350" s="56" t="s">
        <v>3213</v>
      </c>
      <c r="H1350" s="63">
        <v>12000000</v>
      </c>
      <c r="I1350" s="63"/>
      <c r="J1350" s="76"/>
      <c r="K1350" s="56"/>
      <c r="L1350" s="89"/>
      <c r="M1350" s="26"/>
    </row>
    <row r="1351" spans="1:13" s="14" customFormat="1" ht="31" x14ac:dyDescent="0.35">
      <c r="A1351" s="98">
        <v>1110</v>
      </c>
      <c r="B1351" s="98"/>
      <c r="C1351" s="98"/>
      <c r="D1351" s="36"/>
      <c r="E1351" s="36"/>
      <c r="F1351" s="58">
        <v>9</v>
      </c>
      <c r="G1351" s="56" t="s">
        <v>3214</v>
      </c>
      <c r="H1351" s="63">
        <v>10000000</v>
      </c>
      <c r="I1351" s="63"/>
      <c r="J1351" s="76"/>
      <c r="K1351" s="56"/>
      <c r="L1351" s="89"/>
      <c r="M1351" s="26"/>
    </row>
    <row r="1352" spans="1:13" s="14" customFormat="1" ht="46.5" x14ac:dyDescent="0.35">
      <c r="A1352" s="98">
        <v>1111</v>
      </c>
      <c r="B1352" s="98"/>
      <c r="C1352" s="98"/>
      <c r="D1352" s="36"/>
      <c r="E1352" s="36"/>
      <c r="F1352" s="58">
        <v>10</v>
      </c>
      <c r="G1352" s="56" t="s">
        <v>3215</v>
      </c>
      <c r="H1352" s="63">
        <v>15000000</v>
      </c>
      <c r="I1352" s="63"/>
      <c r="J1352" s="76"/>
      <c r="K1352" s="56"/>
      <c r="L1352" s="89"/>
      <c r="M1352" s="26"/>
    </row>
    <row r="1353" spans="1:13" x14ac:dyDescent="0.35">
      <c r="A1353" s="98"/>
      <c r="B1353" s="98"/>
      <c r="C1353" s="98"/>
      <c r="D1353" s="36"/>
      <c r="E1353" s="36"/>
      <c r="F1353" s="124" t="s">
        <v>1505</v>
      </c>
      <c r="G1353" s="124"/>
      <c r="H1353" s="59">
        <f>SUM(H1342:H1352)</f>
        <v>141000000</v>
      </c>
      <c r="I1353" s="59"/>
      <c r="J1353" s="73"/>
      <c r="K1353" s="31"/>
      <c r="L1353" s="89"/>
      <c r="M1353" s="35"/>
    </row>
    <row r="1354" spans="1:13" x14ac:dyDescent="0.35">
      <c r="A1354" s="98"/>
      <c r="B1354" s="98"/>
      <c r="C1354" s="98"/>
      <c r="D1354" s="36"/>
      <c r="E1354" s="36"/>
      <c r="F1354" s="125" t="s">
        <v>1519</v>
      </c>
      <c r="G1354" s="125"/>
      <c r="H1354" s="59"/>
      <c r="I1354" s="59"/>
      <c r="J1354" s="73"/>
      <c r="K1354" s="31"/>
      <c r="L1354" s="89"/>
      <c r="M1354" s="35"/>
    </row>
    <row r="1355" spans="1:13" s="14" customFormat="1" ht="31" x14ac:dyDescent="0.35">
      <c r="A1355" s="98">
        <v>1112</v>
      </c>
      <c r="B1355" s="98"/>
      <c r="C1355" s="98"/>
      <c r="D1355" s="36"/>
      <c r="E1355" s="36"/>
      <c r="F1355" s="58">
        <v>1</v>
      </c>
      <c r="G1355" s="56" t="s">
        <v>3222</v>
      </c>
      <c r="H1355" s="63">
        <v>20000000</v>
      </c>
      <c r="I1355" s="63"/>
      <c r="J1355" s="76"/>
      <c r="K1355" s="56"/>
      <c r="L1355" s="89"/>
      <c r="M1355" s="26"/>
    </row>
    <row r="1356" spans="1:13" s="14" customFormat="1" ht="46.5" x14ac:dyDescent="0.35">
      <c r="A1356" s="98">
        <v>1113</v>
      </c>
      <c r="B1356" s="98"/>
      <c r="C1356" s="98"/>
      <c r="D1356" s="36"/>
      <c r="E1356" s="36"/>
      <c r="F1356" s="58">
        <v>2</v>
      </c>
      <c r="G1356" s="56" t="s">
        <v>3225</v>
      </c>
      <c r="H1356" s="63">
        <v>15000000</v>
      </c>
      <c r="I1356" s="63"/>
      <c r="J1356" s="76"/>
      <c r="K1356" s="56"/>
      <c r="L1356" s="89"/>
      <c r="M1356" s="26"/>
    </row>
    <row r="1357" spans="1:13" s="14" customFormat="1" ht="31" x14ac:dyDescent="0.35">
      <c r="A1357" s="98">
        <v>1114</v>
      </c>
      <c r="B1357" s="98"/>
      <c r="C1357" s="98"/>
      <c r="D1357" s="36"/>
      <c r="E1357" s="36"/>
      <c r="F1357" s="58">
        <v>3</v>
      </c>
      <c r="G1357" s="56" t="s">
        <v>3226</v>
      </c>
      <c r="H1357" s="63">
        <v>17000000</v>
      </c>
      <c r="I1357" s="63"/>
      <c r="J1357" s="76"/>
      <c r="K1357" s="56"/>
      <c r="L1357" s="89"/>
      <c r="M1357" s="26"/>
    </row>
    <row r="1358" spans="1:13" s="14" customFormat="1" ht="31" x14ac:dyDescent="0.35">
      <c r="A1358" s="98">
        <v>1115</v>
      </c>
      <c r="B1358" s="98"/>
      <c r="C1358" s="98"/>
      <c r="D1358" s="36"/>
      <c r="E1358" s="36"/>
      <c r="F1358" s="58">
        <v>4</v>
      </c>
      <c r="G1358" s="56" t="s">
        <v>3227</v>
      </c>
      <c r="H1358" s="63">
        <v>16000000</v>
      </c>
      <c r="I1358" s="63"/>
      <c r="J1358" s="76"/>
      <c r="K1358" s="56"/>
      <c r="L1358" s="89"/>
      <c r="M1358" s="26"/>
    </row>
    <row r="1359" spans="1:13" s="14" customFormat="1" ht="31" x14ac:dyDescent="0.35">
      <c r="A1359" s="98">
        <v>1116</v>
      </c>
      <c r="B1359" s="98"/>
      <c r="C1359" s="98"/>
      <c r="D1359" s="36"/>
      <c r="E1359" s="36"/>
      <c r="F1359" s="58">
        <v>5</v>
      </c>
      <c r="G1359" s="56" t="s">
        <v>3228</v>
      </c>
      <c r="H1359" s="63">
        <v>15000000</v>
      </c>
      <c r="I1359" s="63"/>
      <c r="J1359" s="76"/>
      <c r="K1359" s="56"/>
      <c r="L1359" s="89"/>
      <c r="M1359" s="26"/>
    </row>
    <row r="1360" spans="1:13" s="14" customFormat="1" ht="31" x14ac:dyDescent="0.35">
      <c r="A1360" s="98">
        <v>1117</v>
      </c>
      <c r="B1360" s="98"/>
      <c r="C1360" s="98"/>
      <c r="D1360" s="36"/>
      <c r="E1360" s="36"/>
      <c r="F1360" s="58">
        <v>6</v>
      </c>
      <c r="G1360" s="56" t="s">
        <v>3229</v>
      </c>
      <c r="H1360" s="63">
        <v>10000000</v>
      </c>
      <c r="I1360" s="63"/>
      <c r="J1360" s="76"/>
      <c r="K1360" s="56"/>
      <c r="L1360" s="89"/>
      <c r="M1360" s="26"/>
    </row>
    <row r="1361" spans="1:13" s="14" customFormat="1" ht="31" x14ac:dyDescent="0.35">
      <c r="A1361" s="98">
        <v>1118</v>
      </c>
      <c r="B1361" s="98"/>
      <c r="C1361" s="98"/>
      <c r="D1361" s="36"/>
      <c r="E1361" s="36"/>
      <c r="F1361" s="58">
        <v>7</v>
      </c>
      <c r="G1361" s="56" t="s">
        <v>3230</v>
      </c>
      <c r="H1361" s="63">
        <v>30000000</v>
      </c>
      <c r="I1361" s="63"/>
      <c r="J1361" s="76"/>
      <c r="K1361" s="56"/>
      <c r="L1361" s="89"/>
      <c r="M1361" s="26"/>
    </row>
    <row r="1362" spans="1:13" s="14" customFormat="1" ht="31" x14ac:dyDescent="0.35">
      <c r="A1362" s="98">
        <v>1119</v>
      </c>
      <c r="B1362" s="98"/>
      <c r="C1362" s="98"/>
      <c r="D1362" s="36"/>
      <c r="E1362" s="36"/>
      <c r="F1362" s="58">
        <v>8</v>
      </c>
      <c r="G1362" s="56" t="s">
        <v>3231</v>
      </c>
      <c r="H1362" s="63">
        <v>15000000</v>
      </c>
      <c r="I1362" s="63"/>
      <c r="J1362" s="76"/>
      <c r="K1362" s="56"/>
      <c r="L1362" s="89"/>
      <c r="M1362" s="26"/>
    </row>
    <row r="1363" spans="1:13" s="14" customFormat="1" ht="31" x14ac:dyDescent="0.35">
      <c r="A1363" s="98">
        <v>1120</v>
      </c>
      <c r="B1363" s="98"/>
      <c r="C1363" s="98"/>
      <c r="D1363" s="36"/>
      <c r="E1363" s="36"/>
      <c r="F1363" s="58">
        <v>9</v>
      </c>
      <c r="G1363" s="56" t="s">
        <v>3232</v>
      </c>
      <c r="H1363" s="63">
        <v>17000000</v>
      </c>
      <c r="I1363" s="63"/>
      <c r="J1363" s="76"/>
      <c r="K1363" s="56"/>
      <c r="L1363" s="89"/>
      <c r="M1363" s="26"/>
    </row>
    <row r="1364" spans="1:13" s="14" customFormat="1" ht="31" x14ac:dyDescent="0.35">
      <c r="A1364" s="98">
        <v>1121</v>
      </c>
      <c r="B1364" s="98"/>
      <c r="C1364" s="98"/>
      <c r="D1364" s="36"/>
      <c r="E1364" s="36"/>
      <c r="F1364" s="58">
        <v>10</v>
      </c>
      <c r="G1364" s="56" t="s">
        <v>3233</v>
      </c>
      <c r="H1364" s="63">
        <v>17000000</v>
      </c>
      <c r="I1364" s="63"/>
      <c r="J1364" s="76"/>
      <c r="K1364" s="56"/>
      <c r="L1364" s="89"/>
      <c r="M1364" s="26"/>
    </row>
    <row r="1365" spans="1:13" s="14" customFormat="1" ht="31" x14ac:dyDescent="0.35">
      <c r="A1365" s="98">
        <v>1122</v>
      </c>
      <c r="B1365" s="98"/>
      <c r="C1365" s="98"/>
      <c r="D1365" s="36"/>
      <c r="E1365" s="36"/>
      <c r="F1365" s="58">
        <v>11</v>
      </c>
      <c r="G1365" s="56" t="s">
        <v>3234</v>
      </c>
      <c r="H1365" s="63">
        <v>17000000</v>
      </c>
      <c r="I1365" s="63"/>
      <c r="J1365" s="76"/>
      <c r="K1365" s="56"/>
      <c r="L1365" s="89"/>
      <c r="M1365" s="26"/>
    </row>
    <row r="1366" spans="1:13" s="14" customFormat="1" ht="46.5" x14ac:dyDescent="0.35">
      <c r="A1366" s="98">
        <v>1123</v>
      </c>
      <c r="B1366" s="98"/>
      <c r="C1366" s="98"/>
      <c r="D1366" s="36"/>
      <c r="E1366" s="36"/>
      <c r="F1366" s="58">
        <v>12</v>
      </c>
      <c r="G1366" s="56" t="s">
        <v>3235</v>
      </c>
      <c r="H1366" s="63">
        <v>25000000</v>
      </c>
      <c r="I1366" s="63"/>
      <c r="J1366" s="76"/>
      <c r="K1366" s="56"/>
      <c r="L1366" s="89"/>
      <c r="M1366" s="26"/>
    </row>
    <row r="1367" spans="1:13" x14ac:dyDescent="0.35">
      <c r="A1367" s="98"/>
      <c r="B1367" s="98"/>
      <c r="C1367" s="98"/>
      <c r="D1367" s="36"/>
      <c r="E1367" s="36"/>
      <c r="F1367" s="124" t="s">
        <v>1506</v>
      </c>
      <c r="G1367" s="124"/>
      <c r="H1367" s="59">
        <f>SUM(H1355:H1366)</f>
        <v>214000000</v>
      </c>
      <c r="I1367" s="59"/>
      <c r="J1367" s="73"/>
      <c r="K1367" s="31"/>
      <c r="L1367" s="89"/>
      <c r="M1367" s="35"/>
    </row>
    <row r="1368" spans="1:13" x14ac:dyDescent="0.35">
      <c r="A1368" s="98"/>
      <c r="B1368" s="98"/>
      <c r="C1368" s="98"/>
      <c r="D1368" s="36"/>
      <c r="E1368" s="36"/>
      <c r="F1368" s="125" t="s">
        <v>1520</v>
      </c>
      <c r="G1368" s="125"/>
      <c r="H1368" s="59"/>
      <c r="I1368" s="59"/>
      <c r="J1368" s="73"/>
      <c r="K1368" s="31"/>
      <c r="L1368" s="89"/>
      <c r="M1368" s="35"/>
    </row>
    <row r="1369" spans="1:13" s="14" customFormat="1" ht="46.5" x14ac:dyDescent="0.35">
      <c r="A1369" s="98">
        <v>1124</v>
      </c>
      <c r="B1369" s="98"/>
      <c r="C1369" s="98"/>
      <c r="D1369" s="36"/>
      <c r="E1369" s="36"/>
      <c r="F1369" s="58">
        <v>1</v>
      </c>
      <c r="G1369" s="56" t="s">
        <v>3239</v>
      </c>
      <c r="H1369" s="63">
        <v>10000000</v>
      </c>
      <c r="I1369" s="63"/>
      <c r="J1369" s="76"/>
      <c r="K1369" s="56"/>
      <c r="L1369" s="89"/>
      <c r="M1369" s="26"/>
    </row>
    <row r="1370" spans="1:13" s="14" customFormat="1" ht="46.5" x14ac:dyDescent="0.35">
      <c r="A1370" s="98">
        <v>1125</v>
      </c>
      <c r="B1370" s="98"/>
      <c r="C1370" s="98"/>
      <c r="D1370" s="36"/>
      <c r="E1370" s="36"/>
      <c r="F1370" s="58">
        <v>2</v>
      </c>
      <c r="G1370" s="56" t="s">
        <v>3240</v>
      </c>
      <c r="H1370" s="63">
        <v>10000000</v>
      </c>
      <c r="I1370" s="63"/>
      <c r="J1370" s="76"/>
      <c r="K1370" s="56"/>
      <c r="L1370" s="89"/>
      <c r="M1370" s="26"/>
    </row>
    <row r="1371" spans="1:13" s="14" customFormat="1" ht="31" x14ac:dyDescent="0.35">
      <c r="A1371" s="98">
        <v>1126</v>
      </c>
      <c r="B1371" s="98"/>
      <c r="C1371" s="98"/>
      <c r="D1371" s="36"/>
      <c r="E1371" s="36"/>
      <c r="F1371" s="58">
        <v>3</v>
      </c>
      <c r="G1371" s="56" t="s">
        <v>3241</v>
      </c>
      <c r="H1371" s="63">
        <v>17000000</v>
      </c>
      <c r="I1371" s="63"/>
      <c r="J1371" s="76"/>
      <c r="K1371" s="56"/>
      <c r="L1371" s="89"/>
      <c r="M1371" s="26"/>
    </row>
    <row r="1372" spans="1:13" s="14" customFormat="1" ht="31" x14ac:dyDescent="0.35">
      <c r="A1372" s="98">
        <v>1127</v>
      </c>
      <c r="B1372" s="98"/>
      <c r="C1372" s="98"/>
      <c r="D1372" s="36"/>
      <c r="E1372" s="36"/>
      <c r="F1372" s="58">
        <v>4</v>
      </c>
      <c r="G1372" s="56" t="s">
        <v>3242</v>
      </c>
      <c r="H1372" s="63">
        <v>17000000</v>
      </c>
      <c r="I1372" s="63"/>
      <c r="J1372" s="76"/>
      <c r="K1372" s="56"/>
      <c r="L1372" s="89"/>
      <c r="M1372" s="26"/>
    </row>
    <row r="1373" spans="1:13" s="14" customFormat="1" ht="31" x14ac:dyDescent="0.35">
      <c r="A1373" s="98">
        <v>1128</v>
      </c>
      <c r="B1373" s="98"/>
      <c r="C1373" s="98"/>
      <c r="D1373" s="36"/>
      <c r="E1373" s="36"/>
      <c r="F1373" s="58">
        <v>5</v>
      </c>
      <c r="G1373" s="56" t="s">
        <v>3243</v>
      </c>
      <c r="H1373" s="63">
        <v>17000000</v>
      </c>
      <c r="I1373" s="63"/>
      <c r="J1373" s="76"/>
      <c r="K1373" s="56"/>
      <c r="L1373" s="89"/>
      <c r="M1373" s="26"/>
    </row>
    <row r="1374" spans="1:13" s="14" customFormat="1" ht="31" x14ac:dyDescent="0.35">
      <c r="A1374" s="98">
        <v>1129</v>
      </c>
      <c r="B1374" s="98"/>
      <c r="C1374" s="98"/>
      <c r="D1374" s="36"/>
      <c r="E1374" s="36"/>
      <c r="F1374" s="58">
        <v>6</v>
      </c>
      <c r="G1374" s="56" t="s">
        <v>3244</v>
      </c>
      <c r="H1374" s="63">
        <v>17000000</v>
      </c>
      <c r="I1374" s="63"/>
      <c r="J1374" s="76"/>
      <c r="K1374" s="56"/>
      <c r="L1374" s="89"/>
      <c r="M1374" s="26"/>
    </row>
    <row r="1375" spans="1:13" s="14" customFormat="1" ht="31" x14ac:dyDescent="0.35">
      <c r="A1375" s="98">
        <v>1130</v>
      </c>
      <c r="B1375" s="98"/>
      <c r="C1375" s="98"/>
      <c r="D1375" s="36"/>
      <c r="E1375" s="36"/>
      <c r="F1375" s="58">
        <v>7</v>
      </c>
      <c r="G1375" s="56" t="s">
        <v>3245</v>
      </c>
      <c r="H1375" s="63">
        <v>17000000</v>
      </c>
      <c r="I1375" s="63"/>
      <c r="J1375" s="76"/>
      <c r="K1375" s="56"/>
      <c r="L1375" s="89"/>
      <c r="M1375" s="26"/>
    </row>
    <row r="1376" spans="1:13" s="14" customFormat="1" ht="46.5" x14ac:dyDescent="0.35">
      <c r="A1376" s="98">
        <v>1131</v>
      </c>
      <c r="B1376" s="98"/>
      <c r="C1376" s="98"/>
      <c r="D1376" s="36"/>
      <c r="E1376" s="36"/>
      <c r="F1376" s="58">
        <v>8</v>
      </c>
      <c r="G1376" s="56" t="s">
        <v>3246</v>
      </c>
      <c r="H1376" s="63">
        <v>10000000</v>
      </c>
      <c r="I1376" s="63"/>
      <c r="J1376" s="76"/>
      <c r="K1376" s="56"/>
      <c r="L1376" s="89"/>
      <c r="M1376" s="26"/>
    </row>
    <row r="1377" spans="1:16" s="14" customFormat="1" ht="46.5" x14ac:dyDescent="0.35">
      <c r="A1377" s="98">
        <v>1132</v>
      </c>
      <c r="B1377" s="98"/>
      <c r="C1377" s="98"/>
      <c r="D1377" s="36"/>
      <c r="E1377" s="36"/>
      <c r="F1377" s="58">
        <v>9</v>
      </c>
      <c r="G1377" s="56" t="s">
        <v>3254</v>
      </c>
      <c r="H1377" s="63">
        <v>10000000</v>
      </c>
      <c r="I1377" s="63"/>
      <c r="J1377" s="76"/>
      <c r="K1377" s="56"/>
      <c r="L1377" s="89"/>
      <c r="M1377" s="26"/>
    </row>
    <row r="1378" spans="1:16" s="14" customFormat="1" ht="46.5" x14ac:dyDescent="0.35">
      <c r="A1378" s="98">
        <v>1133</v>
      </c>
      <c r="B1378" s="98"/>
      <c r="C1378" s="98"/>
      <c r="D1378" s="36"/>
      <c r="E1378" s="36"/>
      <c r="F1378" s="58">
        <v>10</v>
      </c>
      <c r="G1378" s="56" t="s">
        <v>3255</v>
      </c>
      <c r="H1378" s="63">
        <v>10000000</v>
      </c>
      <c r="I1378" s="63"/>
      <c r="J1378" s="76"/>
      <c r="K1378" s="56"/>
      <c r="L1378" s="89"/>
      <c r="M1378" s="26"/>
    </row>
    <row r="1379" spans="1:16" s="14" customFormat="1" ht="46.5" x14ac:dyDescent="0.35">
      <c r="A1379" s="98">
        <v>1134</v>
      </c>
      <c r="B1379" s="98"/>
      <c r="C1379" s="98"/>
      <c r="D1379" s="36"/>
      <c r="E1379" s="36"/>
      <c r="F1379" s="58">
        <v>11</v>
      </c>
      <c r="G1379" s="56" t="s">
        <v>3256</v>
      </c>
      <c r="H1379" s="63">
        <v>10000000</v>
      </c>
      <c r="I1379" s="63"/>
      <c r="J1379" s="76"/>
      <c r="K1379" s="56"/>
      <c r="L1379" s="89"/>
      <c r="M1379" s="26"/>
    </row>
    <row r="1380" spans="1:16" x14ac:dyDescent="0.35">
      <c r="A1380" s="98"/>
      <c r="B1380" s="98"/>
      <c r="C1380" s="98"/>
      <c r="D1380" s="36"/>
      <c r="E1380" s="36"/>
      <c r="F1380" s="124" t="s">
        <v>1507</v>
      </c>
      <c r="G1380" s="124"/>
      <c r="H1380" s="59">
        <f>SUM(H1369:H1379)</f>
        <v>145000000</v>
      </c>
      <c r="I1380" s="59"/>
      <c r="J1380" s="73"/>
      <c r="K1380" s="31"/>
      <c r="L1380" s="89"/>
      <c r="M1380" s="35"/>
    </row>
    <row r="1381" spans="1:16" x14ac:dyDescent="0.35">
      <c r="A1381" s="98"/>
      <c r="B1381" s="98"/>
      <c r="C1381" s="98"/>
      <c r="D1381" s="36"/>
      <c r="E1381" s="36"/>
      <c r="F1381" s="125" t="s">
        <v>1521</v>
      </c>
      <c r="G1381" s="125"/>
      <c r="H1381" s="59"/>
      <c r="I1381" s="59"/>
      <c r="J1381" s="73"/>
      <c r="K1381" s="31"/>
      <c r="L1381" s="89"/>
      <c r="M1381" s="35"/>
    </row>
    <row r="1382" spans="1:16" s="14" customFormat="1" ht="31" x14ac:dyDescent="0.35">
      <c r="A1382" s="98">
        <v>1135</v>
      </c>
      <c r="B1382" s="98"/>
      <c r="C1382" s="98"/>
      <c r="D1382" s="36"/>
      <c r="E1382" s="36"/>
      <c r="F1382" s="58">
        <v>1</v>
      </c>
      <c r="G1382" s="56" t="s">
        <v>3259</v>
      </c>
      <c r="H1382" s="63">
        <v>10000000</v>
      </c>
      <c r="I1382" s="63"/>
      <c r="J1382" s="76"/>
      <c r="K1382" s="56"/>
      <c r="L1382" s="89"/>
      <c r="M1382" s="26"/>
    </row>
    <row r="1383" spans="1:16" s="14" customFormat="1" ht="46.5" x14ac:dyDescent="0.35">
      <c r="A1383" s="98">
        <v>1136</v>
      </c>
      <c r="B1383" s="98"/>
      <c r="C1383" s="98"/>
      <c r="D1383" s="36"/>
      <c r="E1383" s="36"/>
      <c r="F1383" s="58">
        <v>2</v>
      </c>
      <c r="G1383" s="56" t="s">
        <v>3260</v>
      </c>
      <c r="H1383" s="63">
        <v>10000000</v>
      </c>
      <c r="I1383" s="63"/>
      <c r="J1383" s="76"/>
      <c r="K1383" s="56"/>
      <c r="L1383" s="89"/>
      <c r="M1383" s="26"/>
    </row>
    <row r="1384" spans="1:16" x14ac:dyDescent="0.35">
      <c r="A1384" s="98"/>
      <c r="B1384" s="98"/>
      <c r="C1384" s="98"/>
      <c r="D1384" s="36"/>
      <c r="E1384" s="36"/>
      <c r="F1384" s="124" t="s">
        <v>1508</v>
      </c>
      <c r="G1384" s="124"/>
      <c r="H1384" s="59">
        <f>SUM(H1382:H1383)</f>
        <v>20000000</v>
      </c>
      <c r="I1384" s="59"/>
      <c r="J1384" s="59"/>
      <c r="K1384" s="31"/>
      <c r="L1384" s="89"/>
      <c r="M1384" s="35"/>
    </row>
    <row r="1385" spans="1:16" s="32" customFormat="1" x14ac:dyDescent="0.35">
      <c r="A1385" s="98"/>
      <c r="B1385" s="97"/>
      <c r="C1385" s="97"/>
      <c r="D1385" s="101"/>
      <c r="E1385" s="101"/>
      <c r="F1385" s="128" t="s">
        <v>1509</v>
      </c>
      <c r="G1385" s="128"/>
      <c r="H1385" s="5">
        <f>H1256+H1260+H1266+H1274+H1293+H1305+H1321+H1332+H1340+H1353+H1367+H1380+H1384</f>
        <v>1695000000</v>
      </c>
      <c r="I1385" s="5"/>
      <c r="J1385" s="5"/>
      <c r="K1385" s="31"/>
      <c r="L1385" s="90"/>
      <c r="M1385" s="35"/>
    </row>
    <row r="1386" spans="1:16" x14ac:dyDescent="0.35">
      <c r="A1386" s="16"/>
      <c r="B1386" s="16"/>
      <c r="C1386" s="16"/>
      <c r="D1386" s="94"/>
      <c r="E1386" s="94"/>
      <c r="F1386" s="16"/>
      <c r="G1386" s="6"/>
      <c r="H1386" s="102"/>
      <c r="I1386" s="102"/>
      <c r="J1386" s="102"/>
      <c r="K1386" s="6"/>
      <c r="L1386" s="89"/>
    </row>
    <row r="1387" spans="1:16" ht="15.75" customHeight="1" x14ac:dyDescent="0.35">
      <c r="J1387" s="118"/>
      <c r="K1387" s="118"/>
    </row>
    <row r="1388" spans="1:16" x14ac:dyDescent="0.35">
      <c r="J1388" s="117"/>
      <c r="K1388" s="117"/>
    </row>
    <row r="1389" spans="1:16" x14ac:dyDescent="0.35">
      <c r="J1389" s="117"/>
      <c r="K1389" s="117"/>
    </row>
    <row r="1390" spans="1:16" x14ac:dyDescent="0.35">
      <c r="J1390" s="117"/>
      <c r="K1390" s="117"/>
    </row>
    <row r="1391" spans="1:16" x14ac:dyDescent="0.35">
      <c r="J1391" s="117"/>
      <c r="K1391" s="117"/>
    </row>
    <row r="1392" spans="1:16" s="69" customFormat="1" ht="16.5" x14ac:dyDescent="0.35">
      <c r="A1392" s="46"/>
      <c r="B1392" s="46"/>
      <c r="C1392" s="46"/>
      <c r="D1392" s="32"/>
      <c r="E1392" s="32"/>
      <c r="F1392" s="46"/>
      <c r="G1392" s="47"/>
      <c r="H1392" s="79"/>
      <c r="I1392" s="80"/>
      <c r="J1392" s="118"/>
      <c r="K1392" s="118"/>
      <c r="M1392" s="51"/>
      <c r="N1392" s="7"/>
      <c r="O1392" s="7"/>
      <c r="P1392" s="7"/>
    </row>
  </sheetData>
  <autoFilter ref="A5:K1381"/>
  <mergeCells count="260">
    <mergeCell ref="J1391:K1391"/>
    <mergeCell ref="J1392:K1392"/>
    <mergeCell ref="F1385:G1385"/>
    <mergeCell ref="J1387:K1387"/>
    <mergeCell ref="J1388:K1388"/>
    <mergeCell ref="J1389:K1389"/>
    <mergeCell ref="J1390:K1390"/>
    <mergeCell ref="F1354:G1354"/>
    <mergeCell ref="F1367:G1367"/>
    <mergeCell ref="F1368:G1368"/>
    <mergeCell ref="F1380:G1380"/>
    <mergeCell ref="F1381:G1381"/>
    <mergeCell ref="F1384:G1384"/>
    <mergeCell ref="F1322:G1322"/>
    <mergeCell ref="F1332:G1332"/>
    <mergeCell ref="F1333:G1333"/>
    <mergeCell ref="F1340:G1340"/>
    <mergeCell ref="F1341:G1341"/>
    <mergeCell ref="F1353:G1353"/>
    <mergeCell ref="F1275:G1275"/>
    <mergeCell ref="F1293:G1293"/>
    <mergeCell ref="F1294:G1294"/>
    <mergeCell ref="F1305:G1305"/>
    <mergeCell ref="F1306:G1306"/>
    <mergeCell ref="F1321:G1321"/>
    <mergeCell ref="F1257:G1257"/>
    <mergeCell ref="F1260:G1260"/>
    <mergeCell ref="F1261:G1261"/>
    <mergeCell ref="F1266:G1266"/>
    <mergeCell ref="F1267:G1267"/>
    <mergeCell ref="F1274:G1274"/>
    <mergeCell ref="F1233:G1233"/>
    <mergeCell ref="F1234:G1234"/>
    <mergeCell ref="F1246:G1246"/>
    <mergeCell ref="F1247:G1247"/>
    <mergeCell ref="F1248:G1248"/>
    <mergeCell ref="F1256:G1256"/>
    <mergeCell ref="F1193:G1193"/>
    <mergeCell ref="F1194:G1194"/>
    <mergeCell ref="F1200:G1200"/>
    <mergeCell ref="F1201:G1201"/>
    <mergeCell ref="F1209:G1209"/>
    <mergeCell ref="F1210:G1210"/>
    <mergeCell ref="F1169:G1169"/>
    <mergeCell ref="F1170:G1170"/>
    <mergeCell ref="F1177:G1177"/>
    <mergeCell ref="F1178:G1178"/>
    <mergeCell ref="F1186:G1186"/>
    <mergeCell ref="F1187:G1187"/>
    <mergeCell ref="F1147:G1147"/>
    <mergeCell ref="F1148:G1148"/>
    <mergeCell ref="F1153:G1153"/>
    <mergeCell ref="F1154:G1154"/>
    <mergeCell ref="F1163:G1163"/>
    <mergeCell ref="F1164:G1164"/>
    <mergeCell ref="F1128:G1128"/>
    <mergeCell ref="F1132:G1132"/>
    <mergeCell ref="F1133:G1133"/>
    <mergeCell ref="F1134:G1134"/>
    <mergeCell ref="F1140:G1140"/>
    <mergeCell ref="F1141:G1141"/>
    <mergeCell ref="F1103:G1103"/>
    <mergeCell ref="F1114:G1114"/>
    <mergeCell ref="F1115:G1115"/>
    <mergeCell ref="F1119:G1119"/>
    <mergeCell ref="F1120:G1120"/>
    <mergeCell ref="F1127:G1127"/>
    <mergeCell ref="F1061:G1061"/>
    <mergeCell ref="F1079:G1079"/>
    <mergeCell ref="F1080:G1080"/>
    <mergeCell ref="F1088:G1088"/>
    <mergeCell ref="F1089:G1089"/>
    <mergeCell ref="F1102:G1102"/>
    <mergeCell ref="F1022:G1022"/>
    <mergeCell ref="F1024:G1024"/>
    <mergeCell ref="F1025:G1025"/>
    <mergeCell ref="F1031:G1031"/>
    <mergeCell ref="F1032:G1032"/>
    <mergeCell ref="F1060:G1060"/>
    <mergeCell ref="F1004:G1004"/>
    <mergeCell ref="F1014:G1014"/>
    <mergeCell ref="F1015:G1015"/>
    <mergeCell ref="F1021:G1021"/>
    <mergeCell ref="F964:G964"/>
    <mergeCell ref="F973:G973"/>
    <mergeCell ref="F974:G974"/>
    <mergeCell ref="F995:G995"/>
    <mergeCell ref="F996:G996"/>
    <mergeCell ref="F1003:G1003"/>
    <mergeCell ref="F942:G942"/>
    <mergeCell ref="F943:G943"/>
    <mergeCell ref="F948:G948"/>
    <mergeCell ref="F949:G949"/>
    <mergeCell ref="F950:G950"/>
    <mergeCell ref="F963:G963"/>
    <mergeCell ref="F920:G920"/>
    <mergeCell ref="F921:G921"/>
    <mergeCell ref="F933:G933"/>
    <mergeCell ref="F934:G934"/>
    <mergeCell ref="F936:G936"/>
    <mergeCell ref="F937:G937"/>
    <mergeCell ref="F901:G901"/>
    <mergeCell ref="F908:G908"/>
    <mergeCell ref="F909:G909"/>
    <mergeCell ref="F913:G913"/>
    <mergeCell ref="F914:G914"/>
    <mergeCell ref="F880:G880"/>
    <mergeCell ref="F881:G881"/>
    <mergeCell ref="F894:G894"/>
    <mergeCell ref="F895:G895"/>
    <mergeCell ref="F900:G900"/>
    <mergeCell ref="F863:G863"/>
    <mergeCell ref="F864:G864"/>
    <mergeCell ref="F867:G867"/>
    <mergeCell ref="F868:G868"/>
    <mergeCell ref="F871:G871"/>
    <mergeCell ref="F872:G872"/>
    <mergeCell ref="F844:G844"/>
    <mergeCell ref="F845:G845"/>
    <mergeCell ref="F849:G849"/>
    <mergeCell ref="F850:G850"/>
    <mergeCell ref="F859:G859"/>
    <mergeCell ref="F860:G860"/>
    <mergeCell ref="F809:G809"/>
    <mergeCell ref="F817:G817"/>
    <mergeCell ref="F818:G818"/>
    <mergeCell ref="F827:G827"/>
    <mergeCell ref="F843:G843"/>
    <mergeCell ref="F764:G764"/>
    <mergeCell ref="F789:G789"/>
    <mergeCell ref="F790:G790"/>
    <mergeCell ref="F800:G800"/>
    <mergeCell ref="F801:G801"/>
    <mergeCell ref="F808:G808"/>
    <mergeCell ref="F734:G734"/>
    <mergeCell ref="F744:G744"/>
    <mergeCell ref="F745:G745"/>
    <mergeCell ref="F756:G756"/>
    <mergeCell ref="F757:G757"/>
    <mergeCell ref="F763:G763"/>
    <mergeCell ref="F688:G688"/>
    <mergeCell ref="F700:G700"/>
    <mergeCell ref="F701:G701"/>
    <mergeCell ref="F718:G718"/>
    <mergeCell ref="F719:G719"/>
    <mergeCell ref="F733:G733"/>
    <mergeCell ref="F641:G641"/>
    <mergeCell ref="F657:G657"/>
    <mergeCell ref="F658:G658"/>
    <mergeCell ref="F667:G667"/>
    <mergeCell ref="F668:G668"/>
    <mergeCell ref="F687:G687"/>
    <mergeCell ref="F630:G630"/>
    <mergeCell ref="F631:G631"/>
    <mergeCell ref="F635:G635"/>
    <mergeCell ref="F636:G636"/>
    <mergeCell ref="F639:G639"/>
    <mergeCell ref="F640:G640"/>
    <mergeCell ref="F606:G606"/>
    <mergeCell ref="F607:G607"/>
    <mergeCell ref="F611:G611"/>
    <mergeCell ref="F612:G612"/>
    <mergeCell ref="F619:G619"/>
    <mergeCell ref="F620:G620"/>
    <mergeCell ref="F583:G583"/>
    <mergeCell ref="F584:G584"/>
    <mergeCell ref="F587:G587"/>
    <mergeCell ref="F588:G588"/>
    <mergeCell ref="F601:G601"/>
    <mergeCell ref="F602:G602"/>
    <mergeCell ref="F561:G561"/>
    <mergeCell ref="F564:G564"/>
    <mergeCell ref="F565:G565"/>
    <mergeCell ref="F566:G566"/>
    <mergeCell ref="F580:G580"/>
    <mergeCell ref="F581:G581"/>
    <mergeCell ref="F536:G536"/>
    <mergeCell ref="F542:G542"/>
    <mergeCell ref="F543:G543"/>
    <mergeCell ref="F552:G552"/>
    <mergeCell ref="F553:G553"/>
    <mergeCell ref="F560:G560"/>
    <mergeCell ref="F514:G514"/>
    <mergeCell ref="F524:G524"/>
    <mergeCell ref="F525:G525"/>
    <mergeCell ref="F531:G531"/>
    <mergeCell ref="F532:G532"/>
    <mergeCell ref="F535:G535"/>
    <mergeCell ref="F499:G499"/>
    <mergeCell ref="F502:G502"/>
    <mergeCell ref="F503:G503"/>
    <mergeCell ref="F507:G507"/>
    <mergeCell ref="F508:G508"/>
    <mergeCell ref="F513:G513"/>
    <mergeCell ref="F475:G475"/>
    <mergeCell ref="F489:G489"/>
    <mergeCell ref="F490:G490"/>
    <mergeCell ref="F494:G494"/>
    <mergeCell ref="F495:G495"/>
    <mergeCell ref="F498:G498"/>
    <mergeCell ref="F291:G291"/>
    <mergeCell ref="F292:G292"/>
    <mergeCell ref="F297:G297"/>
    <mergeCell ref="F298:G298"/>
    <mergeCell ref="F307:G307"/>
    <mergeCell ref="F467:G467"/>
    <mergeCell ref="F468:G468"/>
    <mergeCell ref="F469:G469"/>
    <mergeCell ref="F474:G474"/>
    <mergeCell ref="F271:G271"/>
    <mergeCell ref="F272:G272"/>
    <mergeCell ref="F280:G280"/>
    <mergeCell ref="F281:G281"/>
    <mergeCell ref="F284:G284"/>
    <mergeCell ref="F285:G285"/>
    <mergeCell ref="F253:G253"/>
    <mergeCell ref="F261:G261"/>
    <mergeCell ref="F262:G262"/>
    <mergeCell ref="F267:G267"/>
    <mergeCell ref="F268:G268"/>
    <mergeCell ref="F238:G238"/>
    <mergeCell ref="F239:G239"/>
    <mergeCell ref="F243:G243"/>
    <mergeCell ref="F244:G244"/>
    <mergeCell ref="F252:G252"/>
    <mergeCell ref="F207:G207"/>
    <mergeCell ref="F213:G213"/>
    <mergeCell ref="F214:G214"/>
    <mergeCell ref="F232:G232"/>
    <mergeCell ref="F233:G233"/>
    <mergeCell ref="F184:G184"/>
    <mergeCell ref="F188:G188"/>
    <mergeCell ref="F189:G189"/>
    <mergeCell ref="F196:G196"/>
    <mergeCell ref="F197:G197"/>
    <mergeCell ref="F206:G206"/>
    <mergeCell ref="F138:G138"/>
    <mergeCell ref="F168:G168"/>
    <mergeCell ref="F169:G169"/>
    <mergeCell ref="F99:G99"/>
    <mergeCell ref="F123:G123"/>
    <mergeCell ref="F124:G124"/>
    <mergeCell ref="F128:G128"/>
    <mergeCell ref="F129:G129"/>
    <mergeCell ref="F137:G137"/>
    <mergeCell ref="F88:G88"/>
    <mergeCell ref="F89:G89"/>
    <mergeCell ref="F90:G90"/>
    <mergeCell ref="F98:G98"/>
    <mergeCell ref="F3:G3"/>
    <mergeCell ref="F4:G4"/>
    <mergeCell ref="A1:L1"/>
    <mergeCell ref="F70:G70"/>
    <mergeCell ref="F71:G71"/>
    <mergeCell ref="F77:G77"/>
    <mergeCell ref="F78:G78"/>
    <mergeCell ref="F84:G84"/>
    <mergeCell ref="F85:G85"/>
    <mergeCell ref="F66:G66"/>
    <mergeCell ref="F67:G67"/>
  </mergeCells>
  <pageMargins left="0.35433070866141736" right="0.23622047244094491" top="0.59055118110236227" bottom="0.31496062992125984" header="0.31496062992125984" footer="0.23622047244094491"/>
  <pageSetup paperSize="41" scale="55" orientation="landscape" r:id="rId1"/>
  <headerFooter>
    <oddHeader>&amp;C-&amp;P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5"/>
  <sheetViews>
    <sheetView topLeftCell="A2133" zoomScale="85" zoomScaleNormal="85" workbookViewId="0">
      <selection activeCell="D168" sqref="D168"/>
    </sheetView>
  </sheetViews>
  <sheetFormatPr defaultColWidth="9.1796875" defaultRowHeight="15.5" x14ac:dyDescent="0.35"/>
  <cols>
    <col min="1" max="1" width="6.81640625" style="46" customWidth="1"/>
    <col min="2" max="2" width="16.1796875" style="7" customWidth="1"/>
    <col min="3" max="3" width="5.453125" style="46" customWidth="1"/>
    <col min="4" max="4" width="27.7265625" style="47" customWidth="1"/>
    <col min="5" max="5" width="25.26953125" style="78" customWidth="1"/>
    <col min="6" max="7" width="25" style="78" customWidth="1"/>
    <col min="8" max="8" width="23.453125" style="47" customWidth="1"/>
    <col min="9" max="9" width="26.26953125" style="69" customWidth="1"/>
    <col min="10" max="10" width="26.81640625" style="51" bestFit="1" customWidth="1"/>
    <col min="11" max="11" width="9.1796875" style="7"/>
    <col min="12" max="12" width="32.453125" style="7" customWidth="1"/>
    <col min="13" max="16384" width="9.1796875" style="7"/>
  </cols>
  <sheetData>
    <row r="1" spans="1:10" s="15" customFormat="1" ht="15" x14ac:dyDescent="0.35">
      <c r="A1" s="1"/>
      <c r="B1" s="1"/>
      <c r="C1" s="8"/>
      <c r="D1" s="2"/>
      <c r="E1" s="2"/>
      <c r="F1" s="2"/>
      <c r="G1" s="2"/>
      <c r="H1" s="2"/>
      <c r="I1" s="67"/>
      <c r="J1" s="49"/>
    </row>
    <row r="2" spans="1:10" s="15" customFormat="1" ht="15" x14ac:dyDescent="0.35">
      <c r="A2" s="1"/>
      <c r="B2" s="1"/>
      <c r="C2" s="8"/>
      <c r="D2" s="2"/>
      <c r="E2" s="2"/>
      <c r="F2" s="2"/>
      <c r="G2" s="2"/>
      <c r="H2" s="2"/>
      <c r="I2" s="67"/>
      <c r="J2" s="49"/>
    </row>
    <row r="3" spans="1:10" s="15" customFormat="1" ht="15" x14ac:dyDescent="0.35">
      <c r="A3" s="1"/>
      <c r="B3" s="1"/>
      <c r="C3" s="8"/>
      <c r="D3" s="2"/>
      <c r="E3" s="2"/>
      <c r="F3" s="2"/>
      <c r="G3" s="2"/>
      <c r="H3" s="2"/>
      <c r="I3" s="67"/>
      <c r="J3" s="49"/>
    </row>
    <row r="4" spans="1:10" s="15" customFormat="1" ht="15" x14ac:dyDescent="0.35">
      <c r="A4" s="1"/>
      <c r="B4" s="1"/>
      <c r="C4" s="8"/>
      <c r="D4" s="2"/>
      <c r="E4" s="2"/>
      <c r="F4" s="2"/>
      <c r="G4" s="2"/>
      <c r="H4" s="2"/>
      <c r="I4" s="67"/>
      <c r="J4" s="49"/>
    </row>
    <row r="5" spans="1:10" s="15" customFormat="1" ht="45.75" customHeight="1" x14ac:dyDescent="0.35">
      <c r="A5" s="104" t="s">
        <v>1229</v>
      </c>
      <c r="B5" s="104"/>
      <c r="C5" s="104"/>
      <c r="D5" s="104"/>
      <c r="E5" s="104"/>
      <c r="F5" s="104"/>
      <c r="G5" s="104"/>
      <c r="H5" s="104"/>
      <c r="I5" s="68"/>
      <c r="J5" s="49"/>
    </row>
    <row r="7" spans="1:10" s="18" customFormat="1" ht="55.5" customHeight="1" x14ac:dyDescent="0.35">
      <c r="A7" s="16" t="s">
        <v>1528</v>
      </c>
      <c r="B7" s="16" t="s">
        <v>1223</v>
      </c>
      <c r="C7" s="105" t="s">
        <v>1224</v>
      </c>
      <c r="D7" s="106"/>
      <c r="E7" s="17" t="s">
        <v>3261</v>
      </c>
      <c r="F7" s="17" t="s">
        <v>3262</v>
      </c>
      <c r="G7" s="17" t="s">
        <v>3263</v>
      </c>
      <c r="H7" s="3" t="s">
        <v>1228</v>
      </c>
      <c r="I7" s="70"/>
      <c r="J7" s="50"/>
    </row>
    <row r="8" spans="1:10" s="18" customFormat="1" x14ac:dyDescent="0.35">
      <c r="A8" s="16">
        <v>1</v>
      </c>
      <c r="B8" s="16">
        <v>2</v>
      </c>
      <c r="C8" s="105">
        <v>3</v>
      </c>
      <c r="D8" s="106"/>
      <c r="E8" s="20">
        <v>4</v>
      </c>
      <c r="F8" s="20" t="s">
        <v>3264</v>
      </c>
      <c r="G8" s="20" t="s">
        <v>3265</v>
      </c>
      <c r="H8" s="3">
        <v>7</v>
      </c>
      <c r="I8" s="70"/>
      <c r="J8" s="50"/>
    </row>
    <row r="9" spans="1:10" s="18" customFormat="1" x14ac:dyDescent="0.35">
      <c r="A9" s="21"/>
      <c r="B9" s="21"/>
      <c r="C9" s="21"/>
      <c r="D9" s="22"/>
      <c r="E9" s="19"/>
      <c r="F9" s="19"/>
      <c r="G9" s="23"/>
      <c r="H9" s="22"/>
      <c r="I9" s="70"/>
      <c r="J9" s="50"/>
    </row>
    <row r="10" spans="1:10" s="18" customFormat="1" ht="15.75" customHeight="1" x14ac:dyDescent="0.35">
      <c r="A10" s="24">
        <v>1</v>
      </c>
      <c r="B10" s="25" t="s">
        <v>1522</v>
      </c>
      <c r="C10" s="107" t="s">
        <v>1245</v>
      </c>
      <c r="D10" s="108"/>
      <c r="E10" s="19"/>
      <c r="F10" s="19"/>
      <c r="G10" s="23"/>
      <c r="H10" s="22"/>
      <c r="I10" s="70"/>
      <c r="J10" s="50"/>
    </row>
    <row r="11" spans="1:10" ht="77.5" x14ac:dyDescent="0.35">
      <c r="A11" s="10"/>
      <c r="B11" s="11"/>
      <c r="C11" s="9">
        <f ca="1">COUNTIF($B$11:E11,E11)</f>
        <v>7</v>
      </c>
      <c r="D11" s="4" t="s">
        <v>6</v>
      </c>
      <c r="E11" s="59">
        <v>10000000</v>
      </c>
      <c r="F11" s="59">
        <v>10000000</v>
      </c>
      <c r="G11" s="73"/>
      <c r="H11" s="6" t="s">
        <v>1226</v>
      </c>
    </row>
    <row r="12" spans="1:10" ht="66.75" customHeight="1" x14ac:dyDescent="0.35">
      <c r="A12" s="10"/>
      <c r="B12" s="11"/>
      <c r="C12" s="9">
        <f ca="1">COUNTIF($B$11:E12,E12)</f>
        <v>8</v>
      </c>
      <c r="D12" s="4" t="s">
        <v>7</v>
      </c>
      <c r="E12" s="59">
        <v>10000000</v>
      </c>
      <c r="F12" s="59">
        <v>10000000</v>
      </c>
      <c r="G12" s="73"/>
      <c r="H12" s="6" t="s">
        <v>1226</v>
      </c>
    </row>
    <row r="13" spans="1:10" ht="84.75" customHeight="1" x14ac:dyDescent="0.35">
      <c r="A13" s="10"/>
      <c r="B13" s="11"/>
      <c r="C13" s="9">
        <f ca="1">COUNTIF($B$11:E13,E13)</f>
        <v>9</v>
      </c>
      <c r="D13" s="4" t="s">
        <v>8</v>
      </c>
      <c r="E13" s="59">
        <v>10000000</v>
      </c>
      <c r="F13" s="59">
        <v>10000000</v>
      </c>
      <c r="G13" s="73"/>
      <c r="H13" s="6" t="s">
        <v>1226</v>
      </c>
    </row>
    <row r="14" spans="1:10" ht="85.5" customHeight="1" x14ac:dyDescent="0.35">
      <c r="A14" s="10"/>
      <c r="B14" s="11"/>
      <c r="C14" s="9">
        <f ca="1">COUNTIF($B$11:E14,E14)</f>
        <v>10</v>
      </c>
      <c r="D14" s="4" t="s">
        <v>9</v>
      </c>
      <c r="E14" s="59">
        <v>10000000</v>
      </c>
      <c r="F14" s="59">
        <v>10000000</v>
      </c>
      <c r="G14" s="73"/>
      <c r="H14" s="6" t="s">
        <v>1226</v>
      </c>
    </row>
    <row r="15" spans="1:10" ht="72" customHeight="1" x14ac:dyDescent="0.35">
      <c r="A15" s="10"/>
      <c r="B15" s="11"/>
      <c r="C15" s="9">
        <f ca="1">COUNTIF($B$11:E15,E15)</f>
        <v>11</v>
      </c>
      <c r="D15" s="4" t="s">
        <v>10</v>
      </c>
      <c r="E15" s="59">
        <v>10000000</v>
      </c>
      <c r="F15" s="59">
        <v>10000000</v>
      </c>
      <c r="G15" s="73"/>
      <c r="H15" s="6" t="s">
        <v>1226</v>
      </c>
    </row>
    <row r="16" spans="1:10" ht="77.5" x14ac:dyDescent="0.35">
      <c r="A16" s="10"/>
      <c r="B16" s="11"/>
      <c r="C16" s="9">
        <f ca="1">COUNTIF($B$11:E16,E16)</f>
        <v>12</v>
      </c>
      <c r="D16" s="4" t="s">
        <v>11</v>
      </c>
      <c r="E16" s="59">
        <v>10000000</v>
      </c>
      <c r="F16" s="59">
        <v>10000000</v>
      </c>
      <c r="G16" s="73"/>
      <c r="H16" s="6" t="s">
        <v>1226</v>
      </c>
    </row>
    <row r="17" spans="1:10" ht="85.5" customHeight="1" x14ac:dyDescent="0.35">
      <c r="A17" s="10"/>
      <c r="B17" s="11"/>
      <c r="C17" s="9">
        <f ca="1">COUNTIF($B$11:E17,E17)</f>
        <v>13</v>
      </c>
      <c r="D17" s="4" t="s">
        <v>12</v>
      </c>
      <c r="E17" s="59">
        <v>10000000</v>
      </c>
      <c r="F17" s="59">
        <v>10000000</v>
      </c>
      <c r="G17" s="73"/>
      <c r="H17" s="6" t="s">
        <v>1226</v>
      </c>
    </row>
    <row r="18" spans="1:10" ht="77.5" x14ac:dyDescent="0.35">
      <c r="A18" s="10"/>
      <c r="B18" s="11"/>
      <c r="C18" s="9">
        <f ca="1">COUNTIF($B$11:E18,E18)</f>
        <v>14</v>
      </c>
      <c r="D18" s="4" t="s">
        <v>13</v>
      </c>
      <c r="E18" s="59">
        <v>10000000</v>
      </c>
      <c r="F18" s="59">
        <v>10000000</v>
      </c>
      <c r="G18" s="73"/>
      <c r="H18" s="6" t="s">
        <v>1226</v>
      </c>
    </row>
    <row r="19" spans="1:10" ht="77.5" x14ac:dyDescent="0.35">
      <c r="A19" s="10"/>
      <c r="B19" s="11"/>
      <c r="C19" s="9">
        <f ca="1">COUNTIF($B$11:E19,E19)</f>
        <v>15</v>
      </c>
      <c r="D19" s="4" t="s">
        <v>14</v>
      </c>
      <c r="E19" s="59">
        <v>10000000</v>
      </c>
      <c r="F19" s="59">
        <v>10000000</v>
      </c>
      <c r="G19" s="73"/>
      <c r="H19" s="6" t="s">
        <v>1226</v>
      </c>
    </row>
    <row r="20" spans="1:10" ht="77.5" x14ac:dyDescent="0.35">
      <c r="A20" s="10"/>
      <c r="B20" s="11"/>
      <c r="C20" s="9">
        <f ca="1">COUNTIF($B$11:E20,E20)</f>
        <v>16</v>
      </c>
      <c r="D20" s="4" t="s">
        <v>15</v>
      </c>
      <c r="E20" s="59">
        <v>12000000</v>
      </c>
      <c r="F20" s="59">
        <v>12000000</v>
      </c>
      <c r="G20" s="73"/>
      <c r="H20" s="6" t="s">
        <v>1226</v>
      </c>
    </row>
    <row r="21" spans="1:10" ht="80.25" customHeight="1" x14ac:dyDescent="0.35">
      <c r="A21" s="10"/>
      <c r="B21" s="11"/>
      <c r="C21" s="9">
        <f ca="1">COUNTIF($B$11:E21,E21)</f>
        <v>17</v>
      </c>
      <c r="D21" s="4" t="s">
        <v>16</v>
      </c>
      <c r="E21" s="59">
        <v>7000000</v>
      </c>
      <c r="F21" s="59">
        <v>7000000</v>
      </c>
      <c r="G21" s="73"/>
      <c r="H21" s="6" t="s">
        <v>1226</v>
      </c>
    </row>
    <row r="22" spans="1:10" ht="93" x14ac:dyDescent="0.35">
      <c r="A22" s="10"/>
      <c r="B22" s="11"/>
      <c r="C22" s="9">
        <f ca="1">COUNTIF($B$11:E22,E22)</f>
        <v>18</v>
      </c>
      <c r="D22" s="4" t="s">
        <v>17</v>
      </c>
      <c r="E22" s="59">
        <v>10000000</v>
      </c>
      <c r="F22" s="59">
        <v>10000000</v>
      </c>
      <c r="G22" s="73"/>
      <c r="H22" s="6" t="s">
        <v>1226</v>
      </c>
    </row>
    <row r="23" spans="1:10" s="14" customFormat="1" ht="77.5" x14ac:dyDescent="0.35">
      <c r="A23" s="10"/>
      <c r="B23" s="11"/>
      <c r="C23" s="13">
        <v>19</v>
      </c>
      <c r="D23" s="12" t="s">
        <v>1531</v>
      </c>
      <c r="E23" s="60">
        <v>0</v>
      </c>
      <c r="F23" s="60">
        <v>10000000</v>
      </c>
      <c r="G23" s="74">
        <f t="shared" ref="G23:G24" si="0">F23-E23</f>
        <v>10000000</v>
      </c>
      <c r="H23" s="12" t="s">
        <v>1226</v>
      </c>
      <c r="I23" s="69"/>
      <c r="J23" s="51"/>
    </row>
    <row r="24" spans="1:10" s="14" customFormat="1" ht="77.5" x14ac:dyDescent="0.35">
      <c r="A24" s="10"/>
      <c r="B24" s="11"/>
      <c r="C24" s="13">
        <v>21</v>
      </c>
      <c r="D24" s="12" t="s">
        <v>1530</v>
      </c>
      <c r="E24" s="60">
        <v>0</v>
      </c>
      <c r="F24" s="60">
        <v>10000000</v>
      </c>
      <c r="G24" s="74">
        <f t="shared" si="0"/>
        <v>10000000</v>
      </c>
      <c r="H24" s="12" t="s">
        <v>1226</v>
      </c>
      <c r="I24" s="69"/>
      <c r="J24" s="51"/>
    </row>
    <row r="25" spans="1:10" x14ac:dyDescent="0.35">
      <c r="A25" s="10"/>
      <c r="B25" s="11"/>
      <c r="C25" s="109" t="s">
        <v>1231</v>
      </c>
      <c r="D25" s="110"/>
      <c r="E25" s="59">
        <f>SUM(E11:E24)</f>
        <v>119000000</v>
      </c>
      <c r="F25" s="59">
        <f>SUM(F11:F24)</f>
        <v>139000000</v>
      </c>
      <c r="G25" s="73">
        <f>SUM(G11:G24)</f>
        <v>20000000</v>
      </c>
      <c r="H25" s="6"/>
      <c r="J25" s="35"/>
    </row>
    <row r="26" spans="1:10" x14ac:dyDescent="0.35">
      <c r="A26" s="10"/>
      <c r="B26" s="11"/>
      <c r="C26" s="107" t="s">
        <v>1246</v>
      </c>
      <c r="D26" s="108"/>
      <c r="E26" s="59"/>
      <c r="F26" s="59"/>
      <c r="G26" s="73"/>
      <c r="H26" s="6"/>
      <c r="J26" s="35"/>
    </row>
    <row r="27" spans="1:10" ht="53.25" customHeight="1" x14ac:dyDescent="0.35">
      <c r="A27" s="10"/>
      <c r="B27" s="11"/>
      <c r="C27" s="9">
        <f ca="1">COUNTIF($B$11:E27,E27)</f>
        <v>3</v>
      </c>
      <c r="D27" s="4" t="s">
        <v>20</v>
      </c>
      <c r="E27" s="59">
        <v>10000000</v>
      </c>
      <c r="F27" s="59">
        <v>10000000</v>
      </c>
      <c r="G27" s="73"/>
      <c r="H27" s="6" t="s">
        <v>1226</v>
      </c>
    </row>
    <row r="28" spans="1:10" ht="68.25" customHeight="1" x14ac:dyDescent="0.35">
      <c r="A28" s="10"/>
      <c r="B28" s="11"/>
      <c r="C28" s="9">
        <f ca="1">COUNTIF($B$11:E28,E28)</f>
        <v>4</v>
      </c>
      <c r="D28" s="4" t="s">
        <v>21</v>
      </c>
      <c r="E28" s="59">
        <v>20000000</v>
      </c>
      <c r="F28" s="59">
        <v>20000000</v>
      </c>
      <c r="G28" s="73"/>
      <c r="H28" s="6" t="s">
        <v>1226</v>
      </c>
    </row>
    <row r="29" spans="1:10" ht="77.5" x14ac:dyDescent="0.35">
      <c r="A29" s="10"/>
      <c r="B29" s="11"/>
      <c r="C29" s="9">
        <f ca="1">COUNTIF($B$11:E29,E29)</f>
        <v>5</v>
      </c>
      <c r="D29" s="4" t="s">
        <v>22</v>
      </c>
      <c r="E29" s="59">
        <v>8000000</v>
      </c>
      <c r="F29" s="59">
        <v>8000000</v>
      </c>
      <c r="G29" s="73"/>
      <c r="H29" s="6" t="s">
        <v>1226</v>
      </c>
    </row>
    <row r="30" spans="1:10" ht="93" x14ac:dyDescent="0.35">
      <c r="A30" s="10"/>
      <c r="B30" s="11"/>
      <c r="C30" s="9">
        <f ca="1">COUNTIF($B$11:E30,E30)</f>
        <v>6</v>
      </c>
      <c r="D30" s="4" t="s">
        <v>23</v>
      </c>
      <c r="E30" s="59">
        <v>8000000</v>
      </c>
      <c r="F30" s="59">
        <v>8000000</v>
      </c>
      <c r="G30" s="73"/>
      <c r="H30" s="6" t="s">
        <v>1226</v>
      </c>
    </row>
    <row r="31" spans="1:10" ht="93" x14ac:dyDescent="0.35">
      <c r="A31" s="10"/>
      <c r="B31" s="11"/>
      <c r="C31" s="9">
        <f ca="1">COUNTIF($B$11:E31,E31)</f>
        <v>7</v>
      </c>
      <c r="D31" s="4" t="s">
        <v>24</v>
      </c>
      <c r="E31" s="59">
        <v>8000000</v>
      </c>
      <c r="F31" s="59">
        <v>8000000</v>
      </c>
      <c r="G31" s="73"/>
      <c r="H31" s="6" t="s">
        <v>1226</v>
      </c>
    </row>
    <row r="32" spans="1:10" ht="93" x14ac:dyDescent="0.35">
      <c r="A32" s="10"/>
      <c r="B32" s="11"/>
      <c r="C32" s="9">
        <f ca="1">COUNTIF($B$11:E32,E32)</f>
        <v>8</v>
      </c>
      <c r="D32" s="4" t="s">
        <v>25</v>
      </c>
      <c r="E32" s="59">
        <v>10000000</v>
      </c>
      <c r="F32" s="59">
        <v>10000000</v>
      </c>
      <c r="G32" s="73"/>
      <c r="H32" s="6" t="s">
        <v>1226</v>
      </c>
    </row>
    <row r="33" spans="1:10" ht="77.5" x14ac:dyDescent="0.35">
      <c r="A33" s="10"/>
      <c r="B33" s="11"/>
      <c r="C33" s="9">
        <f ca="1">COUNTIF($B$11:E33,E33)</f>
        <v>9</v>
      </c>
      <c r="D33" s="4" t="s">
        <v>26</v>
      </c>
      <c r="E33" s="59">
        <v>6000000</v>
      </c>
      <c r="F33" s="59">
        <v>6000000</v>
      </c>
      <c r="G33" s="73"/>
      <c r="H33" s="6" t="s">
        <v>1226</v>
      </c>
    </row>
    <row r="34" spans="1:10" s="14" customFormat="1" ht="77.5" x14ac:dyDescent="0.35">
      <c r="A34" s="10"/>
      <c r="B34" s="11"/>
      <c r="C34" s="13">
        <v>10</v>
      </c>
      <c r="D34" s="12" t="s">
        <v>1534</v>
      </c>
      <c r="E34" s="60">
        <v>0</v>
      </c>
      <c r="F34" s="60">
        <v>12500000</v>
      </c>
      <c r="G34" s="74">
        <f t="shared" ref="G34" si="1">F34-E34</f>
        <v>12500000</v>
      </c>
      <c r="H34" s="12" t="s">
        <v>1226</v>
      </c>
      <c r="I34" s="69"/>
      <c r="J34" s="26"/>
    </row>
    <row r="35" spans="1:10" x14ac:dyDescent="0.35">
      <c r="A35" s="10"/>
      <c r="B35" s="11"/>
      <c r="C35" s="109" t="s">
        <v>1232</v>
      </c>
      <c r="D35" s="110"/>
      <c r="E35" s="59">
        <f>SUM(E27:E34)</f>
        <v>70000000</v>
      </c>
      <c r="F35" s="59">
        <f>SUM(F27:F34)</f>
        <v>82500000</v>
      </c>
      <c r="G35" s="73">
        <f>SUM(G27:G34)</f>
        <v>12500000</v>
      </c>
      <c r="H35" s="6"/>
      <c r="J35" s="35"/>
    </row>
    <row r="36" spans="1:10" x14ac:dyDescent="0.35">
      <c r="A36" s="10"/>
      <c r="B36" s="11"/>
      <c r="C36" s="107" t="s">
        <v>1247</v>
      </c>
      <c r="D36" s="108"/>
      <c r="E36" s="59"/>
      <c r="F36" s="59"/>
      <c r="G36" s="73"/>
      <c r="H36" s="6"/>
      <c r="J36" s="35"/>
    </row>
    <row r="37" spans="1:10" ht="81.75" customHeight="1" x14ac:dyDescent="0.35">
      <c r="A37" s="10"/>
      <c r="B37" s="11"/>
      <c r="C37" s="9">
        <f ca="1">COUNTIF($B$11:E37,E37)</f>
        <v>6</v>
      </c>
      <c r="D37" s="4" t="s">
        <v>32</v>
      </c>
      <c r="E37" s="59">
        <v>10000000</v>
      </c>
      <c r="F37" s="59">
        <v>10000000</v>
      </c>
      <c r="G37" s="73"/>
      <c r="H37" s="6" t="s">
        <v>1226</v>
      </c>
    </row>
    <row r="38" spans="1:10" ht="81" customHeight="1" x14ac:dyDescent="0.35">
      <c r="A38" s="10"/>
      <c r="B38" s="11"/>
      <c r="C38" s="9">
        <f ca="1">COUNTIF($B$11:E38,E38)</f>
        <v>7</v>
      </c>
      <c r="D38" s="4" t="s">
        <v>33</v>
      </c>
      <c r="E38" s="59">
        <v>10000000</v>
      </c>
      <c r="F38" s="59">
        <v>10000000</v>
      </c>
      <c r="G38" s="73"/>
      <c r="H38" s="6" t="s">
        <v>1226</v>
      </c>
    </row>
    <row r="39" spans="1:10" ht="80.25" customHeight="1" x14ac:dyDescent="0.35">
      <c r="A39" s="10"/>
      <c r="B39" s="11"/>
      <c r="C39" s="9">
        <f ca="1">COUNTIF($B$11:E39,E39)</f>
        <v>8</v>
      </c>
      <c r="D39" s="4" t="s">
        <v>34</v>
      </c>
      <c r="E39" s="59">
        <v>10000000</v>
      </c>
      <c r="F39" s="59">
        <v>10000000</v>
      </c>
      <c r="G39" s="73"/>
      <c r="H39" s="6" t="s">
        <v>1226</v>
      </c>
    </row>
    <row r="40" spans="1:10" ht="77.25" customHeight="1" x14ac:dyDescent="0.35">
      <c r="A40" s="10"/>
      <c r="B40" s="11"/>
      <c r="C40" s="9">
        <f ca="1">COUNTIF($B$11:E40,E40)</f>
        <v>9</v>
      </c>
      <c r="D40" s="4" t="s">
        <v>35</v>
      </c>
      <c r="E40" s="59">
        <v>10000000</v>
      </c>
      <c r="F40" s="59">
        <v>10000000</v>
      </c>
      <c r="G40" s="73"/>
      <c r="H40" s="6" t="s">
        <v>1226</v>
      </c>
    </row>
    <row r="41" spans="1:10" ht="77.5" x14ac:dyDescent="0.35">
      <c r="A41" s="10"/>
      <c r="B41" s="11"/>
      <c r="C41" s="9">
        <f ca="1">COUNTIF($B$11:E41,E41)</f>
        <v>10</v>
      </c>
      <c r="D41" s="4" t="s">
        <v>36</v>
      </c>
      <c r="E41" s="59">
        <v>8000000</v>
      </c>
      <c r="F41" s="59">
        <v>8000000</v>
      </c>
      <c r="G41" s="73"/>
      <c r="H41" s="6" t="s">
        <v>1226</v>
      </c>
    </row>
    <row r="42" spans="1:10" ht="80.25" customHeight="1" x14ac:dyDescent="0.35">
      <c r="A42" s="10"/>
      <c r="B42" s="11"/>
      <c r="C42" s="9">
        <f ca="1">COUNTIF($B$11:E42,E42)</f>
        <v>11</v>
      </c>
      <c r="D42" s="4" t="s">
        <v>37</v>
      </c>
      <c r="E42" s="59">
        <v>8000000</v>
      </c>
      <c r="F42" s="59">
        <v>8000000</v>
      </c>
      <c r="G42" s="73"/>
      <c r="H42" s="6" t="s">
        <v>1226</v>
      </c>
    </row>
    <row r="43" spans="1:10" ht="85.5" customHeight="1" x14ac:dyDescent="0.35">
      <c r="A43" s="10"/>
      <c r="B43" s="11"/>
      <c r="C43" s="9">
        <f ca="1">COUNTIF($B$11:E43,E43)</f>
        <v>12</v>
      </c>
      <c r="D43" s="4" t="s">
        <v>38</v>
      </c>
      <c r="E43" s="59">
        <v>10000000</v>
      </c>
      <c r="F43" s="59">
        <v>10000000</v>
      </c>
      <c r="G43" s="73"/>
      <c r="H43" s="6" t="s">
        <v>1226</v>
      </c>
    </row>
    <row r="44" spans="1:10" ht="79.5" customHeight="1" x14ac:dyDescent="0.35">
      <c r="A44" s="10"/>
      <c r="B44" s="11"/>
      <c r="C44" s="9">
        <f ca="1">COUNTIF($B$11:E44,E44)</f>
        <v>13</v>
      </c>
      <c r="D44" s="4" t="s">
        <v>39</v>
      </c>
      <c r="E44" s="59">
        <v>15000000</v>
      </c>
      <c r="F44" s="59">
        <v>15000000</v>
      </c>
      <c r="G44" s="73"/>
      <c r="H44" s="6" t="s">
        <v>1226</v>
      </c>
    </row>
    <row r="45" spans="1:10" s="14" customFormat="1" ht="77.5" x14ac:dyDescent="0.35">
      <c r="A45" s="10"/>
      <c r="B45" s="11"/>
      <c r="C45" s="13">
        <v>15</v>
      </c>
      <c r="D45" s="12" t="s">
        <v>1536</v>
      </c>
      <c r="E45" s="60">
        <v>0</v>
      </c>
      <c r="F45" s="60">
        <v>10000000</v>
      </c>
      <c r="G45" s="74">
        <f t="shared" ref="G45:G46" si="2">F45-E45</f>
        <v>10000000</v>
      </c>
      <c r="H45" s="12" t="s">
        <v>1226</v>
      </c>
      <c r="I45" s="69"/>
      <c r="J45" s="51"/>
    </row>
    <row r="46" spans="1:10" s="14" customFormat="1" ht="77.5" x14ac:dyDescent="0.35">
      <c r="A46" s="10"/>
      <c r="B46" s="11"/>
      <c r="C46" s="13">
        <v>16</v>
      </c>
      <c r="D46" s="12" t="s">
        <v>1537</v>
      </c>
      <c r="E46" s="60">
        <v>0</v>
      </c>
      <c r="F46" s="60">
        <v>10000000</v>
      </c>
      <c r="G46" s="74">
        <f t="shared" si="2"/>
        <v>10000000</v>
      </c>
      <c r="H46" s="12" t="s">
        <v>1226</v>
      </c>
      <c r="I46" s="69"/>
      <c r="J46" s="51"/>
    </row>
    <row r="47" spans="1:10" x14ac:dyDescent="0.35">
      <c r="A47" s="10"/>
      <c r="B47" s="11"/>
      <c r="C47" s="109" t="s">
        <v>1233</v>
      </c>
      <c r="D47" s="110"/>
      <c r="E47" s="59">
        <f>SUM(E37:E46)</f>
        <v>81000000</v>
      </c>
      <c r="F47" s="59">
        <f>SUM(F37:F46)</f>
        <v>101000000</v>
      </c>
      <c r="G47" s="73">
        <f>SUM(G37:G46)</f>
        <v>20000000</v>
      </c>
      <c r="H47" s="6"/>
      <c r="J47" s="35"/>
    </row>
    <row r="48" spans="1:10" x14ac:dyDescent="0.35">
      <c r="A48" s="10"/>
      <c r="B48" s="11"/>
      <c r="C48" s="107" t="s">
        <v>1248</v>
      </c>
      <c r="D48" s="108"/>
      <c r="E48" s="59"/>
      <c r="F48" s="59"/>
      <c r="G48" s="73"/>
      <c r="H48" s="6"/>
      <c r="J48" s="35"/>
    </row>
    <row r="49" spans="1:10" ht="77.5" x14ac:dyDescent="0.35">
      <c r="A49" s="10"/>
      <c r="B49" s="11"/>
      <c r="C49" s="9">
        <f ca="1">COUNTIF($B$11:E49,E49)</f>
        <v>8</v>
      </c>
      <c r="D49" s="4" t="s">
        <v>47</v>
      </c>
      <c r="E49" s="59">
        <v>10000000</v>
      </c>
      <c r="F49" s="59">
        <v>10000000</v>
      </c>
      <c r="G49" s="73"/>
      <c r="H49" s="6" t="s">
        <v>1226</v>
      </c>
    </row>
    <row r="50" spans="1:10" ht="77.5" x14ac:dyDescent="0.35">
      <c r="A50" s="10"/>
      <c r="B50" s="11"/>
      <c r="C50" s="9">
        <f ca="1">COUNTIF($B$11:E50,E50)</f>
        <v>9</v>
      </c>
      <c r="D50" s="4" t="s">
        <v>48</v>
      </c>
      <c r="E50" s="59">
        <v>10000000</v>
      </c>
      <c r="F50" s="59">
        <v>10000000</v>
      </c>
      <c r="G50" s="73"/>
      <c r="H50" s="6" t="s">
        <v>1226</v>
      </c>
    </row>
    <row r="51" spans="1:10" ht="93" x14ac:dyDescent="0.35">
      <c r="A51" s="10"/>
      <c r="B51" s="11"/>
      <c r="C51" s="9">
        <f ca="1">COUNTIF($B$11:E51,E51)</f>
        <v>10</v>
      </c>
      <c r="D51" s="4" t="s">
        <v>49</v>
      </c>
      <c r="E51" s="59">
        <v>17000000</v>
      </c>
      <c r="F51" s="59">
        <v>17000000</v>
      </c>
      <c r="G51" s="73"/>
      <c r="H51" s="6" t="s">
        <v>1226</v>
      </c>
    </row>
    <row r="52" spans="1:10" ht="77.5" x14ac:dyDescent="0.35">
      <c r="A52" s="10"/>
      <c r="B52" s="11"/>
      <c r="C52" s="9">
        <f ca="1">COUNTIF($B$11:E52,E52)</f>
        <v>11</v>
      </c>
      <c r="D52" s="4" t="s">
        <v>50</v>
      </c>
      <c r="E52" s="59">
        <v>15000000</v>
      </c>
      <c r="F52" s="59">
        <v>15000000</v>
      </c>
      <c r="G52" s="73"/>
      <c r="H52" s="6" t="s">
        <v>1226</v>
      </c>
    </row>
    <row r="53" spans="1:10" ht="77.5" x14ac:dyDescent="0.35">
      <c r="A53" s="10"/>
      <c r="B53" s="11"/>
      <c r="C53" s="9">
        <f ca="1">COUNTIF($B$11:E53,E53)</f>
        <v>12</v>
      </c>
      <c r="D53" s="4" t="s">
        <v>51</v>
      </c>
      <c r="E53" s="59">
        <v>12000000</v>
      </c>
      <c r="F53" s="59">
        <v>12000000</v>
      </c>
      <c r="G53" s="73"/>
      <c r="H53" s="6" t="s">
        <v>1226</v>
      </c>
    </row>
    <row r="54" spans="1:10" ht="93" x14ac:dyDescent="0.35">
      <c r="A54" s="10"/>
      <c r="B54" s="11"/>
      <c r="C54" s="9">
        <f ca="1">COUNTIF($B$11:E54,E54)</f>
        <v>13</v>
      </c>
      <c r="D54" s="4" t="s">
        <v>52</v>
      </c>
      <c r="E54" s="59">
        <v>12000000</v>
      </c>
      <c r="F54" s="59">
        <v>12000000</v>
      </c>
      <c r="G54" s="73"/>
      <c r="H54" s="6" t="s">
        <v>1226</v>
      </c>
    </row>
    <row r="55" spans="1:10" s="14" customFormat="1" ht="77.5" x14ac:dyDescent="0.35">
      <c r="A55" s="10"/>
      <c r="B55" s="11"/>
      <c r="C55" s="13">
        <v>16</v>
      </c>
      <c r="D55" s="12" t="s">
        <v>1538</v>
      </c>
      <c r="E55" s="60">
        <v>0</v>
      </c>
      <c r="F55" s="60">
        <v>10000000</v>
      </c>
      <c r="G55" s="74">
        <f t="shared" ref="G55:G65" si="3">F55-E55</f>
        <v>10000000</v>
      </c>
      <c r="H55" s="12" t="s">
        <v>1226</v>
      </c>
      <c r="I55" s="69"/>
      <c r="J55" s="51"/>
    </row>
    <row r="56" spans="1:10" s="14" customFormat="1" ht="77.5" x14ac:dyDescent="0.35">
      <c r="A56" s="10"/>
      <c r="B56" s="11"/>
      <c r="C56" s="13">
        <v>17</v>
      </c>
      <c r="D56" s="12" t="s">
        <v>1539</v>
      </c>
      <c r="E56" s="60">
        <v>0</v>
      </c>
      <c r="F56" s="60">
        <v>10000000</v>
      </c>
      <c r="G56" s="74">
        <f t="shared" si="3"/>
        <v>10000000</v>
      </c>
      <c r="H56" s="12" t="s">
        <v>1226</v>
      </c>
      <c r="I56" s="69"/>
      <c r="J56" s="51"/>
    </row>
    <row r="57" spans="1:10" s="14" customFormat="1" ht="77.5" x14ac:dyDescent="0.35">
      <c r="A57" s="10"/>
      <c r="B57" s="11"/>
      <c r="C57" s="13">
        <v>18</v>
      </c>
      <c r="D57" s="12" t="s">
        <v>1540</v>
      </c>
      <c r="E57" s="60">
        <v>0</v>
      </c>
      <c r="F57" s="60">
        <v>15000000</v>
      </c>
      <c r="G57" s="74">
        <f t="shared" si="3"/>
        <v>15000000</v>
      </c>
      <c r="H57" s="12" t="s">
        <v>1226</v>
      </c>
      <c r="I57" s="69"/>
      <c r="J57" s="51"/>
    </row>
    <row r="58" spans="1:10" s="14" customFormat="1" ht="77.5" x14ac:dyDescent="0.35">
      <c r="A58" s="10"/>
      <c r="B58" s="11"/>
      <c r="C58" s="13">
        <v>19</v>
      </c>
      <c r="D58" s="12" t="s">
        <v>1541</v>
      </c>
      <c r="E58" s="60">
        <v>0</v>
      </c>
      <c r="F58" s="60">
        <v>10000000</v>
      </c>
      <c r="G58" s="74">
        <f t="shared" si="3"/>
        <v>10000000</v>
      </c>
      <c r="H58" s="12" t="s">
        <v>1226</v>
      </c>
      <c r="I58" s="69"/>
      <c r="J58" s="51"/>
    </row>
    <row r="59" spans="1:10" s="14" customFormat="1" ht="77.5" x14ac:dyDescent="0.35">
      <c r="A59" s="10"/>
      <c r="B59" s="11"/>
      <c r="C59" s="13">
        <v>20</v>
      </c>
      <c r="D59" s="12" t="s">
        <v>1542</v>
      </c>
      <c r="E59" s="60">
        <v>0</v>
      </c>
      <c r="F59" s="60">
        <v>10000000</v>
      </c>
      <c r="G59" s="74">
        <f t="shared" si="3"/>
        <v>10000000</v>
      </c>
      <c r="H59" s="12" t="s">
        <v>1226</v>
      </c>
      <c r="I59" s="69"/>
      <c r="J59" s="51"/>
    </row>
    <row r="60" spans="1:10" s="14" customFormat="1" ht="77.5" x14ac:dyDescent="0.35">
      <c r="A60" s="10"/>
      <c r="B60" s="11"/>
      <c r="C60" s="13">
        <v>21</v>
      </c>
      <c r="D60" s="12" t="s">
        <v>1543</v>
      </c>
      <c r="E60" s="60">
        <v>0</v>
      </c>
      <c r="F60" s="60">
        <v>10000000</v>
      </c>
      <c r="G60" s="74">
        <f t="shared" si="3"/>
        <v>10000000</v>
      </c>
      <c r="H60" s="12" t="s">
        <v>1226</v>
      </c>
      <c r="I60" s="69"/>
      <c r="J60" s="51"/>
    </row>
    <row r="61" spans="1:10" s="14" customFormat="1" ht="77.5" x14ac:dyDescent="0.35">
      <c r="A61" s="10"/>
      <c r="B61" s="11"/>
      <c r="C61" s="13">
        <v>22</v>
      </c>
      <c r="D61" s="12" t="s">
        <v>1544</v>
      </c>
      <c r="E61" s="60">
        <v>0</v>
      </c>
      <c r="F61" s="60">
        <v>10000000</v>
      </c>
      <c r="G61" s="74">
        <f t="shared" si="3"/>
        <v>10000000</v>
      </c>
      <c r="H61" s="12" t="s">
        <v>1226</v>
      </c>
      <c r="I61" s="69"/>
      <c r="J61" s="51"/>
    </row>
    <row r="62" spans="1:10" s="14" customFormat="1" ht="77.5" x14ac:dyDescent="0.35">
      <c r="A62" s="10"/>
      <c r="B62" s="11"/>
      <c r="C62" s="13">
        <v>23</v>
      </c>
      <c r="D62" s="12" t="s">
        <v>1545</v>
      </c>
      <c r="E62" s="60">
        <v>0</v>
      </c>
      <c r="F62" s="60">
        <v>8000000</v>
      </c>
      <c r="G62" s="74">
        <f t="shared" si="3"/>
        <v>8000000</v>
      </c>
      <c r="H62" s="12" t="s">
        <v>1226</v>
      </c>
      <c r="I62" s="69"/>
      <c r="J62" s="51"/>
    </row>
    <row r="63" spans="1:10" s="14" customFormat="1" ht="77.5" x14ac:dyDescent="0.35">
      <c r="A63" s="10"/>
      <c r="B63" s="11"/>
      <c r="C63" s="13">
        <v>24</v>
      </c>
      <c r="D63" s="12" t="s">
        <v>1546</v>
      </c>
      <c r="E63" s="60">
        <v>0</v>
      </c>
      <c r="F63" s="60">
        <v>14000000</v>
      </c>
      <c r="G63" s="74">
        <f t="shared" si="3"/>
        <v>14000000</v>
      </c>
      <c r="H63" s="12" t="s">
        <v>1226</v>
      </c>
      <c r="I63" s="69"/>
      <c r="J63" s="51"/>
    </row>
    <row r="64" spans="1:10" s="14" customFormat="1" ht="124" x14ac:dyDescent="0.35">
      <c r="A64" s="10"/>
      <c r="B64" s="11"/>
      <c r="C64" s="13">
        <v>25</v>
      </c>
      <c r="D64" s="12" t="s">
        <v>1547</v>
      </c>
      <c r="E64" s="60">
        <v>0</v>
      </c>
      <c r="F64" s="60">
        <v>10000000</v>
      </c>
      <c r="G64" s="74">
        <f t="shared" si="3"/>
        <v>10000000</v>
      </c>
      <c r="H64" s="12" t="s">
        <v>1226</v>
      </c>
      <c r="I64" s="69"/>
      <c r="J64" s="51"/>
    </row>
    <row r="65" spans="1:10" s="14" customFormat="1" ht="108.5" x14ac:dyDescent="0.35">
      <c r="A65" s="10"/>
      <c r="B65" s="11"/>
      <c r="C65" s="13">
        <v>26</v>
      </c>
      <c r="D65" s="12" t="s">
        <v>1548</v>
      </c>
      <c r="E65" s="60">
        <v>0</v>
      </c>
      <c r="F65" s="60">
        <v>10000000</v>
      </c>
      <c r="G65" s="74">
        <f t="shared" si="3"/>
        <v>10000000</v>
      </c>
      <c r="H65" s="12" t="s">
        <v>1226</v>
      </c>
      <c r="I65" s="69"/>
      <c r="J65" s="51"/>
    </row>
    <row r="66" spans="1:10" ht="24" customHeight="1" x14ac:dyDescent="0.35">
      <c r="A66" s="10"/>
      <c r="B66" s="11"/>
      <c r="C66" s="109" t="s">
        <v>1234</v>
      </c>
      <c r="D66" s="110"/>
      <c r="E66" s="59">
        <f>SUM(E49:E65)</f>
        <v>76000000</v>
      </c>
      <c r="F66" s="59">
        <f>SUM(F49:F65)</f>
        <v>193000000</v>
      </c>
      <c r="G66" s="73">
        <f>SUM(G49:G65)</f>
        <v>117000000</v>
      </c>
      <c r="H66" s="6"/>
      <c r="J66" s="35"/>
    </row>
    <row r="67" spans="1:10" x14ac:dyDescent="0.35">
      <c r="A67" s="10"/>
      <c r="B67" s="11"/>
      <c r="C67" s="107" t="s">
        <v>1249</v>
      </c>
      <c r="D67" s="108"/>
      <c r="E67" s="59"/>
      <c r="F67" s="59"/>
      <c r="G67" s="73"/>
      <c r="H67" s="6"/>
      <c r="J67" s="35"/>
    </row>
    <row r="68" spans="1:10" ht="77.5" x14ac:dyDescent="0.35">
      <c r="A68" s="10"/>
      <c r="B68" s="11"/>
      <c r="C68" s="9">
        <f ca="1">COUNTIF($B$11:E68,E68)</f>
        <v>5</v>
      </c>
      <c r="D68" s="4" t="s">
        <v>57</v>
      </c>
      <c r="E68" s="59">
        <v>15000000</v>
      </c>
      <c r="F68" s="59">
        <v>15000000</v>
      </c>
      <c r="G68" s="73"/>
      <c r="H68" s="6" t="s">
        <v>1226</v>
      </c>
    </row>
    <row r="69" spans="1:10" ht="77.5" x14ac:dyDescent="0.35">
      <c r="A69" s="10"/>
      <c r="B69" s="11"/>
      <c r="C69" s="9">
        <f ca="1">COUNTIF($B$11:E69,E69)</f>
        <v>6</v>
      </c>
      <c r="D69" s="4" t="s">
        <v>58</v>
      </c>
      <c r="E69" s="59">
        <v>15000000</v>
      </c>
      <c r="F69" s="59">
        <v>15000000</v>
      </c>
      <c r="G69" s="73"/>
      <c r="H69" s="6" t="s">
        <v>1226</v>
      </c>
    </row>
    <row r="70" spans="1:10" ht="77.5" x14ac:dyDescent="0.35">
      <c r="A70" s="10"/>
      <c r="B70" s="11"/>
      <c r="C70" s="9">
        <f ca="1">COUNTIF($B$11:E70,E70)</f>
        <v>7</v>
      </c>
      <c r="D70" s="4" t="s">
        <v>59</v>
      </c>
      <c r="E70" s="59">
        <v>10000000</v>
      </c>
      <c r="F70" s="59">
        <v>10000000</v>
      </c>
      <c r="G70" s="73"/>
      <c r="H70" s="6" t="s">
        <v>1226</v>
      </c>
    </row>
    <row r="71" spans="1:10" s="14" customFormat="1" ht="77.5" x14ac:dyDescent="0.35">
      <c r="A71" s="10"/>
      <c r="B71" s="11"/>
      <c r="C71" s="13">
        <v>10</v>
      </c>
      <c r="D71" s="12" t="s">
        <v>1565</v>
      </c>
      <c r="E71" s="60">
        <v>0</v>
      </c>
      <c r="F71" s="60">
        <v>10000000</v>
      </c>
      <c r="G71" s="74">
        <f t="shared" ref="G71:G86" si="4">F71-E71</f>
        <v>10000000</v>
      </c>
      <c r="H71" s="12" t="s">
        <v>1226</v>
      </c>
      <c r="I71" s="69"/>
      <c r="J71" s="26"/>
    </row>
    <row r="72" spans="1:10" s="14" customFormat="1" ht="124" x14ac:dyDescent="0.35">
      <c r="A72" s="10"/>
      <c r="B72" s="11"/>
      <c r="C72" s="13">
        <v>11</v>
      </c>
      <c r="D72" s="12" t="s">
        <v>1566</v>
      </c>
      <c r="E72" s="60">
        <v>0</v>
      </c>
      <c r="F72" s="60">
        <v>10000000</v>
      </c>
      <c r="G72" s="74">
        <f t="shared" si="4"/>
        <v>10000000</v>
      </c>
      <c r="H72" s="12" t="s">
        <v>1226</v>
      </c>
      <c r="I72" s="69"/>
      <c r="J72" s="26"/>
    </row>
    <row r="73" spans="1:10" s="14" customFormat="1" ht="77.5" x14ac:dyDescent="0.35">
      <c r="A73" s="10"/>
      <c r="B73" s="11"/>
      <c r="C73" s="13">
        <v>12</v>
      </c>
      <c r="D73" s="12" t="s">
        <v>1569</v>
      </c>
      <c r="E73" s="60">
        <v>0</v>
      </c>
      <c r="F73" s="60">
        <v>10000000</v>
      </c>
      <c r="G73" s="74">
        <f t="shared" si="4"/>
        <v>10000000</v>
      </c>
      <c r="H73" s="12" t="s">
        <v>1226</v>
      </c>
      <c r="I73" s="69"/>
      <c r="J73" s="26"/>
    </row>
    <row r="74" spans="1:10" s="14" customFormat="1" ht="77.5" x14ac:dyDescent="0.35">
      <c r="A74" s="10"/>
      <c r="B74" s="11"/>
      <c r="C74" s="13">
        <v>13</v>
      </c>
      <c r="D74" s="12" t="s">
        <v>1552</v>
      </c>
      <c r="E74" s="60">
        <v>0</v>
      </c>
      <c r="F74" s="60">
        <v>6500000</v>
      </c>
      <c r="G74" s="74">
        <f t="shared" si="4"/>
        <v>6500000</v>
      </c>
      <c r="H74" s="12" t="s">
        <v>1226</v>
      </c>
      <c r="I74" s="69"/>
      <c r="J74" s="26"/>
    </row>
    <row r="75" spans="1:10" s="14" customFormat="1" ht="77.5" x14ac:dyDescent="0.35">
      <c r="A75" s="10"/>
      <c r="B75" s="11"/>
      <c r="C75" s="13">
        <v>14</v>
      </c>
      <c r="D75" s="12" t="s">
        <v>1553</v>
      </c>
      <c r="E75" s="60">
        <v>0</v>
      </c>
      <c r="F75" s="60">
        <v>25200000</v>
      </c>
      <c r="G75" s="74">
        <f t="shared" si="4"/>
        <v>25200000</v>
      </c>
      <c r="H75" s="12" t="s">
        <v>1226</v>
      </c>
      <c r="I75" s="69"/>
      <c r="J75" s="26"/>
    </row>
    <row r="76" spans="1:10" s="14" customFormat="1" ht="77.5" x14ac:dyDescent="0.35">
      <c r="A76" s="10"/>
      <c r="B76" s="11"/>
      <c r="C76" s="13">
        <v>15</v>
      </c>
      <c r="D76" s="12" t="s">
        <v>1554</v>
      </c>
      <c r="E76" s="60">
        <v>0</v>
      </c>
      <c r="F76" s="60">
        <v>10000000</v>
      </c>
      <c r="G76" s="74">
        <f t="shared" si="4"/>
        <v>10000000</v>
      </c>
      <c r="H76" s="12" t="s">
        <v>1226</v>
      </c>
      <c r="I76" s="69"/>
      <c r="J76" s="26"/>
    </row>
    <row r="77" spans="1:10" s="14" customFormat="1" ht="77.5" x14ac:dyDescent="0.35">
      <c r="A77" s="10"/>
      <c r="B77" s="11"/>
      <c r="C77" s="13">
        <v>16</v>
      </c>
      <c r="D77" s="12" t="s">
        <v>1555</v>
      </c>
      <c r="E77" s="60">
        <v>0</v>
      </c>
      <c r="F77" s="60">
        <v>10000000</v>
      </c>
      <c r="G77" s="74">
        <f t="shared" si="4"/>
        <v>10000000</v>
      </c>
      <c r="H77" s="12" t="s">
        <v>1226</v>
      </c>
      <c r="I77" s="69"/>
      <c r="J77" s="26"/>
    </row>
    <row r="78" spans="1:10" s="14" customFormat="1" ht="77.5" x14ac:dyDescent="0.35">
      <c r="A78" s="10"/>
      <c r="B78" s="11"/>
      <c r="C78" s="13">
        <v>17</v>
      </c>
      <c r="D78" s="12" t="s">
        <v>1556</v>
      </c>
      <c r="E78" s="60">
        <v>0</v>
      </c>
      <c r="F78" s="60">
        <v>10000000</v>
      </c>
      <c r="G78" s="74">
        <f t="shared" si="4"/>
        <v>10000000</v>
      </c>
      <c r="H78" s="12" t="s">
        <v>1226</v>
      </c>
      <c r="I78" s="69"/>
      <c r="J78" s="26"/>
    </row>
    <row r="79" spans="1:10" s="14" customFormat="1" ht="93" x14ac:dyDescent="0.35">
      <c r="A79" s="10"/>
      <c r="B79" s="11"/>
      <c r="C79" s="13">
        <v>18</v>
      </c>
      <c r="D79" s="12" t="s">
        <v>1557</v>
      </c>
      <c r="E79" s="60">
        <v>0</v>
      </c>
      <c r="F79" s="60">
        <v>15000000</v>
      </c>
      <c r="G79" s="74">
        <f t="shared" si="4"/>
        <v>15000000</v>
      </c>
      <c r="H79" s="12" t="s">
        <v>1226</v>
      </c>
      <c r="I79" s="69"/>
      <c r="J79" s="26"/>
    </row>
    <row r="80" spans="1:10" s="14" customFormat="1" ht="93" x14ac:dyDescent="0.35">
      <c r="A80" s="10"/>
      <c r="B80" s="11"/>
      <c r="C80" s="13">
        <v>19</v>
      </c>
      <c r="D80" s="12" t="s">
        <v>1558</v>
      </c>
      <c r="E80" s="60">
        <v>0</v>
      </c>
      <c r="F80" s="60">
        <v>12000000</v>
      </c>
      <c r="G80" s="74">
        <f t="shared" si="4"/>
        <v>12000000</v>
      </c>
      <c r="H80" s="12" t="s">
        <v>1226</v>
      </c>
      <c r="I80" s="69"/>
      <c r="J80" s="26"/>
    </row>
    <row r="81" spans="1:10" s="14" customFormat="1" ht="65.25" customHeight="1" x14ac:dyDescent="0.35">
      <c r="A81" s="10"/>
      <c r="B81" s="11"/>
      <c r="C81" s="13">
        <v>20</v>
      </c>
      <c r="D81" s="12" t="s">
        <v>1559</v>
      </c>
      <c r="E81" s="60">
        <v>0</v>
      </c>
      <c r="F81" s="60">
        <v>12000000</v>
      </c>
      <c r="G81" s="74">
        <f t="shared" si="4"/>
        <v>12000000</v>
      </c>
      <c r="H81" s="12" t="s">
        <v>1226</v>
      </c>
      <c r="I81" s="69"/>
      <c r="J81" s="26"/>
    </row>
    <row r="82" spans="1:10" s="14" customFormat="1" ht="119.25" customHeight="1" x14ac:dyDescent="0.35">
      <c r="A82" s="10"/>
      <c r="B82" s="11"/>
      <c r="C82" s="13">
        <v>22</v>
      </c>
      <c r="D82" s="12" t="s">
        <v>1561</v>
      </c>
      <c r="E82" s="60">
        <v>0</v>
      </c>
      <c r="F82" s="60">
        <v>12000000</v>
      </c>
      <c r="G82" s="74">
        <f t="shared" si="4"/>
        <v>12000000</v>
      </c>
      <c r="H82" s="12" t="s">
        <v>1226</v>
      </c>
      <c r="I82" s="69"/>
      <c r="J82" s="26"/>
    </row>
    <row r="83" spans="1:10" s="14" customFormat="1" ht="108.5" x14ac:dyDescent="0.35">
      <c r="A83" s="10"/>
      <c r="B83" s="11"/>
      <c r="C83" s="13">
        <v>25</v>
      </c>
      <c r="D83" s="12" t="s">
        <v>1564</v>
      </c>
      <c r="E83" s="60">
        <v>0</v>
      </c>
      <c r="F83" s="60">
        <v>10000000</v>
      </c>
      <c r="G83" s="74">
        <f t="shared" si="4"/>
        <v>10000000</v>
      </c>
      <c r="H83" s="12" t="s">
        <v>1226</v>
      </c>
      <c r="I83" s="69"/>
      <c r="J83" s="26"/>
    </row>
    <row r="84" spans="1:10" s="14" customFormat="1" ht="77.5" x14ac:dyDescent="0.35">
      <c r="A84" s="10"/>
      <c r="B84" s="11"/>
      <c r="C84" s="13">
        <v>26</v>
      </c>
      <c r="D84" s="12" t="s">
        <v>1567</v>
      </c>
      <c r="E84" s="60">
        <v>0</v>
      </c>
      <c r="F84" s="60">
        <v>10000000</v>
      </c>
      <c r="G84" s="74">
        <f t="shared" si="4"/>
        <v>10000000</v>
      </c>
      <c r="H84" s="12" t="s">
        <v>1226</v>
      </c>
      <c r="I84" s="69"/>
      <c r="J84" s="26"/>
    </row>
    <row r="85" spans="1:10" s="14" customFormat="1" ht="77.5" x14ac:dyDescent="0.35">
      <c r="A85" s="10"/>
      <c r="B85" s="11"/>
      <c r="C85" s="13">
        <v>27</v>
      </c>
      <c r="D85" s="12" t="s">
        <v>3268</v>
      </c>
      <c r="E85" s="60">
        <v>0</v>
      </c>
      <c r="F85" s="60">
        <v>10000000</v>
      </c>
      <c r="G85" s="74">
        <f t="shared" si="4"/>
        <v>10000000</v>
      </c>
      <c r="H85" s="12" t="s">
        <v>1226</v>
      </c>
      <c r="I85" s="69"/>
      <c r="J85" s="26"/>
    </row>
    <row r="86" spans="1:10" s="14" customFormat="1" ht="93" x14ac:dyDescent="0.35">
      <c r="A86" s="10"/>
      <c r="B86" s="11"/>
      <c r="C86" s="13">
        <v>28</v>
      </c>
      <c r="D86" s="12" t="s">
        <v>1568</v>
      </c>
      <c r="E86" s="60">
        <v>0</v>
      </c>
      <c r="F86" s="60">
        <v>7500000</v>
      </c>
      <c r="G86" s="74">
        <f t="shared" si="4"/>
        <v>7500000</v>
      </c>
      <c r="H86" s="12" t="s">
        <v>1226</v>
      </c>
      <c r="I86" s="69"/>
      <c r="J86" s="26"/>
    </row>
    <row r="87" spans="1:10" x14ac:dyDescent="0.35">
      <c r="A87" s="10"/>
      <c r="B87" s="11"/>
      <c r="C87" s="109" t="s">
        <v>1235</v>
      </c>
      <c r="D87" s="110"/>
      <c r="E87" s="59">
        <f>SUM(E68:E86)</f>
        <v>40000000</v>
      </c>
      <c r="F87" s="59">
        <f>SUM(F68:F86)</f>
        <v>220200000</v>
      </c>
      <c r="G87" s="73">
        <f>SUM(G68:G86)</f>
        <v>180200000</v>
      </c>
      <c r="H87" s="6"/>
      <c r="J87" s="35"/>
    </row>
    <row r="88" spans="1:10" x14ac:dyDescent="0.35">
      <c r="A88" s="10"/>
      <c r="B88" s="11"/>
      <c r="C88" s="107" t="s">
        <v>1250</v>
      </c>
      <c r="D88" s="108"/>
      <c r="E88" s="59"/>
      <c r="F88" s="59"/>
      <c r="G88" s="73"/>
      <c r="H88" s="6"/>
      <c r="J88" s="35"/>
    </row>
    <row r="89" spans="1:10" ht="77.5" x14ac:dyDescent="0.35">
      <c r="A89" s="10"/>
      <c r="B89" s="11"/>
      <c r="C89" s="9">
        <f ca="1">COUNTIF($B$11:E89,E89)</f>
        <v>5</v>
      </c>
      <c r="D89" s="4" t="s">
        <v>64</v>
      </c>
      <c r="E89" s="59">
        <v>10000000</v>
      </c>
      <c r="F89" s="59">
        <v>10000000</v>
      </c>
      <c r="G89" s="73"/>
      <c r="H89" s="6" t="s">
        <v>1226</v>
      </c>
    </row>
    <row r="90" spans="1:10" ht="77.5" x14ac:dyDescent="0.35">
      <c r="A90" s="10"/>
      <c r="B90" s="11"/>
      <c r="C90" s="9">
        <f ca="1">COUNTIF($B$11:E90,E90)</f>
        <v>6</v>
      </c>
      <c r="D90" s="4" t="s">
        <v>65</v>
      </c>
      <c r="E90" s="59">
        <v>10000000</v>
      </c>
      <c r="F90" s="59">
        <v>10000000</v>
      </c>
      <c r="G90" s="73"/>
      <c r="H90" s="6" t="s">
        <v>1226</v>
      </c>
    </row>
    <row r="91" spans="1:10" ht="77.5" x14ac:dyDescent="0.35">
      <c r="A91" s="10"/>
      <c r="B91" s="11"/>
      <c r="C91" s="9">
        <f ca="1">COUNTIF($B$11:E91,E91)</f>
        <v>7</v>
      </c>
      <c r="D91" s="4" t="s">
        <v>66</v>
      </c>
      <c r="E91" s="59">
        <v>7000000</v>
      </c>
      <c r="F91" s="59">
        <v>7000000</v>
      </c>
      <c r="G91" s="73"/>
      <c r="H91" s="6" t="s">
        <v>1226</v>
      </c>
    </row>
    <row r="92" spans="1:10" s="14" customFormat="1" ht="77.5" x14ac:dyDescent="0.35">
      <c r="A92" s="10"/>
      <c r="B92" s="11"/>
      <c r="C92" s="13">
        <v>13</v>
      </c>
      <c r="D92" s="12" t="s">
        <v>1572</v>
      </c>
      <c r="E92" s="60">
        <v>0</v>
      </c>
      <c r="F92" s="60">
        <v>10000000</v>
      </c>
      <c r="G92" s="74">
        <f t="shared" ref="G92:G97" si="5">F92-E92</f>
        <v>10000000</v>
      </c>
      <c r="H92" s="6" t="s">
        <v>1226</v>
      </c>
      <c r="I92" s="69"/>
      <c r="J92" s="26"/>
    </row>
    <row r="93" spans="1:10" s="14" customFormat="1" ht="77.5" x14ac:dyDescent="0.35">
      <c r="A93" s="10"/>
      <c r="B93" s="11"/>
      <c r="C93" s="13">
        <v>14</v>
      </c>
      <c r="D93" s="12" t="s">
        <v>1573</v>
      </c>
      <c r="E93" s="60">
        <v>0</v>
      </c>
      <c r="F93" s="60">
        <v>15000000</v>
      </c>
      <c r="G93" s="74">
        <f t="shared" si="5"/>
        <v>15000000</v>
      </c>
      <c r="H93" s="6" t="s">
        <v>1226</v>
      </c>
      <c r="I93" s="69"/>
      <c r="J93" s="26"/>
    </row>
    <row r="94" spans="1:10" s="14" customFormat="1" ht="77.5" x14ac:dyDescent="0.35">
      <c r="A94" s="10"/>
      <c r="B94" s="11"/>
      <c r="C94" s="13">
        <v>15</v>
      </c>
      <c r="D94" s="12" t="s">
        <v>1574</v>
      </c>
      <c r="E94" s="60">
        <v>0</v>
      </c>
      <c r="F94" s="60">
        <v>10000000</v>
      </c>
      <c r="G94" s="74">
        <f t="shared" si="5"/>
        <v>10000000</v>
      </c>
      <c r="H94" s="6" t="s">
        <v>1226</v>
      </c>
      <c r="I94" s="69"/>
      <c r="J94" s="26"/>
    </row>
    <row r="95" spans="1:10" s="14" customFormat="1" ht="77.5" x14ac:dyDescent="0.35">
      <c r="A95" s="10"/>
      <c r="B95" s="11"/>
      <c r="C95" s="13">
        <v>16</v>
      </c>
      <c r="D95" s="12" t="s">
        <v>1575</v>
      </c>
      <c r="E95" s="60">
        <v>0</v>
      </c>
      <c r="F95" s="60">
        <v>10000000</v>
      </c>
      <c r="G95" s="74">
        <f t="shared" si="5"/>
        <v>10000000</v>
      </c>
      <c r="H95" s="6" t="s">
        <v>1226</v>
      </c>
      <c r="I95" s="69"/>
      <c r="J95" s="26"/>
    </row>
    <row r="96" spans="1:10" s="14" customFormat="1" ht="77.5" x14ac:dyDescent="0.35">
      <c r="A96" s="10"/>
      <c r="B96" s="11"/>
      <c r="C96" s="13"/>
      <c r="D96" s="12" t="s">
        <v>1578</v>
      </c>
      <c r="E96" s="60">
        <v>0</v>
      </c>
      <c r="F96" s="60">
        <v>20000000</v>
      </c>
      <c r="G96" s="74">
        <f t="shared" si="5"/>
        <v>20000000</v>
      </c>
      <c r="H96" s="6" t="s">
        <v>1226</v>
      </c>
      <c r="I96" s="69"/>
      <c r="J96" s="26"/>
    </row>
    <row r="97" spans="1:10" s="14" customFormat="1" ht="77.5" x14ac:dyDescent="0.35">
      <c r="A97" s="10"/>
      <c r="B97" s="11"/>
      <c r="C97" s="13">
        <v>17</v>
      </c>
      <c r="D97" s="12" t="s">
        <v>1579</v>
      </c>
      <c r="E97" s="60">
        <v>0</v>
      </c>
      <c r="F97" s="60">
        <v>25000000</v>
      </c>
      <c r="G97" s="74">
        <f t="shared" si="5"/>
        <v>25000000</v>
      </c>
      <c r="H97" s="6" t="s">
        <v>1226</v>
      </c>
      <c r="I97" s="69"/>
      <c r="J97" s="26"/>
    </row>
    <row r="98" spans="1:10" x14ac:dyDescent="0.35">
      <c r="A98" s="10"/>
      <c r="B98" s="11"/>
      <c r="C98" s="109" t="s">
        <v>1236</v>
      </c>
      <c r="D98" s="110"/>
      <c r="E98" s="59">
        <f>SUM(E89:E97)</f>
        <v>27000000</v>
      </c>
      <c r="F98" s="59">
        <f>SUM(F89:F97)</f>
        <v>117000000</v>
      </c>
      <c r="G98" s="73">
        <f>SUM(G89:G97)</f>
        <v>90000000</v>
      </c>
      <c r="H98" s="6"/>
      <c r="J98" s="35"/>
    </row>
    <row r="99" spans="1:10" x14ac:dyDescent="0.35">
      <c r="A99" s="10"/>
      <c r="B99" s="11"/>
      <c r="C99" s="107" t="s">
        <v>1251</v>
      </c>
      <c r="D99" s="108"/>
      <c r="E99" s="59"/>
      <c r="F99" s="59"/>
      <c r="G99" s="73"/>
      <c r="H99" s="6"/>
      <c r="J99" s="35"/>
    </row>
    <row r="100" spans="1:10" ht="77.5" x14ac:dyDescent="0.35">
      <c r="A100" s="10"/>
      <c r="B100" s="11"/>
      <c r="C100" s="9">
        <f ca="1">COUNTIF($B$11:E100,E100)</f>
        <v>1</v>
      </c>
      <c r="D100" s="4" t="s">
        <v>67</v>
      </c>
      <c r="E100" s="59">
        <v>10000000</v>
      </c>
      <c r="F100" s="59">
        <v>10000000</v>
      </c>
      <c r="G100" s="73"/>
      <c r="H100" s="6" t="s">
        <v>1226</v>
      </c>
    </row>
    <row r="101" spans="1:10" ht="77.5" x14ac:dyDescent="0.35">
      <c r="A101" s="10"/>
      <c r="B101" s="11"/>
      <c r="C101" s="9">
        <f ca="1">COUNTIF($B$11:E101,E101)</f>
        <v>2</v>
      </c>
      <c r="D101" s="4" t="s">
        <v>68</v>
      </c>
      <c r="E101" s="59">
        <v>10000000</v>
      </c>
      <c r="F101" s="59">
        <v>10000000</v>
      </c>
      <c r="G101" s="73"/>
      <c r="H101" s="6" t="s">
        <v>1226</v>
      </c>
    </row>
    <row r="102" spans="1:10" ht="77.5" x14ac:dyDescent="0.35">
      <c r="A102" s="10"/>
      <c r="B102" s="11"/>
      <c r="C102" s="9">
        <f ca="1">COUNTIF($B$11:E102,E102)</f>
        <v>3</v>
      </c>
      <c r="D102" s="4" t="s">
        <v>69</v>
      </c>
      <c r="E102" s="59">
        <v>10000000</v>
      </c>
      <c r="F102" s="59">
        <v>10000000</v>
      </c>
      <c r="G102" s="73"/>
      <c r="H102" s="6" t="s">
        <v>1226</v>
      </c>
    </row>
    <row r="103" spans="1:10" ht="77.5" x14ac:dyDescent="0.35">
      <c r="A103" s="10"/>
      <c r="B103" s="11"/>
      <c r="C103" s="9">
        <f ca="1">COUNTIF($B$11:E103,E103)</f>
        <v>4</v>
      </c>
      <c r="D103" s="4" t="s">
        <v>70</v>
      </c>
      <c r="E103" s="59">
        <v>10000000</v>
      </c>
      <c r="F103" s="59">
        <v>10000000</v>
      </c>
      <c r="G103" s="73"/>
      <c r="H103" s="6" t="s">
        <v>1226</v>
      </c>
    </row>
    <row r="104" spans="1:10" ht="77.5" x14ac:dyDescent="0.35">
      <c r="A104" s="10"/>
      <c r="B104" s="11"/>
      <c r="C104" s="9">
        <f ca="1">COUNTIF($B$11:E104,E104)</f>
        <v>5</v>
      </c>
      <c r="D104" s="4" t="s">
        <v>71</v>
      </c>
      <c r="E104" s="59">
        <v>10000000</v>
      </c>
      <c r="F104" s="59">
        <v>10000000</v>
      </c>
      <c r="G104" s="73"/>
      <c r="H104" s="6" t="s">
        <v>1226</v>
      </c>
    </row>
    <row r="105" spans="1:10" ht="77.5" x14ac:dyDescent="0.35">
      <c r="A105" s="10"/>
      <c r="B105" s="11"/>
      <c r="C105" s="9">
        <f ca="1">COUNTIF($B$11:E105,E105)</f>
        <v>6</v>
      </c>
      <c r="D105" s="4" t="s">
        <v>72</v>
      </c>
      <c r="E105" s="59">
        <v>10000000</v>
      </c>
      <c r="F105" s="59">
        <v>10000000</v>
      </c>
      <c r="G105" s="73"/>
      <c r="H105" s="6" t="s">
        <v>1226</v>
      </c>
    </row>
    <row r="106" spans="1:10" ht="77.5" x14ac:dyDescent="0.35">
      <c r="A106" s="10"/>
      <c r="B106" s="11"/>
      <c r="C106" s="9">
        <f ca="1">COUNTIF($B$11:E106,E106)</f>
        <v>7</v>
      </c>
      <c r="D106" s="4" t="s">
        <v>73</v>
      </c>
      <c r="E106" s="59">
        <v>10000000</v>
      </c>
      <c r="F106" s="59">
        <v>10000000</v>
      </c>
      <c r="G106" s="73"/>
      <c r="H106" s="6" t="s">
        <v>1226</v>
      </c>
    </row>
    <row r="107" spans="1:10" ht="77.5" x14ac:dyDescent="0.35">
      <c r="A107" s="10"/>
      <c r="B107" s="11"/>
      <c r="C107" s="9">
        <f ca="1">COUNTIF($B$11:E107,E107)</f>
        <v>8</v>
      </c>
      <c r="D107" s="4" t="s">
        <v>74</v>
      </c>
      <c r="E107" s="59">
        <v>10000000</v>
      </c>
      <c r="F107" s="59">
        <v>10000000</v>
      </c>
      <c r="G107" s="73"/>
      <c r="H107" s="6" t="s">
        <v>1226</v>
      </c>
    </row>
    <row r="108" spans="1:10" ht="77.5" x14ac:dyDescent="0.35">
      <c r="A108" s="10"/>
      <c r="B108" s="11"/>
      <c r="C108" s="9">
        <f ca="1">COUNTIF($B$11:E108,E108)</f>
        <v>9</v>
      </c>
      <c r="D108" s="4" t="s">
        <v>75</v>
      </c>
      <c r="E108" s="59">
        <v>10000000</v>
      </c>
      <c r="F108" s="59">
        <v>10000000</v>
      </c>
      <c r="G108" s="73"/>
      <c r="H108" s="6" t="s">
        <v>1226</v>
      </c>
    </row>
    <row r="109" spans="1:10" ht="77.5" x14ac:dyDescent="0.35">
      <c r="A109" s="10"/>
      <c r="B109" s="11"/>
      <c r="C109" s="9">
        <f ca="1">COUNTIF($B$11:E109,E109)</f>
        <v>10</v>
      </c>
      <c r="D109" s="4" t="s">
        <v>76</v>
      </c>
      <c r="E109" s="59">
        <v>10000000</v>
      </c>
      <c r="F109" s="59">
        <v>10000000</v>
      </c>
      <c r="G109" s="73"/>
      <c r="H109" s="6" t="s">
        <v>1226</v>
      </c>
    </row>
    <row r="110" spans="1:10" ht="77.5" x14ac:dyDescent="0.35">
      <c r="A110" s="10"/>
      <c r="B110" s="11"/>
      <c r="C110" s="9">
        <f ca="1">COUNTIF($B$11:E110,E110)</f>
        <v>11</v>
      </c>
      <c r="D110" s="4" t="s">
        <v>77</v>
      </c>
      <c r="E110" s="59">
        <v>10000000</v>
      </c>
      <c r="F110" s="59">
        <v>10000000</v>
      </c>
      <c r="G110" s="73"/>
      <c r="H110" s="6" t="s">
        <v>1226</v>
      </c>
    </row>
    <row r="111" spans="1:10" ht="77.5" x14ac:dyDescent="0.35">
      <c r="A111" s="10"/>
      <c r="B111" s="11"/>
      <c r="C111" s="9">
        <f ca="1">COUNTIF($B$11:E111,E111)</f>
        <v>12</v>
      </c>
      <c r="D111" s="4" t="s">
        <v>78</v>
      </c>
      <c r="E111" s="59">
        <v>10000000</v>
      </c>
      <c r="F111" s="59">
        <v>10000000</v>
      </c>
      <c r="G111" s="73"/>
      <c r="H111" s="6" t="s">
        <v>1226</v>
      </c>
    </row>
    <row r="112" spans="1:10" ht="77.5" x14ac:dyDescent="0.35">
      <c r="A112" s="10"/>
      <c r="B112" s="11"/>
      <c r="C112" s="9">
        <f ca="1">COUNTIF($B$11:E112,E112)</f>
        <v>13</v>
      </c>
      <c r="D112" s="4" t="s">
        <v>79</v>
      </c>
      <c r="E112" s="59">
        <v>10000000</v>
      </c>
      <c r="F112" s="59">
        <v>10000000</v>
      </c>
      <c r="G112" s="73"/>
      <c r="H112" s="6" t="s">
        <v>1226</v>
      </c>
    </row>
    <row r="113" spans="1:10" ht="77.5" x14ac:dyDescent="0.35">
      <c r="A113" s="10"/>
      <c r="B113" s="11"/>
      <c r="C113" s="9">
        <f ca="1">COUNTIF($B$11:E113,E113)</f>
        <v>14</v>
      </c>
      <c r="D113" s="4" t="s">
        <v>80</v>
      </c>
      <c r="E113" s="59">
        <v>10000000</v>
      </c>
      <c r="F113" s="59">
        <v>10000000</v>
      </c>
      <c r="G113" s="73"/>
      <c r="H113" s="6" t="s">
        <v>1226</v>
      </c>
    </row>
    <row r="114" spans="1:10" ht="77.5" x14ac:dyDescent="0.35">
      <c r="A114" s="10"/>
      <c r="B114" s="11"/>
      <c r="C114" s="9">
        <f ca="1">COUNTIF($B$11:E114,E114)</f>
        <v>15</v>
      </c>
      <c r="D114" s="4" t="s">
        <v>81</v>
      </c>
      <c r="E114" s="59">
        <v>10000000</v>
      </c>
      <c r="F114" s="59">
        <v>10000000</v>
      </c>
      <c r="G114" s="73"/>
      <c r="H114" s="6" t="s">
        <v>1226</v>
      </c>
    </row>
    <row r="115" spans="1:10" ht="77.5" x14ac:dyDescent="0.35">
      <c r="A115" s="10"/>
      <c r="B115" s="11"/>
      <c r="C115" s="9">
        <f ca="1">COUNTIF($B$11:E115,E115)</f>
        <v>16</v>
      </c>
      <c r="D115" s="4" t="s">
        <v>1580</v>
      </c>
      <c r="E115" s="59">
        <v>0</v>
      </c>
      <c r="F115" s="59">
        <v>30000000</v>
      </c>
      <c r="G115" s="74">
        <f t="shared" ref="G115:G119" si="6">F115-E115</f>
        <v>30000000</v>
      </c>
      <c r="H115" s="6" t="s">
        <v>1226</v>
      </c>
    </row>
    <row r="116" spans="1:10" s="14" customFormat="1" ht="77.5" x14ac:dyDescent="0.35">
      <c r="A116" s="10"/>
      <c r="B116" s="11"/>
      <c r="C116" s="13">
        <v>16</v>
      </c>
      <c r="D116" s="12" t="s">
        <v>1581</v>
      </c>
      <c r="E116" s="60">
        <v>0</v>
      </c>
      <c r="F116" s="60">
        <v>10000000</v>
      </c>
      <c r="G116" s="74">
        <f t="shared" si="6"/>
        <v>10000000</v>
      </c>
      <c r="H116" s="12" t="s">
        <v>1226</v>
      </c>
      <c r="I116" s="69"/>
      <c r="J116" s="26"/>
    </row>
    <row r="117" spans="1:10" s="14" customFormat="1" ht="77.5" x14ac:dyDescent="0.35">
      <c r="A117" s="10"/>
      <c r="B117" s="11"/>
      <c r="C117" s="13">
        <v>17</v>
      </c>
      <c r="D117" s="12" t="s">
        <v>1582</v>
      </c>
      <c r="E117" s="60">
        <v>0</v>
      </c>
      <c r="F117" s="60">
        <v>10000000</v>
      </c>
      <c r="G117" s="74">
        <f t="shared" si="6"/>
        <v>10000000</v>
      </c>
      <c r="H117" s="12" t="s">
        <v>1226</v>
      </c>
      <c r="I117" s="69"/>
      <c r="J117" s="26"/>
    </row>
    <row r="118" spans="1:10" s="14" customFormat="1" ht="77.5" x14ac:dyDescent="0.35">
      <c r="A118" s="10"/>
      <c r="B118" s="11"/>
      <c r="C118" s="13">
        <v>18</v>
      </c>
      <c r="D118" s="12" t="s">
        <v>1583</v>
      </c>
      <c r="E118" s="60">
        <v>0</v>
      </c>
      <c r="F118" s="60">
        <v>10000000</v>
      </c>
      <c r="G118" s="74">
        <f t="shared" si="6"/>
        <v>10000000</v>
      </c>
      <c r="H118" s="12" t="s">
        <v>1226</v>
      </c>
      <c r="I118" s="69"/>
      <c r="J118" s="26"/>
    </row>
    <row r="119" spans="1:10" s="14" customFormat="1" ht="93" x14ac:dyDescent="0.35">
      <c r="A119" s="10"/>
      <c r="B119" s="11"/>
      <c r="C119" s="13">
        <v>19</v>
      </c>
      <c r="D119" s="12" t="s">
        <v>1584</v>
      </c>
      <c r="E119" s="60">
        <v>0</v>
      </c>
      <c r="F119" s="60">
        <v>5000000</v>
      </c>
      <c r="G119" s="74">
        <f t="shared" si="6"/>
        <v>5000000</v>
      </c>
      <c r="H119" s="12" t="s">
        <v>1226</v>
      </c>
      <c r="I119" s="69"/>
      <c r="J119" s="26"/>
    </row>
    <row r="120" spans="1:10" x14ac:dyDescent="0.35">
      <c r="A120" s="10"/>
      <c r="B120" s="27"/>
      <c r="C120" s="109" t="s">
        <v>1237</v>
      </c>
      <c r="D120" s="110"/>
      <c r="E120" s="59">
        <f>SUM(E100:E119)</f>
        <v>150000000</v>
      </c>
      <c r="F120" s="59">
        <f>SUM(F100:F119)</f>
        <v>215000000</v>
      </c>
      <c r="G120" s="73">
        <f>SUM(G100:G119)</f>
        <v>65000000</v>
      </c>
      <c r="H120" s="6"/>
      <c r="J120" s="35"/>
    </row>
    <row r="121" spans="1:10" x14ac:dyDescent="0.35">
      <c r="A121" s="10"/>
      <c r="B121" s="27"/>
      <c r="C121" s="107" t="s">
        <v>1252</v>
      </c>
      <c r="D121" s="108"/>
      <c r="E121" s="59"/>
      <c r="F121" s="59"/>
      <c r="G121" s="73"/>
      <c r="H121" s="6"/>
      <c r="J121" s="35"/>
    </row>
    <row r="122" spans="1:10" ht="77.5" x14ac:dyDescent="0.35">
      <c r="A122" s="10"/>
      <c r="B122" s="11"/>
      <c r="C122" s="9">
        <f ca="1">COUNTIF($B$11:E122,E122)</f>
        <v>2</v>
      </c>
      <c r="D122" s="4" t="s">
        <v>83</v>
      </c>
      <c r="E122" s="59">
        <v>10000000</v>
      </c>
      <c r="F122" s="59">
        <v>10000000</v>
      </c>
      <c r="G122" s="73"/>
      <c r="H122" s="6" t="s">
        <v>1226</v>
      </c>
    </row>
    <row r="123" spans="1:10" ht="77.5" x14ac:dyDescent="0.35">
      <c r="A123" s="10"/>
      <c r="B123" s="11"/>
      <c r="C123" s="9">
        <f ca="1">COUNTIF($B$11:E123,E123)</f>
        <v>3</v>
      </c>
      <c r="D123" s="4" t="s">
        <v>84</v>
      </c>
      <c r="E123" s="59">
        <v>10000000</v>
      </c>
      <c r="F123" s="59">
        <v>10000000</v>
      </c>
      <c r="G123" s="73"/>
      <c r="H123" s="6" t="s">
        <v>1226</v>
      </c>
    </row>
    <row r="124" spans="1:10" ht="77.5" x14ac:dyDescent="0.35">
      <c r="A124" s="10"/>
      <c r="B124" s="11"/>
      <c r="C124" s="9">
        <f ca="1">COUNTIF($B$11:E124,E124)</f>
        <v>4</v>
      </c>
      <c r="D124" s="4" t="s">
        <v>85</v>
      </c>
      <c r="E124" s="59">
        <v>12000000</v>
      </c>
      <c r="F124" s="59">
        <v>12000000</v>
      </c>
      <c r="G124" s="73"/>
      <c r="H124" s="6" t="s">
        <v>1226</v>
      </c>
    </row>
    <row r="125" spans="1:10" s="14" customFormat="1" ht="77.5" x14ac:dyDescent="0.35">
      <c r="A125" s="10"/>
      <c r="B125" s="11"/>
      <c r="C125" s="13">
        <v>7</v>
      </c>
      <c r="D125" s="12" t="s">
        <v>1586</v>
      </c>
      <c r="E125" s="60">
        <v>0</v>
      </c>
      <c r="F125" s="60">
        <v>25000000</v>
      </c>
      <c r="G125" s="74">
        <f t="shared" ref="G125" si="7">F125-E125</f>
        <v>25000000</v>
      </c>
      <c r="H125" s="6" t="s">
        <v>1226</v>
      </c>
      <c r="I125" s="69"/>
      <c r="J125" s="26"/>
    </row>
    <row r="126" spans="1:10" x14ac:dyDescent="0.35">
      <c r="A126" s="10"/>
      <c r="B126" s="11"/>
      <c r="C126" s="109" t="s">
        <v>1238</v>
      </c>
      <c r="D126" s="110"/>
      <c r="E126" s="59">
        <f>SUM(E122:E125)</f>
        <v>32000000</v>
      </c>
      <c r="F126" s="59">
        <f>SUM(F122:F125)</f>
        <v>57000000</v>
      </c>
      <c r="G126" s="73">
        <f>SUM(G122:G125)</f>
        <v>25000000</v>
      </c>
      <c r="H126" s="6"/>
      <c r="J126" s="35"/>
    </row>
    <row r="127" spans="1:10" x14ac:dyDescent="0.35">
      <c r="A127" s="10"/>
      <c r="B127" s="27"/>
      <c r="C127" s="107" t="s">
        <v>1253</v>
      </c>
      <c r="D127" s="108"/>
      <c r="E127" s="59"/>
      <c r="F127" s="59"/>
      <c r="G127" s="73"/>
      <c r="H127" s="6"/>
      <c r="J127" s="35"/>
    </row>
    <row r="128" spans="1:10" ht="77.5" x14ac:dyDescent="0.35">
      <c r="A128" s="10"/>
      <c r="B128" s="11"/>
      <c r="C128" s="9">
        <f ca="1">COUNTIF($B$11:E128,E128)</f>
        <v>3</v>
      </c>
      <c r="D128" s="4" t="s">
        <v>88</v>
      </c>
      <c r="E128" s="59">
        <v>7000000</v>
      </c>
      <c r="F128" s="59">
        <v>7000000</v>
      </c>
      <c r="G128" s="73"/>
      <c r="H128" s="6" t="s">
        <v>1226</v>
      </c>
    </row>
    <row r="129" spans="1:10" ht="77.5" x14ac:dyDescent="0.35">
      <c r="A129" s="10"/>
      <c r="B129" s="11"/>
      <c r="C129" s="9">
        <f ca="1">COUNTIF($B$11:E129,E129)</f>
        <v>4</v>
      </c>
      <c r="D129" s="4" t="s">
        <v>89</v>
      </c>
      <c r="E129" s="59">
        <v>10000000</v>
      </c>
      <c r="F129" s="59">
        <v>10000000</v>
      </c>
      <c r="G129" s="73"/>
      <c r="H129" s="6" t="s">
        <v>1226</v>
      </c>
    </row>
    <row r="130" spans="1:10" ht="77.5" x14ac:dyDescent="0.35">
      <c r="A130" s="10"/>
      <c r="B130" s="11"/>
      <c r="C130" s="9">
        <f ca="1">COUNTIF($B$11:E130,E130)</f>
        <v>5</v>
      </c>
      <c r="D130" s="4" t="s">
        <v>90</v>
      </c>
      <c r="E130" s="59">
        <v>5000000</v>
      </c>
      <c r="F130" s="59">
        <v>5000000</v>
      </c>
      <c r="G130" s="73"/>
      <c r="H130" s="6" t="s">
        <v>1226</v>
      </c>
    </row>
    <row r="131" spans="1:10" ht="77.5" x14ac:dyDescent="0.35">
      <c r="A131" s="10"/>
      <c r="B131" s="11"/>
      <c r="C131" s="9">
        <f ca="1">COUNTIF($B$11:E131,E131)</f>
        <v>6</v>
      </c>
      <c r="D131" s="4" t="s">
        <v>91</v>
      </c>
      <c r="E131" s="59">
        <v>5000000</v>
      </c>
      <c r="F131" s="59">
        <v>5000000</v>
      </c>
      <c r="G131" s="73"/>
      <c r="H131" s="6" t="s">
        <v>1226</v>
      </c>
    </row>
    <row r="132" spans="1:10" ht="77.5" x14ac:dyDescent="0.35">
      <c r="A132" s="10"/>
      <c r="B132" s="11"/>
      <c r="C132" s="9">
        <f ca="1">COUNTIF($B$11:E132,E132)</f>
        <v>7</v>
      </c>
      <c r="D132" s="4" t="s">
        <v>92</v>
      </c>
      <c r="E132" s="59">
        <v>12000000</v>
      </c>
      <c r="F132" s="59">
        <v>12000000</v>
      </c>
      <c r="G132" s="73"/>
      <c r="H132" s="6" t="s">
        <v>1226</v>
      </c>
    </row>
    <row r="133" spans="1:10" s="14" customFormat="1" ht="77.5" x14ac:dyDescent="0.35">
      <c r="A133" s="10"/>
      <c r="B133" s="11"/>
      <c r="C133" s="13">
        <v>12</v>
      </c>
      <c r="D133" s="12" t="s">
        <v>1588</v>
      </c>
      <c r="E133" s="60">
        <v>0</v>
      </c>
      <c r="F133" s="60">
        <v>10000000</v>
      </c>
      <c r="G133" s="74">
        <f t="shared" ref="G133:G137" si="8">F133-E133</f>
        <v>10000000</v>
      </c>
      <c r="H133" s="12" t="s">
        <v>1226</v>
      </c>
      <c r="I133" s="69"/>
      <c r="J133" s="26"/>
    </row>
    <row r="134" spans="1:10" s="14" customFormat="1" ht="77.5" x14ac:dyDescent="0.35">
      <c r="A134" s="10"/>
      <c r="B134" s="11"/>
      <c r="C134" s="13">
        <v>13</v>
      </c>
      <c r="D134" s="12" t="s">
        <v>1589</v>
      </c>
      <c r="E134" s="60">
        <v>0</v>
      </c>
      <c r="F134" s="60">
        <v>10000000</v>
      </c>
      <c r="G134" s="74">
        <f t="shared" si="8"/>
        <v>10000000</v>
      </c>
      <c r="H134" s="12" t="s">
        <v>1226</v>
      </c>
      <c r="I134" s="69"/>
      <c r="J134" s="26"/>
    </row>
    <row r="135" spans="1:10" s="14" customFormat="1" ht="77.5" x14ac:dyDescent="0.35">
      <c r="A135" s="10"/>
      <c r="B135" s="11"/>
      <c r="C135" s="13">
        <v>14</v>
      </c>
      <c r="D135" s="12" t="s">
        <v>3270</v>
      </c>
      <c r="E135" s="60">
        <v>0</v>
      </c>
      <c r="F135" s="60">
        <v>10000000</v>
      </c>
      <c r="G135" s="74">
        <f t="shared" si="8"/>
        <v>10000000</v>
      </c>
      <c r="H135" s="12" t="s">
        <v>1226</v>
      </c>
      <c r="I135" s="69"/>
      <c r="J135" s="26"/>
    </row>
    <row r="136" spans="1:10" s="14" customFormat="1" ht="103.5" customHeight="1" x14ac:dyDescent="0.35">
      <c r="A136" s="10"/>
      <c r="B136" s="11"/>
      <c r="C136" s="13">
        <v>15</v>
      </c>
      <c r="D136" s="12" t="s">
        <v>1594</v>
      </c>
      <c r="E136" s="60">
        <v>0</v>
      </c>
      <c r="F136" s="60">
        <v>25000000</v>
      </c>
      <c r="G136" s="74">
        <f t="shared" si="8"/>
        <v>25000000</v>
      </c>
      <c r="H136" s="12" t="s">
        <v>1226</v>
      </c>
      <c r="I136" s="69"/>
      <c r="J136" s="26"/>
    </row>
    <row r="137" spans="1:10" s="14" customFormat="1" ht="89.25" customHeight="1" x14ac:dyDescent="0.35">
      <c r="A137" s="10"/>
      <c r="B137" s="11"/>
      <c r="C137" s="13">
        <v>16</v>
      </c>
      <c r="D137" s="12" t="s">
        <v>3271</v>
      </c>
      <c r="E137" s="60">
        <v>0</v>
      </c>
      <c r="F137" s="60">
        <v>10000000</v>
      </c>
      <c r="G137" s="74">
        <f t="shared" si="8"/>
        <v>10000000</v>
      </c>
      <c r="H137" s="12" t="s">
        <v>1226</v>
      </c>
      <c r="I137" s="69"/>
      <c r="J137" s="26"/>
    </row>
    <row r="138" spans="1:10" ht="48" customHeight="1" x14ac:dyDescent="0.35">
      <c r="A138" s="10"/>
      <c r="B138" s="27"/>
      <c r="C138" s="109" t="s">
        <v>1239</v>
      </c>
      <c r="D138" s="110"/>
      <c r="E138" s="61">
        <f>SUM(E128:E137)</f>
        <v>39000000</v>
      </c>
      <c r="F138" s="61">
        <f>SUM(F128:F137)</f>
        <v>104000000</v>
      </c>
      <c r="G138" s="75">
        <f>SUM(G128:G137)</f>
        <v>65000000</v>
      </c>
      <c r="H138" s="6"/>
      <c r="J138" s="35"/>
    </row>
    <row r="139" spans="1:10" ht="18.75" customHeight="1" x14ac:dyDescent="0.35">
      <c r="A139" s="10"/>
      <c r="B139" s="27"/>
      <c r="C139" s="107" t="s">
        <v>1254</v>
      </c>
      <c r="D139" s="108"/>
      <c r="E139" s="59"/>
      <c r="F139" s="59"/>
      <c r="G139" s="73"/>
      <c r="H139" s="6"/>
      <c r="J139" s="35"/>
    </row>
    <row r="140" spans="1:10" ht="77.5" x14ac:dyDescent="0.35">
      <c r="A140" s="10"/>
      <c r="B140" s="11"/>
      <c r="C140" s="9">
        <f ca="1">COUNTIF($B$11:E140,E140)</f>
        <v>20</v>
      </c>
      <c r="D140" s="4" t="s">
        <v>112</v>
      </c>
      <c r="E140" s="59">
        <v>10000000</v>
      </c>
      <c r="F140" s="59">
        <v>10000000</v>
      </c>
      <c r="G140" s="74">
        <f t="shared" ref="G140:G150" si="9">F140-E140</f>
        <v>0</v>
      </c>
      <c r="H140" s="6" t="s">
        <v>1226</v>
      </c>
    </row>
    <row r="141" spans="1:10" s="14" customFormat="1" ht="77.5" x14ac:dyDescent="0.35">
      <c r="A141" s="10"/>
      <c r="B141" s="11"/>
      <c r="C141" s="13">
        <v>33</v>
      </c>
      <c r="D141" s="12" t="s">
        <v>1613</v>
      </c>
      <c r="E141" s="60">
        <v>0</v>
      </c>
      <c r="F141" s="60">
        <v>75000000</v>
      </c>
      <c r="G141" s="74">
        <f t="shared" si="9"/>
        <v>75000000</v>
      </c>
      <c r="H141" s="12" t="s">
        <v>1226</v>
      </c>
      <c r="I141" s="69"/>
      <c r="J141" s="26"/>
    </row>
    <row r="142" spans="1:10" s="14" customFormat="1" ht="77.5" x14ac:dyDescent="0.35">
      <c r="A142" s="10"/>
      <c r="B142" s="11"/>
      <c r="C142" s="13">
        <v>37</v>
      </c>
      <c r="D142" s="12" t="s">
        <v>1597</v>
      </c>
      <c r="E142" s="60">
        <v>0</v>
      </c>
      <c r="F142" s="60">
        <v>25000000</v>
      </c>
      <c r="G142" s="74">
        <f t="shared" si="9"/>
        <v>25000000</v>
      </c>
      <c r="H142" s="12" t="s">
        <v>1226</v>
      </c>
      <c r="I142" s="69"/>
      <c r="J142" s="26"/>
    </row>
    <row r="143" spans="1:10" s="14" customFormat="1" ht="77.5" x14ac:dyDescent="0.35">
      <c r="A143" s="10"/>
      <c r="B143" s="11"/>
      <c r="C143" s="13">
        <v>38</v>
      </c>
      <c r="D143" s="12" t="s">
        <v>1598</v>
      </c>
      <c r="E143" s="60">
        <v>0</v>
      </c>
      <c r="F143" s="60">
        <v>57500000</v>
      </c>
      <c r="G143" s="74">
        <f t="shared" si="9"/>
        <v>57500000</v>
      </c>
      <c r="H143" s="12" t="s">
        <v>1226</v>
      </c>
      <c r="I143" s="69"/>
      <c r="J143" s="26"/>
    </row>
    <row r="144" spans="1:10" s="14" customFormat="1" ht="77.5" x14ac:dyDescent="0.35">
      <c r="A144" s="10"/>
      <c r="B144" s="11"/>
      <c r="C144" s="13">
        <v>39</v>
      </c>
      <c r="D144" s="12" t="s">
        <v>1599</v>
      </c>
      <c r="E144" s="60">
        <v>0</v>
      </c>
      <c r="F144" s="60">
        <v>15000000</v>
      </c>
      <c r="G144" s="74">
        <f t="shared" si="9"/>
        <v>15000000</v>
      </c>
      <c r="H144" s="12" t="s">
        <v>1226</v>
      </c>
      <c r="I144" s="69"/>
      <c r="J144" s="26"/>
    </row>
    <row r="145" spans="1:10" s="14" customFormat="1" ht="77.5" x14ac:dyDescent="0.35">
      <c r="A145" s="10"/>
      <c r="B145" s="11"/>
      <c r="C145" s="13">
        <v>40</v>
      </c>
      <c r="D145" s="12" t="s">
        <v>1600</v>
      </c>
      <c r="E145" s="60">
        <v>0</v>
      </c>
      <c r="F145" s="60">
        <v>15000000</v>
      </c>
      <c r="G145" s="74">
        <f t="shared" si="9"/>
        <v>15000000</v>
      </c>
      <c r="H145" s="12" t="s">
        <v>1226</v>
      </c>
      <c r="I145" s="69"/>
      <c r="J145" s="26"/>
    </row>
    <row r="146" spans="1:10" s="14" customFormat="1" ht="77.5" x14ac:dyDescent="0.35">
      <c r="A146" s="10"/>
      <c r="B146" s="11"/>
      <c r="C146" s="13">
        <v>41</v>
      </c>
      <c r="D146" s="12" t="s">
        <v>1607</v>
      </c>
      <c r="E146" s="60">
        <v>0</v>
      </c>
      <c r="F146" s="60">
        <v>10000000</v>
      </c>
      <c r="G146" s="74">
        <f t="shared" si="9"/>
        <v>10000000</v>
      </c>
      <c r="H146" s="12" t="s">
        <v>1226</v>
      </c>
      <c r="I146" s="69"/>
      <c r="J146" s="26"/>
    </row>
    <row r="147" spans="1:10" s="14" customFormat="1" ht="77.5" x14ac:dyDescent="0.35">
      <c r="A147" s="10"/>
      <c r="B147" s="11"/>
      <c r="C147" s="13">
        <v>42</v>
      </c>
      <c r="D147" s="12" t="s">
        <v>1608</v>
      </c>
      <c r="E147" s="60">
        <v>0</v>
      </c>
      <c r="F147" s="60">
        <v>15000000</v>
      </c>
      <c r="G147" s="74">
        <f t="shared" si="9"/>
        <v>15000000</v>
      </c>
      <c r="H147" s="12" t="s">
        <v>1226</v>
      </c>
      <c r="I147" s="69"/>
      <c r="J147" s="26"/>
    </row>
    <row r="148" spans="1:10" s="14" customFormat="1" ht="77.5" x14ac:dyDescent="0.35">
      <c r="A148" s="10"/>
      <c r="B148" s="11"/>
      <c r="C148" s="13"/>
      <c r="D148" s="12" t="s">
        <v>3273</v>
      </c>
      <c r="E148" s="60"/>
      <c r="F148" s="60">
        <v>7500000</v>
      </c>
      <c r="G148" s="74">
        <f t="shared" si="9"/>
        <v>7500000</v>
      </c>
      <c r="H148" s="12" t="s">
        <v>1226</v>
      </c>
      <c r="I148" s="69"/>
      <c r="J148" s="26"/>
    </row>
    <row r="149" spans="1:10" s="14" customFormat="1" ht="77.5" x14ac:dyDescent="0.35">
      <c r="A149" s="10"/>
      <c r="B149" s="11"/>
      <c r="C149" s="13"/>
      <c r="D149" s="12" t="s">
        <v>3274</v>
      </c>
      <c r="E149" s="60"/>
      <c r="F149" s="60">
        <v>15000000</v>
      </c>
      <c r="G149" s="74">
        <f t="shared" si="9"/>
        <v>15000000</v>
      </c>
      <c r="H149" s="12" t="s">
        <v>1226</v>
      </c>
      <c r="I149" s="69"/>
      <c r="J149" s="26"/>
    </row>
    <row r="150" spans="1:10" s="14" customFormat="1" ht="108.5" x14ac:dyDescent="0.35">
      <c r="A150" s="10"/>
      <c r="B150" s="11"/>
      <c r="C150" s="13">
        <v>43</v>
      </c>
      <c r="D150" s="12" t="s">
        <v>1612</v>
      </c>
      <c r="E150" s="60">
        <v>0</v>
      </c>
      <c r="F150" s="60">
        <v>30000000</v>
      </c>
      <c r="G150" s="74">
        <f t="shared" si="9"/>
        <v>30000000</v>
      </c>
      <c r="H150" s="12" t="s">
        <v>1226</v>
      </c>
      <c r="I150" s="69"/>
      <c r="J150" s="26"/>
    </row>
    <row r="151" spans="1:10" x14ac:dyDescent="0.35">
      <c r="A151" s="10"/>
      <c r="B151" s="27"/>
      <c r="C151" s="109" t="s">
        <v>1240</v>
      </c>
      <c r="D151" s="110"/>
      <c r="E151" s="59">
        <f>SUM(E140:E150)</f>
        <v>10000000</v>
      </c>
      <c r="F151" s="59">
        <f>SUM(F140:F150)</f>
        <v>275000000</v>
      </c>
      <c r="G151" s="73">
        <f>SUM(G140:G150)</f>
        <v>265000000</v>
      </c>
      <c r="H151" s="6"/>
      <c r="J151" s="35"/>
    </row>
    <row r="152" spans="1:10" x14ac:dyDescent="0.35">
      <c r="A152" s="10"/>
      <c r="B152" s="27"/>
      <c r="C152" s="107" t="s">
        <v>1255</v>
      </c>
      <c r="D152" s="108"/>
      <c r="E152" s="59"/>
      <c r="F152" s="59"/>
      <c r="G152" s="73"/>
      <c r="H152" s="6"/>
      <c r="J152" s="35"/>
    </row>
    <row r="153" spans="1:10" ht="77.5" x14ac:dyDescent="0.35">
      <c r="A153" s="10"/>
      <c r="B153" s="11"/>
      <c r="C153" s="9">
        <f ca="1">COUNTIF($B$11:E153,E153)</f>
        <v>5</v>
      </c>
      <c r="D153" s="4" t="s">
        <v>117</v>
      </c>
      <c r="E153" s="59">
        <v>25000000</v>
      </c>
      <c r="F153" s="59">
        <v>25000000</v>
      </c>
      <c r="G153" s="73"/>
      <c r="H153" s="6" t="s">
        <v>1226</v>
      </c>
    </row>
    <row r="154" spans="1:10" ht="77.5" x14ac:dyDescent="0.35">
      <c r="A154" s="10"/>
      <c r="B154" s="11"/>
      <c r="C154" s="9">
        <f ca="1">COUNTIF($B$11:E154,E154)</f>
        <v>6</v>
      </c>
      <c r="D154" s="4" t="s">
        <v>118</v>
      </c>
      <c r="E154" s="59">
        <v>20000000</v>
      </c>
      <c r="F154" s="59">
        <v>20000000</v>
      </c>
      <c r="G154" s="73"/>
      <c r="H154" s="6" t="s">
        <v>1226</v>
      </c>
    </row>
    <row r="155" spans="1:10" s="14" customFormat="1" ht="77.5" x14ac:dyDescent="0.35">
      <c r="A155" s="10"/>
      <c r="B155" s="11"/>
      <c r="C155" s="13">
        <v>20</v>
      </c>
      <c r="D155" s="12" t="s">
        <v>1622</v>
      </c>
      <c r="E155" s="60">
        <v>0</v>
      </c>
      <c r="F155" s="60">
        <v>20000000</v>
      </c>
      <c r="G155" s="74">
        <f t="shared" ref="G155:G156" si="10">F155-E155</f>
        <v>20000000</v>
      </c>
      <c r="H155" s="12" t="s">
        <v>1226</v>
      </c>
      <c r="I155" s="69"/>
      <c r="J155" s="26"/>
    </row>
    <row r="156" spans="1:10" s="14" customFormat="1" ht="77.5" x14ac:dyDescent="0.35">
      <c r="A156" s="10"/>
      <c r="B156" s="11"/>
      <c r="C156" s="13">
        <v>21</v>
      </c>
      <c r="D156" s="12" t="s">
        <v>1628</v>
      </c>
      <c r="E156" s="60">
        <v>0</v>
      </c>
      <c r="F156" s="60">
        <v>10000000</v>
      </c>
      <c r="G156" s="74">
        <f t="shared" si="10"/>
        <v>10000000</v>
      </c>
      <c r="H156" s="12" t="s">
        <v>1226</v>
      </c>
      <c r="I156" s="69"/>
      <c r="J156" s="26"/>
    </row>
    <row r="157" spans="1:10" x14ac:dyDescent="0.35">
      <c r="A157" s="10"/>
      <c r="B157" s="11"/>
      <c r="C157" s="109" t="s">
        <v>1241</v>
      </c>
      <c r="D157" s="110"/>
      <c r="E157" s="59">
        <f>SUM(E153:E156)</f>
        <v>45000000</v>
      </c>
      <c r="F157" s="59">
        <f>SUM(F153:F156)</f>
        <v>75000000</v>
      </c>
      <c r="G157" s="73">
        <f>SUM(G153:G156)</f>
        <v>30000000</v>
      </c>
      <c r="H157" s="6"/>
      <c r="J157" s="35"/>
    </row>
    <row r="158" spans="1:10" x14ac:dyDescent="0.35">
      <c r="A158" s="10"/>
      <c r="B158" s="27"/>
      <c r="C158" s="107" t="s">
        <v>1256</v>
      </c>
      <c r="D158" s="108"/>
      <c r="E158" s="59"/>
      <c r="F158" s="59"/>
      <c r="G158" s="73"/>
      <c r="H158" s="6"/>
      <c r="J158" s="35"/>
    </row>
    <row r="159" spans="1:10" ht="77.5" x14ac:dyDescent="0.35">
      <c r="A159" s="10"/>
      <c r="B159" s="11"/>
      <c r="C159" s="9">
        <f ca="1">COUNTIF($B$11:E159,E159)</f>
        <v>2</v>
      </c>
      <c r="D159" s="4" t="s">
        <v>120</v>
      </c>
      <c r="E159" s="59">
        <v>10000000</v>
      </c>
      <c r="F159" s="59">
        <v>10000000</v>
      </c>
      <c r="G159" s="73"/>
      <c r="H159" s="6" t="s">
        <v>1226</v>
      </c>
    </row>
    <row r="160" spans="1:10" s="14" customFormat="1" ht="93" x14ac:dyDescent="0.35">
      <c r="A160" s="10"/>
      <c r="B160" s="11"/>
      <c r="C160" s="13">
        <v>6</v>
      </c>
      <c r="D160" s="12" t="s">
        <v>3276</v>
      </c>
      <c r="E160" s="60">
        <v>0</v>
      </c>
      <c r="F160" s="60">
        <v>25000000</v>
      </c>
      <c r="G160" s="74">
        <f t="shared" ref="G160:G164" si="11">F160-E160</f>
        <v>25000000</v>
      </c>
      <c r="H160" s="12" t="s">
        <v>1226</v>
      </c>
      <c r="I160" s="69"/>
      <c r="J160" s="26"/>
    </row>
    <row r="161" spans="1:10" s="14" customFormat="1" ht="77.5" x14ac:dyDescent="0.35">
      <c r="A161" s="10"/>
      <c r="B161" s="11"/>
      <c r="C161" s="13">
        <v>7</v>
      </c>
      <c r="D161" s="12" t="s">
        <v>1632</v>
      </c>
      <c r="E161" s="60">
        <v>0</v>
      </c>
      <c r="F161" s="60">
        <v>9000000</v>
      </c>
      <c r="G161" s="74">
        <f t="shared" si="11"/>
        <v>9000000</v>
      </c>
      <c r="H161" s="12" t="s">
        <v>1226</v>
      </c>
      <c r="I161" s="69"/>
      <c r="J161" s="26"/>
    </row>
    <row r="162" spans="1:10" s="14" customFormat="1" ht="77.5" x14ac:dyDescent="0.35">
      <c r="A162" s="10"/>
      <c r="B162" s="11"/>
      <c r="C162" s="13">
        <v>8</v>
      </c>
      <c r="D162" s="12" t="s">
        <v>1633</v>
      </c>
      <c r="E162" s="60">
        <v>0</v>
      </c>
      <c r="F162" s="60">
        <v>9000000</v>
      </c>
      <c r="G162" s="74">
        <f t="shared" si="11"/>
        <v>9000000</v>
      </c>
      <c r="H162" s="12" t="s">
        <v>1226</v>
      </c>
      <c r="I162" s="69"/>
      <c r="J162" s="26"/>
    </row>
    <row r="163" spans="1:10" s="14" customFormat="1" ht="77.5" x14ac:dyDescent="0.35">
      <c r="A163" s="10"/>
      <c r="B163" s="11"/>
      <c r="C163" s="13">
        <v>9</v>
      </c>
      <c r="D163" s="12" t="s">
        <v>1634</v>
      </c>
      <c r="E163" s="60">
        <v>0</v>
      </c>
      <c r="F163" s="60">
        <v>9000000</v>
      </c>
      <c r="G163" s="74">
        <f t="shared" si="11"/>
        <v>9000000</v>
      </c>
      <c r="H163" s="12" t="s">
        <v>1226</v>
      </c>
      <c r="I163" s="69"/>
      <c r="J163" s="26"/>
    </row>
    <row r="164" spans="1:10" s="14" customFormat="1" ht="77.5" x14ac:dyDescent="0.35">
      <c r="A164" s="10"/>
      <c r="B164" s="11"/>
      <c r="C164" s="13">
        <v>9</v>
      </c>
      <c r="D164" s="12" t="s">
        <v>1635</v>
      </c>
      <c r="E164" s="60">
        <v>0</v>
      </c>
      <c r="F164" s="60">
        <v>9000000</v>
      </c>
      <c r="G164" s="74">
        <f t="shared" si="11"/>
        <v>9000000</v>
      </c>
      <c r="H164" s="12" t="s">
        <v>1226</v>
      </c>
      <c r="I164" s="69"/>
      <c r="J164" s="26"/>
    </row>
    <row r="165" spans="1:10" x14ac:dyDescent="0.35">
      <c r="A165" s="10"/>
      <c r="B165" s="27"/>
      <c r="C165" s="109" t="s">
        <v>1242</v>
      </c>
      <c r="D165" s="110"/>
      <c r="E165" s="59">
        <f>SUM(E159:E164)</f>
        <v>10000000</v>
      </c>
      <c r="F165" s="59">
        <f>SUM(F159:F164)</f>
        <v>71000000</v>
      </c>
      <c r="G165" s="73">
        <f>SUM(G159:G164)</f>
        <v>61000000</v>
      </c>
      <c r="H165" s="6"/>
      <c r="J165" s="35"/>
    </row>
    <row r="166" spans="1:10" x14ac:dyDescent="0.35">
      <c r="A166" s="10"/>
      <c r="B166" s="27"/>
      <c r="C166" s="107" t="s">
        <v>1257</v>
      </c>
      <c r="D166" s="108"/>
      <c r="E166" s="59"/>
      <c r="F166" s="59"/>
      <c r="G166" s="73"/>
      <c r="H166" s="6"/>
      <c r="J166" s="35"/>
    </row>
    <row r="167" spans="1:10" ht="77.5" x14ac:dyDescent="0.35">
      <c r="A167" s="10"/>
      <c r="B167" s="11"/>
      <c r="C167" s="9">
        <f ca="1">COUNTIF($B$11:E167,E167)</f>
        <v>5</v>
      </c>
      <c r="D167" s="4" t="s">
        <v>125</v>
      </c>
      <c r="E167" s="59">
        <v>10000000</v>
      </c>
      <c r="F167" s="59">
        <v>10000000</v>
      </c>
      <c r="G167" s="73"/>
      <c r="H167" s="6" t="s">
        <v>1226</v>
      </c>
    </row>
    <row r="168" spans="1:10" s="14" customFormat="1" ht="77.5" x14ac:dyDescent="0.35">
      <c r="A168" s="10"/>
      <c r="B168" s="11"/>
      <c r="C168" s="13">
        <v>11</v>
      </c>
      <c r="D168" s="12" t="s">
        <v>1637</v>
      </c>
      <c r="E168" s="60">
        <v>0</v>
      </c>
      <c r="F168" s="60">
        <v>10000000</v>
      </c>
      <c r="G168" s="74">
        <f t="shared" ref="G168:G171" si="12">F168-E168</f>
        <v>10000000</v>
      </c>
      <c r="H168" s="12" t="s">
        <v>1226</v>
      </c>
      <c r="I168" s="69"/>
      <c r="J168" s="26"/>
    </row>
    <row r="169" spans="1:10" s="14" customFormat="1" ht="77.5" x14ac:dyDescent="0.35">
      <c r="A169" s="10"/>
      <c r="B169" s="11"/>
      <c r="C169" s="13">
        <v>12</v>
      </c>
      <c r="D169" s="12" t="s">
        <v>1639</v>
      </c>
      <c r="E169" s="60">
        <v>0</v>
      </c>
      <c r="F169" s="60">
        <v>25000000</v>
      </c>
      <c r="G169" s="74">
        <f t="shared" si="12"/>
        <v>25000000</v>
      </c>
      <c r="H169" s="12" t="s">
        <v>1226</v>
      </c>
      <c r="I169" s="69"/>
      <c r="J169" s="26"/>
    </row>
    <row r="170" spans="1:10" s="14" customFormat="1" ht="93" x14ac:dyDescent="0.35">
      <c r="A170" s="10"/>
      <c r="B170" s="11"/>
      <c r="C170" s="13">
        <v>13</v>
      </c>
      <c r="D170" s="12" t="s">
        <v>3277</v>
      </c>
      <c r="E170" s="60">
        <v>0</v>
      </c>
      <c r="F170" s="60">
        <v>9000000</v>
      </c>
      <c r="G170" s="74">
        <f t="shared" si="12"/>
        <v>9000000</v>
      </c>
      <c r="H170" s="12" t="s">
        <v>1226</v>
      </c>
      <c r="I170" s="69"/>
      <c r="J170" s="26"/>
    </row>
    <row r="171" spans="1:10" s="14" customFormat="1" ht="93" x14ac:dyDescent="0.35">
      <c r="A171" s="10"/>
      <c r="B171" s="11"/>
      <c r="C171" s="13">
        <v>14</v>
      </c>
      <c r="D171" s="12" t="s">
        <v>3278</v>
      </c>
      <c r="E171" s="60">
        <v>0</v>
      </c>
      <c r="F171" s="60">
        <v>9000000</v>
      </c>
      <c r="G171" s="74">
        <f t="shared" si="12"/>
        <v>9000000</v>
      </c>
      <c r="H171" s="12" t="s">
        <v>1226</v>
      </c>
      <c r="I171" s="69"/>
      <c r="J171" s="26"/>
    </row>
    <row r="172" spans="1:10" x14ac:dyDescent="0.35">
      <c r="A172" s="10"/>
      <c r="B172" s="27"/>
      <c r="C172" s="109" t="s">
        <v>1243</v>
      </c>
      <c r="D172" s="110"/>
      <c r="E172" s="59">
        <f>SUM(E167:E171)</f>
        <v>10000000</v>
      </c>
      <c r="F172" s="59">
        <f>SUM(F167:F171)</f>
        <v>63000000</v>
      </c>
      <c r="G172" s="73">
        <f>SUM(G167:G171)</f>
        <v>53000000</v>
      </c>
      <c r="H172" s="6"/>
      <c r="J172" s="35"/>
    </row>
    <row r="173" spans="1:10" x14ac:dyDescent="0.35">
      <c r="A173" s="10"/>
      <c r="B173" s="27"/>
      <c r="C173" s="107" t="s">
        <v>1258</v>
      </c>
      <c r="D173" s="108"/>
      <c r="E173" s="59"/>
      <c r="F173" s="59"/>
      <c r="G173" s="73"/>
      <c r="H173" s="6"/>
      <c r="J173" s="35"/>
    </row>
    <row r="174" spans="1:10" ht="77.5" x14ac:dyDescent="0.35">
      <c r="A174" s="10"/>
      <c r="B174" s="11"/>
      <c r="C174" s="9">
        <f ca="1">COUNTIF($B$11:E174,E174)</f>
        <v>2</v>
      </c>
      <c r="D174" s="4" t="s">
        <v>127</v>
      </c>
      <c r="E174" s="59">
        <v>40000000</v>
      </c>
      <c r="F174" s="59">
        <v>40000000</v>
      </c>
      <c r="G174" s="73"/>
      <c r="H174" s="6" t="s">
        <v>1226</v>
      </c>
    </row>
    <row r="175" spans="1:10" s="14" customFormat="1" ht="77.5" x14ac:dyDescent="0.35">
      <c r="A175" s="10"/>
      <c r="B175" s="11"/>
      <c r="C175" s="13">
        <v>6</v>
      </c>
      <c r="D175" s="12" t="s">
        <v>1644</v>
      </c>
      <c r="E175" s="60">
        <v>0</v>
      </c>
      <c r="F175" s="60">
        <v>10000000</v>
      </c>
      <c r="G175" s="74">
        <f t="shared" ref="G175:G176" si="13">F175-E175</f>
        <v>10000000</v>
      </c>
      <c r="H175" s="12" t="s">
        <v>1226</v>
      </c>
      <c r="I175" s="69"/>
      <c r="J175" s="26"/>
    </row>
    <row r="176" spans="1:10" s="14" customFormat="1" ht="77.5" x14ac:dyDescent="0.35">
      <c r="A176" s="10"/>
      <c r="B176" s="11"/>
      <c r="C176" s="13">
        <v>7</v>
      </c>
      <c r="D176" s="12" t="s">
        <v>1647</v>
      </c>
      <c r="E176" s="60">
        <v>0</v>
      </c>
      <c r="F176" s="60">
        <v>10000000</v>
      </c>
      <c r="G176" s="74">
        <f t="shared" si="13"/>
        <v>10000000</v>
      </c>
      <c r="H176" s="12" t="s">
        <v>1226</v>
      </c>
      <c r="I176" s="69"/>
      <c r="J176" s="26"/>
    </row>
    <row r="177" spans="1:10" x14ac:dyDescent="0.35">
      <c r="A177" s="10"/>
      <c r="B177" s="27"/>
      <c r="C177" s="109" t="s">
        <v>1244</v>
      </c>
      <c r="D177" s="110"/>
      <c r="E177" s="59">
        <f>SUM(E174:E176)</f>
        <v>40000000</v>
      </c>
      <c r="F177" s="59">
        <f>SUM(F174:F176)</f>
        <v>60000000</v>
      </c>
      <c r="G177" s="73">
        <f>SUM(G174:G176)</f>
        <v>20000000</v>
      </c>
      <c r="H177" s="6"/>
      <c r="J177" s="35"/>
    </row>
    <row r="178" spans="1:10" s="30" customFormat="1" x14ac:dyDescent="0.35">
      <c r="A178" s="28"/>
      <c r="B178" s="29"/>
      <c r="C178" s="109" t="s">
        <v>1230</v>
      </c>
      <c r="D178" s="110"/>
      <c r="E178" s="61">
        <f>E25+E35+E47+E66+E87+E98+E120+E126+E138+E151+E157+E165+E172+E177</f>
        <v>749000000</v>
      </c>
      <c r="F178" s="61">
        <f>F25+F35+F47+F66+F87+F98+F120+F126+F138+F151+F157+F165+F172+F177</f>
        <v>1772700000</v>
      </c>
      <c r="G178" s="75">
        <f>G25+G35+G47+G66+G87+G98+G120+G126+G138+G151+G157+G165+G172+G177</f>
        <v>1023700000</v>
      </c>
      <c r="H178" s="4"/>
      <c r="I178" s="69"/>
      <c r="J178" s="53"/>
    </row>
    <row r="179" spans="1:10" s="32" customFormat="1" x14ac:dyDescent="0.35">
      <c r="A179" s="21">
        <v>2</v>
      </c>
      <c r="B179" s="31" t="s">
        <v>1523</v>
      </c>
      <c r="C179" s="107" t="s">
        <v>1270</v>
      </c>
      <c r="D179" s="111"/>
      <c r="E179" s="59"/>
      <c r="F179" s="59"/>
      <c r="G179" s="73"/>
      <c r="H179" s="6"/>
      <c r="I179" s="69"/>
      <c r="J179" s="35"/>
    </row>
    <row r="180" spans="1:10" ht="124" x14ac:dyDescent="0.35">
      <c r="A180" s="33"/>
      <c r="B180" s="34"/>
      <c r="C180" s="9">
        <f ca="1">COUNTIF($B$11:E180,E180)</f>
        <v>1</v>
      </c>
      <c r="D180" s="4" t="s">
        <v>128</v>
      </c>
      <c r="E180" s="59">
        <v>10000000</v>
      </c>
      <c r="F180" s="59">
        <v>10000000</v>
      </c>
      <c r="G180" s="73"/>
      <c r="H180" s="6" t="s">
        <v>1226</v>
      </c>
    </row>
    <row r="181" spans="1:10" x14ac:dyDescent="0.35">
      <c r="A181" s="10"/>
      <c r="B181" s="27"/>
      <c r="C181" s="109" t="s">
        <v>1259</v>
      </c>
      <c r="D181" s="110"/>
      <c r="E181" s="59">
        <f>SUM(E180)</f>
        <v>10000000</v>
      </c>
      <c r="F181" s="59">
        <f>SUM(F180)</f>
        <v>10000000</v>
      </c>
      <c r="G181" s="73"/>
      <c r="H181" s="31"/>
      <c r="J181" s="35"/>
    </row>
    <row r="182" spans="1:10" x14ac:dyDescent="0.35">
      <c r="A182" s="10"/>
      <c r="B182" s="11"/>
      <c r="C182" s="107" t="s">
        <v>1649</v>
      </c>
      <c r="D182" s="111"/>
      <c r="E182" s="59"/>
      <c r="F182" s="59"/>
      <c r="G182" s="73"/>
      <c r="H182" s="31"/>
      <c r="J182" s="35"/>
    </row>
    <row r="183" spans="1:10" s="14" customFormat="1" ht="77.5" x14ac:dyDescent="0.35">
      <c r="A183" s="10"/>
      <c r="B183" s="11"/>
      <c r="C183" s="13">
        <v>4</v>
      </c>
      <c r="D183" s="12" t="s">
        <v>1650</v>
      </c>
      <c r="E183" s="60">
        <v>0</v>
      </c>
      <c r="F183" s="60">
        <v>10000000</v>
      </c>
      <c r="G183" s="74">
        <f t="shared" ref="G183:G189" si="14">F183-E183</f>
        <v>10000000</v>
      </c>
      <c r="H183" s="12" t="s">
        <v>1226</v>
      </c>
      <c r="I183" s="69"/>
      <c r="J183" s="26"/>
    </row>
    <row r="184" spans="1:10" s="14" customFormat="1" ht="77.5" x14ac:dyDescent="0.35">
      <c r="A184" s="10"/>
      <c r="B184" s="11"/>
      <c r="C184" s="13">
        <v>5</v>
      </c>
      <c r="D184" s="12" t="s">
        <v>1651</v>
      </c>
      <c r="E184" s="60">
        <v>0</v>
      </c>
      <c r="F184" s="60">
        <v>13000000</v>
      </c>
      <c r="G184" s="74">
        <f t="shared" si="14"/>
        <v>13000000</v>
      </c>
      <c r="H184" s="12" t="s">
        <v>1226</v>
      </c>
      <c r="I184" s="69"/>
      <c r="J184" s="26"/>
    </row>
    <row r="185" spans="1:10" s="14" customFormat="1" ht="77.5" x14ac:dyDescent="0.35">
      <c r="A185" s="10"/>
      <c r="B185" s="11"/>
      <c r="C185" s="13">
        <v>6</v>
      </c>
      <c r="D185" s="12" t="s">
        <v>1652</v>
      </c>
      <c r="E185" s="60">
        <v>0</v>
      </c>
      <c r="F185" s="60">
        <v>13000000</v>
      </c>
      <c r="G185" s="74">
        <f t="shared" si="14"/>
        <v>13000000</v>
      </c>
      <c r="H185" s="12" t="s">
        <v>1226</v>
      </c>
      <c r="I185" s="69"/>
      <c r="J185" s="26"/>
    </row>
    <row r="186" spans="1:10" s="14" customFormat="1" ht="77.5" x14ac:dyDescent="0.35">
      <c r="A186" s="10"/>
      <c r="B186" s="11"/>
      <c r="C186" s="13">
        <v>7</v>
      </c>
      <c r="D186" s="12" t="s">
        <v>1653</v>
      </c>
      <c r="E186" s="60">
        <v>0</v>
      </c>
      <c r="F186" s="60">
        <v>13000000</v>
      </c>
      <c r="G186" s="74">
        <f t="shared" si="14"/>
        <v>13000000</v>
      </c>
      <c r="H186" s="12" t="s">
        <v>1226</v>
      </c>
      <c r="I186" s="69"/>
      <c r="J186" s="26"/>
    </row>
    <row r="187" spans="1:10" s="14" customFormat="1" ht="77.5" x14ac:dyDescent="0.35">
      <c r="A187" s="10"/>
      <c r="B187" s="11"/>
      <c r="C187" s="13">
        <v>8</v>
      </c>
      <c r="D187" s="12" t="s">
        <v>1654</v>
      </c>
      <c r="E187" s="60">
        <v>0</v>
      </c>
      <c r="F187" s="60">
        <v>13000000</v>
      </c>
      <c r="G187" s="74">
        <f t="shared" si="14"/>
        <v>13000000</v>
      </c>
      <c r="H187" s="12" t="s">
        <v>1226</v>
      </c>
      <c r="I187" s="69"/>
      <c r="J187" s="26"/>
    </row>
    <row r="188" spans="1:10" s="14" customFormat="1" ht="77.5" x14ac:dyDescent="0.35">
      <c r="A188" s="10"/>
      <c r="B188" s="11"/>
      <c r="C188" s="13">
        <v>10</v>
      </c>
      <c r="D188" s="12" t="s">
        <v>1655</v>
      </c>
      <c r="E188" s="60">
        <v>0</v>
      </c>
      <c r="F188" s="60">
        <v>15000000</v>
      </c>
      <c r="G188" s="74">
        <f t="shared" si="14"/>
        <v>15000000</v>
      </c>
      <c r="H188" s="12" t="s">
        <v>1226</v>
      </c>
      <c r="I188" s="69"/>
      <c r="J188" s="26"/>
    </row>
    <row r="189" spans="1:10" s="14" customFormat="1" ht="77.5" x14ac:dyDescent="0.35">
      <c r="A189" s="10"/>
      <c r="B189" s="11"/>
      <c r="C189" s="13">
        <v>10</v>
      </c>
      <c r="D189" s="12" t="s">
        <v>1656</v>
      </c>
      <c r="E189" s="60">
        <v>0</v>
      </c>
      <c r="F189" s="60">
        <v>20000000</v>
      </c>
      <c r="G189" s="74">
        <f t="shared" si="14"/>
        <v>20000000</v>
      </c>
      <c r="H189" s="12" t="s">
        <v>1226</v>
      </c>
      <c r="I189" s="69"/>
      <c r="J189" s="26"/>
    </row>
    <row r="190" spans="1:10" x14ac:dyDescent="0.35">
      <c r="A190" s="10"/>
      <c r="B190" s="27"/>
      <c r="C190" s="109" t="s">
        <v>1660</v>
      </c>
      <c r="D190" s="110"/>
      <c r="E190" s="59">
        <f>SUM(E183:E189)</f>
        <v>0</v>
      </c>
      <c r="F190" s="59">
        <f>SUM(F183:F189)</f>
        <v>97000000</v>
      </c>
      <c r="G190" s="73">
        <f>SUM(G183:G189)</f>
        <v>97000000</v>
      </c>
      <c r="H190" s="31"/>
      <c r="J190" s="35"/>
    </row>
    <row r="191" spans="1:10" x14ac:dyDescent="0.35">
      <c r="A191" s="10"/>
      <c r="B191" s="27"/>
      <c r="C191" s="107" t="s">
        <v>1249</v>
      </c>
      <c r="D191" s="111"/>
      <c r="E191" s="59"/>
      <c r="F191" s="59"/>
      <c r="G191" s="73"/>
      <c r="H191" s="31"/>
      <c r="J191" s="35"/>
    </row>
    <row r="192" spans="1:10" ht="108.5" x14ac:dyDescent="0.35">
      <c r="A192" s="10"/>
      <c r="B192" s="11"/>
      <c r="C192" s="9" t="e">
        <f>#REF!+1</f>
        <v>#REF!</v>
      </c>
      <c r="D192" s="4" t="s">
        <v>132</v>
      </c>
      <c r="E192" s="59">
        <v>25000000</v>
      </c>
      <c r="F192" s="59">
        <v>25000000</v>
      </c>
      <c r="G192" s="73"/>
      <c r="H192" s="6" t="s">
        <v>1226</v>
      </c>
    </row>
    <row r="193" spans="1:10" ht="77.5" x14ac:dyDescent="0.35">
      <c r="A193" s="10"/>
      <c r="B193" s="11"/>
      <c r="C193" s="9" t="e">
        <f t="shared" ref="C193:C197" si="15">C192+1</f>
        <v>#REF!</v>
      </c>
      <c r="D193" s="4" t="s">
        <v>133</v>
      </c>
      <c r="E193" s="59">
        <v>17000000</v>
      </c>
      <c r="F193" s="59">
        <v>17000000</v>
      </c>
      <c r="G193" s="73"/>
      <c r="H193" s="6" t="s">
        <v>1226</v>
      </c>
    </row>
    <row r="194" spans="1:10" ht="77.5" x14ac:dyDescent="0.35">
      <c r="A194" s="10"/>
      <c r="B194" s="11"/>
      <c r="C194" s="9" t="e">
        <f t="shared" si="15"/>
        <v>#REF!</v>
      </c>
      <c r="D194" s="4" t="s">
        <v>134</v>
      </c>
      <c r="E194" s="59">
        <v>16000000</v>
      </c>
      <c r="F194" s="59">
        <v>16000000</v>
      </c>
      <c r="G194" s="73"/>
      <c r="H194" s="6" t="s">
        <v>1226</v>
      </c>
    </row>
    <row r="195" spans="1:10" ht="93" x14ac:dyDescent="0.35">
      <c r="A195" s="10"/>
      <c r="B195" s="11"/>
      <c r="C195" s="9" t="e">
        <f t="shared" si="15"/>
        <v>#REF!</v>
      </c>
      <c r="D195" s="4" t="s">
        <v>135</v>
      </c>
      <c r="E195" s="59">
        <v>10000000</v>
      </c>
      <c r="F195" s="59">
        <v>10000000</v>
      </c>
      <c r="G195" s="73"/>
      <c r="H195" s="6" t="s">
        <v>1226</v>
      </c>
    </row>
    <row r="196" spans="1:10" ht="93" x14ac:dyDescent="0.35">
      <c r="A196" s="10"/>
      <c r="B196" s="11"/>
      <c r="C196" s="9" t="e">
        <f t="shared" si="15"/>
        <v>#REF!</v>
      </c>
      <c r="D196" s="4" t="s">
        <v>136</v>
      </c>
      <c r="E196" s="59">
        <v>20000000</v>
      </c>
      <c r="F196" s="59">
        <v>20000000</v>
      </c>
      <c r="G196" s="73"/>
      <c r="H196" s="6" t="s">
        <v>1226</v>
      </c>
    </row>
    <row r="197" spans="1:10" ht="93" x14ac:dyDescent="0.35">
      <c r="A197" s="10"/>
      <c r="B197" s="11"/>
      <c r="C197" s="9" t="e">
        <f t="shared" si="15"/>
        <v>#REF!</v>
      </c>
      <c r="D197" s="4" t="s">
        <v>137</v>
      </c>
      <c r="E197" s="59">
        <v>15000000</v>
      </c>
      <c r="F197" s="59">
        <v>15000000</v>
      </c>
      <c r="G197" s="73"/>
      <c r="H197" s="6" t="s">
        <v>1226</v>
      </c>
    </row>
    <row r="198" spans="1:10" s="14" customFormat="1" ht="77.5" x14ac:dyDescent="0.35">
      <c r="A198" s="10"/>
      <c r="B198" s="11"/>
      <c r="C198" s="13">
        <v>21</v>
      </c>
      <c r="D198" s="12" t="s">
        <v>1661</v>
      </c>
      <c r="E198" s="60">
        <v>0</v>
      </c>
      <c r="F198" s="60">
        <v>17000000</v>
      </c>
      <c r="G198" s="74">
        <f t="shared" ref="G198:G220" si="16">F198-E198</f>
        <v>17000000</v>
      </c>
      <c r="H198" s="12" t="s">
        <v>1226</v>
      </c>
      <c r="I198" s="69"/>
      <c r="J198" s="26"/>
    </row>
    <row r="199" spans="1:10" s="14" customFormat="1" ht="93" x14ac:dyDescent="0.35">
      <c r="A199" s="10"/>
      <c r="B199" s="11"/>
      <c r="C199" s="13">
        <v>22</v>
      </c>
      <c r="D199" s="12" t="s">
        <v>1662</v>
      </c>
      <c r="E199" s="60">
        <v>0</v>
      </c>
      <c r="F199" s="60">
        <v>17000000</v>
      </c>
      <c r="G199" s="74">
        <f t="shared" si="16"/>
        <v>17000000</v>
      </c>
      <c r="H199" s="12" t="s">
        <v>1226</v>
      </c>
      <c r="I199" s="69"/>
      <c r="J199" s="26"/>
    </row>
    <row r="200" spans="1:10" s="14" customFormat="1" ht="93" x14ac:dyDescent="0.35">
      <c r="A200" s="10"/>
      <c r="B200" s="11"/>
      <c r="C200" s="13">
        <v>23</v>
      </c>
      <c r="D200" s="12" t="s">
        <v>1663</v>
      </c>
      <c r="E200" s="60">
        <v>0</v>
      </c>
      <c r="F200" s="60">
        <v>20000000</v>
      </c>
      <c r="G200" s="74">
        <f t="shared" si="16"/>
        <v>20000000</v>
      </c>
      <c r="H200" s="12" t="s">
        <v>1226</v>
      </c>
      <c r="I200" s="69"/>
      <c r="J200" s="26"/>
    </row>
    <row r="201" spans="1:10" s="14" customFormat="1" ht="108.5" x14ac:dyDescent="0.35">
      <c r="A201" s="10"/>
      <c r="B201" s="11"/>
      <c r="C201" s="13">
        <v>24</v>
      </c>
      <c r="D201" s="12" t="s">
        <v>1664</v>
      </c>
      <c r="E201" s="60">
        <v>0</v>
      </c>
      <c r="F201" s="60">
        <v>15000000</v>
      </c>
      <c r="G201" s="74">
        <f t="shared" si="16"/>
        <v>15000000</v>
      </c>
      <c r="H201" s="12" t="s">
        <v>1226</v>
      </c>
      <c r="I201" s="69"/>
      <c r="J201" s="26"/>
    </row>
    <row r="202" spans="1:10" s="14" customFormat="1" ht="124" x14ac:dyDescent="0.35">
      <c r="A202" s="10"/>
      <c r="B202" s="11"/>
      <c r="C202" s="13">
        <v>25</v>
      </c>
      <c r="D202" s="12" t="s">
        <v>1665</v>
      </c>
      <c r="E202" s="60">
        <v>0</v>
      </c>
      <c r="F202" s="60">
        <v>20000000</v>
      </c>
      <c r="G202" s="74">
        <f t="shared" si="16"/>
        <v>20000000</v>
      </c>
      <c r="H202" s="12" t="s">
        <v>1226</v>
      </c>
      <c r="I202" s="69"/>
      <c r="J202" s="26"/>
    </row>
    <row r="203" spans="1:10" s="14" customFormat="1" ht="93" x14ac:dyDescent="0.35">
      <c r="A203" s="10"/>
      <c r="B203" s="11"/>
      <c r="C203" s="13">
        <v>26</v>
      </c>
      <c r="D203" s="12" t="s">
        <v>1666</v>
      </c>
      <c r="E203" s="60">
        <v>0</v>
      </c>
      <c r="F203" s="60">
        <v>17000000</v>
      </c>
      <c r="G203" s="74">
        <f t="shared" si="16"/>
        <v>17000000</v>
      </c>
      <c r="H203" s="12" t="s">
        <v>1226</v>
      </c>
      <c r="I203" s="69"/>
      <c r="J203" s="26"/>
    </row>
    <row r="204" spans="1:10" s="14" customFormat="1" ht="93" x14ac:dyDescent="0.35">
      <c r="A204" s="10"/>
      <c r="B204" s="11"/>
      <c r="C204" s="13">
        <v>27</v>
      </c>
      <c r="D204" s="12" t="s">
        <v>1667</v>
      </c>
      <c r="E204" s="60">
        <v>0</v>
      </c>
      <c r="F204" s="60">
        <v>15000000</v>
      </c>
      <c r="G204" s="74">
        <f t="shared" si="16"/>
        <v>15000000</v>
      </c>
      <c r="H204" s="12" t="s">
        <v>1226</v>
      </c>
      <c r="I204" s="69"/>
      <c r="J204" s="26"/>
    </row>
    <row r="205" spans="1:10" s="14" customFormat="1" ht="93" x14ac:dyDescent="0.35">
      <c r="A205" s="10"/>
      <c r="B205" s="11"/>
      <c r="C205" s="13">
        <v>28</v>
      </c>
      <c r="D205" s="12" t="s">
        <v>1676</v>
      </c>
      <c r="E205" s="60">
        <v>0</v>
      </c>
      <c r="F205" s="60">
        <v>20000000</v>
      </c>
      <c r="G205" s="74">
        <f t="shared" si="16"/>
        <v>20000000</v>
      </c>
      <c r="H205" s="12" t="s">
        <v>1226</v>
      </c>
      <c r="I205" s="69"/>
      <c r="J205" s="26"/>
    </row>
    <row r="206" spans="1:10" s="14" customFormat="1" ht="124" x14ac:dyDescent="0.35">
      <c r="A206" s="10"/>
      <c r="B206" s="11"/>
      <c r="C206" s="13">
        <v>29</v>
      </c>
      <c r="D206" s="12" t="s">
        <v>1677</v>
      </c>
      <c r="E206" s="60">
        <v>0</v>
      </c>
      <c r="F206" s="60">
        <v>15000000</v>
      </c>
      <c r="G206" s="74">
        <f t="shared" si="16"/>
        <v>15000000</v>
      </c>
      <c r="H206" s="12" t="s">
        <v>1226</v>
      </c>
      <c r="I206" s="69"/>
      <c r="J206" s="26"/>
    </row>
    <row r="207" spans="1:10" s="14" customFormat="1" ht="124" x14ac:dyDescent="0.35">
      <c r="A207" s="10"/>
      <c r="B207" s="11"/>
      <c r="C207" s="13">
        <v>30</v>
      </c>
      <c r="D207" s="12" t="s">
        <v>1678</v>
      </c>
      <c r="E207" s="60">
        <v>0</v>
      </c>
      <c r="F207" s="60">
        <v>15000000</v>
      </c>
      <c r="G207" s="74">
        <f t="shared" si="16"/>
        <v>15000000</v>
      </c>
      <c r="H207" s="12" t="s">
        <v>1226</v>
      </c>
      <c r="I207" s="69"/>
      <c r="J207" s="26"/>
    </row>
    <row r="208" spans="1:10" s="14" customFormat="1" ht="124" x14ac:dyDescent="0.35">
      <c r="A208" s="10"/>
      <c r="B208" s="11"/>
      <c r="C208" s="13">
        <v>31</v>
      </c>
      <c r="D208" s="12" t="s">
        <v>1679</v>
      </c>
      <c r="E208" s="60">
        <v>0</v>
      </c>
      <c r="F208" s="60">
        <v>15000000</v>
      </c>
      <c r="G208" s="74">
        <f t="shared" si="16"/>
        <v>15000000</v>
      </c>
      <c r="H208" s="12" t="s">
        <v>1226</v>
      </c>
      <c r="I208" s="69"/>
      <c r="J208" s="26"/>
    </row>
    <row r="209" spans="1:10" s="14" customFormat="1" ht="108.5" x14ac:dyDescent="0.35">
      <c r="A209" s="10"/>
      <c r="B209" s="11"/>
      <c r="C209" s="13">
        <v>32</v>
      </c>
      <c r="D209" s="12" t="s">
        <v>1680</v>
      </c>
      <c r="E209" s="60">
        <v>0</v>
      </c>
      <c r="F209" s="60">
        <v>15000000</v>
      </c>
      <c r="G209" s="74">
        <f t="shared" si="16"/>
        <v>15000000</v>
      </c>
      <c r="H209" s="12" t="s">
        <v>1226</v>
      </c>
      <c r="I209" s="69"/>
      <c r="J209" s="26"/>
    </row>
    <row r="210" spans="1:10" s="14" customFormat="1" ht="108.5" x14ac:dyDescent="0.35">
      <c r="A210" s="10"/>
      <c r="B210" s="11"/>
      <c r="C210" s="13">
        <v>33</v>
      </c>
      <c r="D210" s="12" t="s">
        <v>1682</v>
      </c>
      <c r="E210" s="60">
        <v>0</v>
      </c>
      <c r="F210" s="60">
        <v>10000000</v>
      </c>
      <c r="G210" s="74">
        <f t="shared" si="16"/>
        <v>10000000</v>
      </c>
      <c r="H210" s="12" t="s">
        <v>1226</v>
      </c>
      <c r="I210" s="69"/>
      <c r="J210" s="26"/>
    </row>
    <row r="211" spans="1:10" s="14" customFormat="1" ht="108.5" x14ac:dyDescent="0.35">
      <c r="A211" s="10"/>
      <c r="B211" s="11"/>
      <c r="C211" s="13">
        <v>34</v>
      </c>
      <c r="D211" s="12" t="s">
        <v>1683</v>
      </c>
      <c r="E211" s="60">
        <v>0</v>
      </c>
      <c r="F211" s="60">
        <v>15000000</v>
      </c>
      <c r="G211" s="74">
        <f t="shared" si="16"/>
        <v>15000000</v>
      </c>
      <c r="H211" s="12" t="s">
        <v>1226</v>
      </c>
      <c r="I211" s="69"/>
      <c r="J211" s="26"/>
    </row>
    <row r="212" spans="1:10" s="14" customFormat="1" ht="77.5" x14ac:dyDescent="0.35">
      <c r="A212" s="10"/>
      <c r="B212" s="11"/>
      <c r="C212" s="13">
        <v>35</v>
      </c>
      <c r="D212" s="12" t="s">
        <v>1685</v>
      </c>
      <c r="E212" s="60">
        <v>0</v>
      </c>
      <c r="F212" s="60">
        <v>20000000</v>
      </c>
      <c r="G212" s="74">
        <f t="shared" si="16"/>
        <v>20000000</v>
      </c>
      <c r="H212" s="12" t="s">
        <v>1226</v>
      </c>
      <c r="I212" s="69"/>
      <c r="J212" s="26"/>
    </row>
    <row r="213" spans="1:10" s="14" customFormat="1" ht="108.5" x14ac:dyDescent="0.35">
      <c r="A213" s="10"/>
      <c r="B213" s="11"/>
      <c r="C213" s="13">
        <v>36</v>
      </c>
      <c r="D213" s="12" t="s">
        <v>1686</v>
      </c>
      <c r="E213" s="60">
        <v>0</v>
      </c>
      <c r="F213" s="60">
        <v>17000000</v>
      </c>
      <c r="G213" s="74">
        <f t="shared" si="16"/>
        <v>17000000</v>
      </c>
      <c r="H213" s="12" t="s">
        <v>1226</v>
      </c>
      <c r="I213" s="69"/>
      <c r="J213" s="26"/>
    </row>
    <row r="214" spans="1:10" s="14" customFormat="1" ht="93" x14ac:dyDescent="0.35">
      <c r="A214" s="10"/>
      <c r="B214" s="11"/>
      <c r="C214" s="13">
        <v>37</v>
      </c>
      <c r="D214" s="12" t="s">
        <v>1687</v>
      </c>
      <c r="E214" s="60">
        <v>0</v>
      </c>
      <c r="F214" s="60">
        <v>20000000</v>
      </c>
      <c r="G214" s="74">
        <f t="shared" si="16"/>
        <v>20000000</v>
      </c>
      <c r="H214" s="12" t="s">
        <v>1226</v>
      </c>
      <c r="I214" s="69"/>
      <c r="J214" s="26"/>
    </row>
    <row r="215" spans="1:10" s="14" customFormat="1" ht="108.5" x14ac:dyDescent="0.35">
      <c r="A215" s="10"/>
      <c r="B215" s="11"/>
      <c r="C215" s="13">
        <v>38</v>
      </c>
      <c r="D215" s="12" t="s">
        <v>1688</v>
      </c>
      <c r="E215" s="60">
        <v>0</v>
      </c>
      <c r="F215" s="60">
        <v>15000000</v>
      </c>
      <c r="G215" s="74">
        <f t="shared" si="16"/>
        <v>15000000</v>
      </c>
      <c r="H215" s="12" t="s">
        <v>1226</v>
      </c>
      <c r="I215" s="69"/>
      <c r="J215" s="26"/>
    </row>
    <row r="216" spans="1:10" s="14" customFormat="1" ht="77.5" x14ac:dyDescent="0.35">
      <c r="A216" s="10"/>
      <c r="B216" s="11"/>
      <c r="C216" s="13">
        <v>39</v>
      </c>
      <c r="D216" s="12" t="s">
        <v>1689</v>
      </c>
      <c r="E216" s="60">
        <v>0</v>
      </c>
      <c r="F216" s="60">
        <v>17000000</v>
      </c>
      <c r="G216" s="74">
        <f t="shared" si="16"/>
        <v>17000000</v>
      </c>
      <c r="H216" s="12" t="s">
        <v>1226</v>
      </c>
      <c r="I216" s="69"/>
      <c r="J216" s="26"/>
    </row>
    <row r="217" spans="1:10" s="14" customFormat="1" ht="108.5" x14ac:dyDescent="0.35">
      <c r="A217" s="10"/>
      <c r="B217" s="11"/>
      <c r="C217" s="13">
        <v>40</v>
      </c>
      <c r="D217" s="12" t="s">
        <v>1690</v>
      </c>
      <c r="E217" s="60">
        <v>0</v>
      </c>
      <c r="F217" s="60">
        <v>20000000</v>
      </c>
      <c r="G217" s="74">
        <f t="shared" si="16"/>
        <v>20000000</v>
      </c>
      <c r="H217" s="12" t="s">
        <v>1226</v>
      </c>
      <c r="I217" s="69"/>
      <c r="J217" s="26"/>
    </row>
    <row r="218" spans="1:10" s="14" customFormat="1" ht="108.5" x14ac:dyDescent="0.35">
      <c r="A218" s="10"/>
      <c r="B218" s="11"/>
      <c r="C218" s="13">
        <v>41</v>
      </c>
      <c r="D218" s="12" t="s">
        <v>1691</v>
      </c>
      <c r="E218" s="60">
        <v>0</v>
      </c>
      <c r="F218" s="60">
        <v>20000000</v>
      </c>
      <c r="G218" s="74">
        <f t="shared" si="16"/>
        <v>20000000</v>
      </c>
      <c r="H218" s="12" t="s">
        <v>1226</v>
      </c>
      <c r="I218" s="69"/>
      <c r="J218" s="26"/>
    </row>
    <row r="219" spans="1:10" s="14" customFormat="1" ht="93" x14ac:dyDescent="0.35">
      <c r="A219" s="10"/>
      <c r="B219" s="11"/>
      <c r="C219" s="13">
        <v>42</v>
      </c>
      <c r="D219" s="12" t="s">
        <v>3279</v>
      </c>
      <c r="E219" s="60">
        <v>0</v>
      </c>
      <c r="F219" s="60">
        <v>20000000</v>
      </c>
      <c r="G219" s="74">
        <f t="shared" si="16"/>
        <v>20000000</v>
      </c>
      <c r="H219" s="12" t="s">
        <v>1226</v>
      </c>
      <c r="I219" s="69"/>
      <c r="J219" s="26"/>
    </row>
    <row r="220" spans="1:10" s="14" customFormat="1" ht="108.5" x14ac:dyDescent="0.35">
      <c r="A220" s="10"/>
      <c r="B220" s="11"/>
      <c r="C220" s="13">
        <v>43</v>
      </c>
      <c r="D220" s="12" t="s">
        <v>1692</v>
      </c>
      <c r="E220" s="60">
        <v>0</v>
      </c>
      <c r="F220" s="60">
        <v>20000000</v>
      </c>
      <c r="G220" s="74">
        <f t="shared" si="16"/>
        <v>20000000</v>
      </c>
      <c r="H220" s="12" t="s">
        <v>1226</v>
      </c>
      <c r="I220" s="69"/>
      <c r="J220" s="26"/>
    </row>
    <row r="221" spans="1:10" x14ac:dyDescent="0.35">
      <c r="A221" s="10"/>
      <c r="B221" s="27"/>
      <c r="C221" s="109" t="s">
        <v>1235</v>
      </c>
      <c r="D221" s="110"/>
      <c r="E221" s="59">
        <f>SUM(E192:E220)</f>
        <v>103000000</v>
      </c>
      <c r="F221" s="59">
        <f>SUM(F192:F220)</f>
        <v>498000000</v>
      </c>
      <c r="G221" s="73">
        <f>SUM(G192:G220)</f>
        <v>395000000</v>
      </c>
      <c r="H221" s="31"/>
      <c r="J221" s="35"/>
    </row>
    <row r="222" spans="1:10" x14ac:dyDescent="0.35">
      <c r="A222" s="10"/>
      <c r="B222" s="27"/>
      <c r="C222" s="107" t="s">
        <v>1271</v>
      </c>
      <c r="D222" s="111"/>
      <c r="E222" s="59"/>
      <c r="F222" s="59"/>
      <c r="G222" s="73"/>
      <c r="H222" s="31"/>
      <c r="J222" s="35"/>
    </row>
    <row r="223" spans="1:10" ht="124" x14ac:dyDescent="0.35">
      <c r="A223" s="10"/>
      <c r="B223" s="11"/>
      <c r="C223" s="9">
        <f ca="1">COUNTIF($B$11:E223,E223)</f>
        <v>1</v>
      </c>
      <c r="D223" s="4" t="s">
        <v>138</v>
      </c>
      <c r="E223" s="59">
        <v>65000000</v>
      </c>
      <c r="F223" s="59">
        <v>65000000</v>
      </c>
      <c r="G223" s="73"/>
      <c r="H223" s="6" t="s">
        <v>1226</v>
      </c>
    </row>
    <row r="224" spans="1:10" s="14" customFormat="1" ht="77.5" x14ac:dyDescent="0.35">
      <c r="A224" s="10"/>
      <c r="B224" s="11"/>
      <c r="C224" s="13">
        <v>2</v>
      </c>
      <c r="D224" s="12" t="s">
        <v>1694</v>
      </c>
      <c r="E224" s="60">
        <v>0</v>
      </c>
      <c r="F224" s="60">
        <v>13000000</v>
      </c>
      <c r="G224" s="74">
        <f t="shared" ref="G224:G226" si="17">F224-E224</f>
        <v>13000000</v>
      </c>
      <c r="H224" s="12" t="s">
        <v>1226</v>
      </c>
      <c r="I224" s="69"/>
      <c r="J224" s="26"/>
    </row>
    <row r="225" spans="1:10" s="14" customFormat="1" ht="77.5" x14ac:dyDescent="0.35">
      <c r="A225" s="10"/>
      <c r="B225" s="11"/>
      <c r="C225" s="13">
        <v>3</v>
      </c>
      <c r="D225" s="12" t="s">
        <v>1695</v>
      </c>
      <c r="E225" s="60">
        <v>0</v>
      </c>
      <c r="F225" s="60">
        <v>13000000</v>
      </c>
      <c r="G225" s="74">
        <f t="shared" si="17"/>
        <v>13000000</v>
      </c>
      <c r="H225" s="12" t="s">
        <v>1226</v>
      </c>
      <c r="I225" s="69"/>
      <c r="J225" s="26"/>
    </row>
    <row r="226" spans="1:10" s="14" customFormat="1" ht="77.5" x14ac:dyDescent="0.35">
      <c r="A226" s="10"/>
      <c r="B226" s="11"/>
      <c r="C226" s="13">
        <v>4</v>
      </c>
      <c r="D226" s="12" t="s">
        <v>1696</v>
      </c>
      <c r="E226" s="60">
        <v>0</v>
      </c>
      <c r="F226" s="60">
        <v>13000000</v>
      </c>
      <c r="G226" s="74">
        <f t="shared" si="17"/>
        <v>13000000</v>
      </c>
      <c r="H226" s="12" t="s">
        <v>1226</v>
      </c>
      <c r="I226" s="69"/>
      <c r="J226" s="26"/>
    </row>
    <row r="227" spans="1:10" x14ac:dyDescent="0.35">
      <c r="A227" s="10"/>
      <c r="B227" s="27"/>
      <c r="C227" s="109" t="s">
        <v>1260</v>
      </c>
      <c r="D227" s="110"/>
      <c r="E227" s="59">
        <f>SUM(E223:E226)</f>
        <v>65000000</v>
      </c>
      <c r="F227" s="59">
        <f>SUM(F223:F226)</f>
        <v>104000000</v>
      </c>
      <c r="G227" s="73">
        <f>SUM(G223:G226)</f>
        <v>39000000</v>
      </c>
      <c r="H227" s="31"/>
      <c r="J227" s="35"/>
    </row>
    <row r="228" spans="1:10" x14ac:dyDescent="0.35">
      <c r="A228" s="10"/>
      <c r="B228" s="27"/>
      <c r="C228" s="107" t="s">
        <v>1697</v>
      </c>
      <c r="D228" s="111"/>
      <c r="E228" s="59"/>
      <c r="F228" s="59"/>
      <c r="G228" s="73"/>
      <c r="H228" s="31"/>
      <c r="J228" s="35"/>
    </row>
    <row r="229" spans="1:10" s="14" customFormat="1" ht="108.5" x14ac:dyDescent="0.35">
      <c r="A229" s="10"/>
      <c r="B229" s="11"/>
      <c r="C229" s="13">
        <v>4</v>
      </c>
      <c r="D229" s="12" t="s">
        <v>1699</v>
      </c>
      <c r="E229" s="60">
        <v>0</v>
      </c>
      <c r="F229" s="60">
        <v>25000000</v>
      </c>
      <c r="G229" s="74">
        <f t="shared" ref="G229:G235" si="18">F229-E229</f>
        <v>25000000</v>
      </c>
      <c r="H229" s="12" t="s">
        <v>1226</v>
      </c>
      <c r="I229" s="69"/>
      <c r="J229" s="26"/>
    </row>
    <row r="230" spans="1:10" s="14" customFormat="1" ht="77.5" x14ac:dyDescent="0.35">
      <c r="A230" s="10"/>
      <c r="B230" s="11"/>
      <c r="C230" s="13">
        <v>5</v>
      </c>
      <c r="D230" s="12" t="s">
        <v>1700</v>
      </c>
      <c r="E230" s="60">
        <v>0</v>
      </c>
      <c r="F230" s="60">
        <v>13000000</v>
      </c>
      <c r="G230" s="74">
        <f t="shared" si="18"/>
        <v>13000000</v>
      </c>
      <c r="H230" s="12" t="s">
        <v>1226</v>
      </c>
      <c r="I230" s="69"/>
      <c r="J230" s="26"/>
    </row>
    <row r="231" spans="1:10" s="14" customFormat="1" ht="93" x14ac:dyDescent="0.35">
      <c r="A231" s="10"/>
      <c r="B231" s="11"/>
      <c r="C231" s="13">
        <v>6</v>
      </c>
      <c r="D231" s="12" t="s">
        <v>1701</v>
      </c>
      <c r="E231" s="60">
        <v>0</v>
      </c>
      <c r="F231" s="60">
        <v>10000000</v>
      </c>
      <c r="G231" s="74">
        <f t="shared" si="18"/>
        <v>10000000</v>
      </c>
      <c r="H231" s="12" t="s">
        <v>1226</v>
      </c>
      <c r="I231" s="69"/>
      <c r="J231" s="26"/>
    </row>
    <row r="232" spans="1:10" s="14" customFormat="1" ht="77.5" x14ac:dyDescent="0.35">
      <c r="A232" s="10"/>
      <c r="B232" s="11"/>
      <c r="C232" s="13">
        <v>7</v>
      </c>
      <c r="D232" s="12" t="s">
        <v>1702</v>
      </c>
      <c r="E232" s="60">
        <v>0</v>
      </c>
      <c r="F232" s="60">
        <v>13000000</v>
      </c>
      <c r="G232" s="74">
        <f t="shared" si="18"/>
        <v>13000000</v>
      </c>
      <c r="H232" s="12" t="s">
        <v>1226</v>
      </c>
      <c r="I232" s="69"/>
      <c r="J232" s="26"/>
    </row>
    <row r="233" spans="1:10" s="14" customFormat="1" ht="77.5" x14ac:dyDescent="0.35">
      <c r="A233" s="10"/>
      <c r="B233" s="11"/>
      <c r="C233" s="13">
        <v>8</v>
      </c>
      <c r="D233" s="12" t="s">
        <v>1703</v>
      </c>
      <c r="E233" s="60">
        <v>0</v>
      </c>
      <c r="F233" s="60">
        <v>13000000</v>
      </c>
      <c r="G233" s="74">
        <f t="shared" si="18"/>
        <v>13000000</v>
      </c>
      <c r="H233" s="12" t="s">
        <v>1226</v>
      </c>
      <c r="I233" s="69"/>
      <c r="J233" s="26"/>
    </row>
    <row r="234" spans="1:10" s="14" customFormat="1" ht="77.5" x14ac:dyDescent="0.35">
      <c r="A234" s="10"/>
      <c r="B234" s="11"/>
      <c r="C234" s="13">
        <v>9</v>
      </c>
      <c r="D234" s="12" t="s">
        <v>1704</v>
      </c>
      <c r="E234" s="60">
        <v>0</v>
      </c>
      <c r="F234" s="60">
        <v>13000000</v>
      </c>
      <c r="G234" s="74">
        <f t="shared" si="18"/>
        <v>13000000</v>
      </c>
      <c r="H234" s="12" t="s">
        <v>1226</v>
      </c>
      <c r="I234" s="69"/>
      <c r="J234" s="26"/>
    </row>
    <row r="235" spans="1:10" s="14" customFormat="1" ht="77.5" x14ac:dyDescent="0.35">
      <c r="A235" s="10"/>
      <c r="B235" s="11"/>
      <c r="C235" s="13">
        <v>10</v>
      </c>
      <c r="D235" s="12" t="s">
        <v>1705</v>
      </c>
      <c r="E235" s="60">
        <v>0</v>
      </c>
      <c r="F235" s="60">
        <v>13000000</v>
      </c>
      <c r="G235" s="74">
        <f t="shared" si="18"/>
        <v>13000000</v>
      </c>
      <c r="H235" s="12" t="s">
        <v>1226</v>
      </c>
      <c r="I235" s="69"/>
      <c r="J235" s="26"/>
    </row>
    <row r="236" spans="1:10" x14ac:dyDescent="0.35">
      <c r="A236" s="10"/>
      <c r="B236" s="27"/>
      <c r="C236" s="109" t="s">
        <v>1708</v>
      </c>
      <c r="D236" s="110"/>
      <c r="E236" s="59">
        <f>SUM(E229:E235)</f>
        <v>0</v>
      </c>
      <c r="F236" s="59">
        <f>SUM(F229:F235)</f>
        <v>100000000</v>
      </c>
      <c r="G236" s="73">
        <f>SUM(G229:G235)</f>
        <v>100000000</v>
      </c>
      <c r="H236" s="31"/>
      <c r="J236" s="35"/>
    </row>
    <row r="237" spans="1:10" x14ac:dyDescent="0.35">
      <c r="A237" s="10"/>
      <c r="B237" s="27"/>
      <c r="C237" s="107" t="s">
        <v>1272</v>
      </c>
      <c r="D237" s="111"/>
      <c r="E237" s="59"/>
      <c r="F237" s="59"/>
      <c r="G237" s="73"/>
      <c r="H237" s="31"/>
      <c r="J237" s="35"/>
    </row>
    <row r="238" spans="1:10" ht="77.5" x14ac:dyDescent="0.35">
      <c r="A238" s="10"/>
      <c r="B238" s="11"/>
      <c r="C238" s="9">
        <f ca="1">COUNTIF($B$11:E238,E238)</f>
        <v>3</v>
      </c>
      <c r="D238" s="4" t="s">
        <v>141</v>
      </c>
      <c r="E238" s="59">
        <v>15000000</v>
      </c>
      <c r="F238" s="59">
        <v>15000000</v>
      </c>
      <c r="G238" s="73"/>
      <c r="H238" s="6" t="s">
        <v>1226</v>
      </c>
    </row>
    <row r="239" spans="1:10" ht="93" x14ac:dyDescent="0.35">
      <c r="A239" s="10"/>
      <c r="B239" s="11"/>
      <c r="C239" s="9">
        <f ca="1">COUNTIF($B$11:E239,E239)</f>
        <v>4</v>
      </c>
      <c r="D239" s="4" t="s">
        <v>142</v>
      </c>
      <c r="E239" s="59">
        <v>15000000</v>
      </c>
      <c r="F239" s="59">
        <v>15000000</v>
      </c>
      <c r="G239" s="73"/>
      <c r="H239" s="6" t="s">
        <v>1226</v>
      </c>
    </row>
    <row r="240" spans="1:10" ht="93" x14ac:dyDescent="0.35">
      <c r="A240" s="10"/>
      <c r="B240" s="11"/>
      <c r="C240" s="9">
        <f ca="1">COUNTIF($B$11:E240,E240)</f>
        <v>5</v>
      </c>
      <c r="D240" s="4" t="s">
        <v>143</v>
      </c>
      <c r="E240" s="59">
        <v>20000000</v>
      </c>
      <c r="F240" s="59">
        <v>20000000</v>
      </c>
      <c r="G240" s="73"/>
      <c r="H240" s="6" t="s">
        <v>1226</v>
      </c>
    </row>
    <row r="241" spans="1:10" ht="108.5" x14ac:dyDescent="0.35">
      <c r="A241" s="10"/>
      <c r="B241" s="11"/>
      <c r="C241" s="9">
        <f ca="1">COUNTIF($B$11:E241,E241)</f>
        <v>6</v>
      </c>
      <c r="D241" s="4" t="s">
        <v>144</v>
      </c>
      <c r="E241" s="59">
        <v>15000000</v>
      </c>
      <c r="F241" s="59">
        <v>15000000</v>
      </c>
      <c r="G241" s="73"/>
      <c r="H241" s="6" t="s">
        <v>1226</v>
      </c>
    </row>
    <row r="242" spans="1:10" ht="77.5" x14ac:dyDescent="0.35">
      <c r="A242" s="10"/>
      <c r="B242" s="11"/>
      <c r="C242" s="9">
        <f ca="1">COUNTIF($B$11:E242,E242)</f>
        <v>7</v>
      </c>
      <c r="D242" s="4" t="s">
        <v>145</v>
      </c>
      <c r="E242" s="59">
        <v>6000000</v>
      </c>
      <c r="F242" s="59">
        <v>6000000</v>
      </c>
      <c r="G242" s="73"/>
      <c r="H242" s="6" t="s">
        <v>1226</v>
      </c>
    </row>
    <row r="243" spans="1:10" s="14" customFormat="1" ht="77.5" x14ac:dyDescent="0.35">
      <c r="A243" s="10"/>
      <c r="B243" s="11"/>
      <c r="C243" s="13">
        <v>42</v>
      </c>
      <c r="D243" s="12" t="s">
        <v>1709</v>
      </c>
      <c r="E243" s="60">
        <v>0</v>
      </c>
      <c r="F243" s="60">
        <v>115500000</v>
      </c>
      <c r="G243" s="74">
        <f t="shared" ref="G243:G271" si="19">F243-E243</f>
        <v>115500000</v>
      </c>
      <c r="H243" s="12" t="s">
        <v>1226</v>
      </c>
      <c r="I243" s="69"/>
      <c r="J243" s="26"/>
    </row>
    <row r="244" spans="1:10" s="14" customFormat="1" ht="93" x14ac:dyDescent="0.35">
      <c r="A244" s="10"/>
      <c r="B244" s="11"/>
      <c r="C244" s="13">
        <v>43</v>
      </c>
      <c r="D244" s="12" t="s">
        <v>1710</v>
      </c>
      <c r="E244" s="60">
        <v>0</v>
      </c>
      <c r="F244" s="60">
        <v>15000000</v>
      </c>
      <c r="G244" s="74">
        <f t="shared" si="19"/>
        <v>15000000</v>
      </c>
      <c r="H244" s="12" t="s">
        <v>1226</v>
      </c>
      <c r="I244" s="69"/>
      <c r="J244" s="26"/>
    </row>
    <row r="245" spans="1:10" s="14" customFormat="1" ht="77.5" x14ac:dyDescent="0.35">
      <c r="A245" s="10"/>
      <c r="B245" s="11"/>
      <c r="C245" s="13">
        <v>44</v>
      </c>
      <c r="D245" s="12" t="s">
        <v>1711</v>
      </c>
      <c r="E245" s="60">
        <v>0</v>
      </c>
      <c r="F245" s="60">
        <v>15000000</v>
      </c>
      <c r="G245" s="74">
        <f t="shared" si="19"/>
        <v>15000000</v>
      </c>
      <c r="H245" s="12" t="s">
        <v>1226</v>
      </c>
      <c r="I245" s="69"/>
      <c r="J245" s="26"/>
    </row>
    <row r="246" spans="1:10" s="14" customFormat="1" ht="93" x14ac:dyDescent="0.35">
      <c r="A246" s="10"/>
      <c r="B246" s="11"/>
      <c r="C246" s="13">
        <v>45</v>
      </c>
      <c r="D246" s="12" t="s">
        <v>1713</v>
      </c>
      <c r="E246" s="60">
        <v>0</v>
      </c>
      <c r="F246" s="60">
        <v>15000000</v>
      </c>
      <c r="G246" s="74">
        <f t="shared" si="19"/>
        <v>15000000</v>
      </c>
      <c r="H246" s="12" t="s">
        <v>1226</v>
      </c>
      <c r="I246" s="69"/>
      <c r="J246" s="26"/>
    </row>
    <row r="247" spans="1:10" s="14" customFormat="1" ht="77.5" x14ac:dyDescent="0.35">
      <c r="A247" s="10"/>
      <c r="B247" s="11"/>
      <c r="C247" s="13">
        <v>46</v>
      </c>
      <c r="D247" s="12" t="s">
        <v>1714</v>
      </c>
      <c r="E247" s="60">
        <v>0</v>
      </c>
      <c r="F247" s="60">
        <v>15000000</v>
      </c>
      <c r="G247" s="74">
        <f t="shared" si="19"/>
        <v>15000000</v>
      </c>
      <c r="H247" s="12" t="s">
        <v>1226</v>
      </c>
      <c r="I247" s="69"/>
      <c r="J247" s="26"/>
    </row>
    <row r="248" spans="1:10" s="14" customFormat="1" ht="93" x14ac:dyDescent="0.35">
      <c r="A248" s="10"/>
      <c r="B248" s="11"/>
      <c r="C248" s="13">
        <v>47</v>
      </c>
      <c r="D248" s="12" t="s">
        <v>1715</v>
      </c>
      <c r="E248" s="60">
        <v>0</v>
      </c>
      <c r="F248" s="60">
        <v>15000000</v>
      </c>
      <c r="G248" s="74">
        <f t="shared" si="19"/>
        <v>15000000</v>
      </c>
      <c r="H248" s="12" t="s">
        <v>1226</v>
      </c>
      <c r="I248" s="69"/>
      <c r="J248" s="26"/>
    </row>
    <row r="249" spans="1:10" s="14" customFormat="1" ht="108.5" x14ac:dyDescent="0.35">
      <c r="A249" s="10"/>
      <c r="B249" s="11"/>
      <c r="C249" s="13">
        <v>48</v>
      </c>
      <c r="D249" s="12" t="s">
        <v>1716</v>
      </c>
      <c r="E249" s="60">
        <v>0</v>
      </c>
      <c r="F249" s="60">
        <v>17000000</v>
      </c>
      <c r="G249" s="74">
        <f t="shared" si="19"/>
        <v>17000000</v>
      </c>
      <c r="H249" s="12" t="s">
        <v>1226</v>
      </c>
      <c r="I249" s="69"/>
      <c r="J249" s="26"/>
    </row>
    <row r="250" spans="1:10" s="14" customFormat="1" ht="93" x14ac:dyDescent="0.35">
      <c r="A250" s="10"/>
      <c r="B250" s="11"/>
      <c r="C250" s="13">
        <v>49</v>
      </c>
      <c r="D250" s="12" t="s">
        <v>1717</v>
      </c>
      <c r="E250" s="60">
        <v>0</v>
      </c>
      <c r="F250" s="60">
        <v>15000000</v>
      </c>
      <c r="G250" s="74">
        <f t="shared" si="19"/>
        <v>15000000</v>
      </c>
      <c r="H250" s="12" t="s">
        <v>1226</v>
      </c>
      <c r="I250" s="69"/>
      <c r="J250" s="26"/>
    </row>
    <row r="251" spans="1:10" s="14" customFormat="1" ht="108.5" x14ac:dyDescent="0.35">
      <c r="A251" s="10"/>
      <c r="B251" s="11"/>
      <c r="C251" s="13">
        <v>50</v>
      </c>
      <c r="D251" s="12" t="s">
        <v>1718</v>
      </c>
      <c r="E251" s="60">
        <v>0</v>
      </c>
      <c r="F251" s="60">
        <v>20000000</v>
      </c>
      <c r="G251" s="74">
        <f t="shared" si="19"/>
        <v>20000000</v>
      </c>
      <c r="H251" s="12" t="s">
        <v>1226</v>
      </c>
      <c r="I251" s="69"/>
      <c r="J251" s="26"/>
    </row>
    <row r="252" spans="1:10" s="14" customFormat="1" ht="93" x14ac:dyDescent="0.35">
      <c r="A252" s="10"/>
      <c r="B252" s="11"/>
      <c r="C252" s="13">
        <v>51</v>
      </c>
      <c r="D252" s="12" t="s">
        <v>1719</v>
      </c>
      <c r="E252" s="60">
        <v>0</v>
      </c>
      <c r="F252" s="60">
        <v>15000000</v>
      </c>
      <c r="G252" s="74">
        <f t="shared" si="19"/>
        <v>15000000</v>
      </c>
      <c r="H252" s="12" t="s">
        <v>1226</v>
      </c>
      <c r="I252" s="69"/>
      <c r="J252" s="26"/>
    </row>
    <row r="253" spans="1:10" s="14" customFormat="1" ht="108.5" x14ac:dyDescent="0.35">
      <c r="A253" s="10"/>
      <c r="B253" s="11"/>
      <c r="C253" s="13">
        <v>52</v>
      </c>
      <c r="D253" s="12" t="s">
        <v>1720</v>
      </c>
      <c r="E253" s="60">
        <v>0</v>
      </c>
      <c r="F253" s="60">
        <v>17000000</v>
      </c>
      <c r="G253" s="74">
        <f t="shared" si="19"/>
        <v>17000000</v>
      </c>
      <c r="H253" s="12" t="s">
        <v>1226</v>
      </c>
      <c r="I253" s="69"/>
      <c r="J253" s="26"/>
    </row>
    <row r="254" spans="1:10" s="14" customFormat="1" ht="93" x14ac:dyDescent="0.35">
      <c r="A254" s="10"/>
      <c r="B254" s="11"/>
      <c r="C254" s="13">
        <v>53</v>
      </c>
      <c r="D254" s="12" t="s">
        <v>1721</v>
      </c>
      <c r="E254" s="60">
        <v>0</v>
      </c>
      <c r="F254" s="60">
        <v>15000000</v>
      </c>
      <c r="G254" s="74">
        <f t="shared" si="19"/>
        <v>15000000</v>
      </c>
      <c r="H254" s="12" t="s">
        <v>1226</v>
      </c>
      <c r="I254" s="69"/>
      <c r="J254" s="26"/>
    </row>
    <row r="255" spans="1:10" s="14" customFormat="1" ht="108.5" x14ac:dyDescent="0.35">
      <c r="A255" s="10"/>
      <c r="B255" s="11"/>
      <c r="C255" s="13">
        <v>54</v>
      </c>
      <c r="D255" s="12" t="s">
        <v>1722</v>
      </c>
      <c r="E255" s="60">
        <v>0</v>
      </c>
      <c r="F255" s="60">
        <v>25000000</v>
      </c>
      <c r="G255" s="74">
        <f t="shared" si="19"/>
        <v>25000000</v>
      </c>
      <c r="H255" s="12" t="s">
        <v>1226</v>
      </c>
      <c r="I255" s="69"/>
      <c r="J255" s="26"/>
    </row>
    <row r="256" spans="1:10" s="14" customFormat="1" ht="108.5" x14ac:dyDescent="0.35">
      <c r="A256" s="10"/>
      <c r="B256" s="11"/>
      <c r="C256" s="13">
        <v>55</v>
      </c>
      <c r="D256" s="12" t="s">
        <v>1723</v>
      </c>
      <c r="E256" s="60">
        <v>0</v>
      </c>
      <c r="F256" s="60">
        <v>25000000</v>
      </c>
      <c r="G256" s="74">
        <f t="shared" si="19"/>
        <v>25000000</v>
      </c>
      <c r="H256" s="12" t="s">
        <v>1226</v>
      </c>
      <c r="I256" s="69"/>
      <c r="J256" s="26"/>
    </row>
    <row r="257" spans="1:10" s="14" customFormat="1" ht="93" x14ac:dyDescent="0.35">
      <c r="A257" s="10"/>
      <c r="B257" s="11"/>
      <c r="C257" s="13">
        <v>56</v>
      </c>
      <c r="D257" s="12" t="s">
        <v>1751</v>
      </c>
      <c r="E257" s="60">
        <v>0</v>
      </c>
      <c r="F257" s="60">
        <v>15000000</v>
      </c>
      <c r="G257" s="74">
        <f t="shared" si="19"/>
        <v>15000000</v>
      </c>
      <c r="H257" s="12" t="s">
        <v>1226</v>
      </c>
      <c r="I257" s="69"/>
      <c r="J257" s="26"/>
    </row>
    <row r="258" spans="1:10" s="14" customFormat="1" ht="93" x14ac:dyDescent="0.35">
      <c r="A258" s="10"/>
      <c r="B258" s="11"/>
      <c r="C258" s="13">
        <v>57</v>
      </c>
      <c r="D258" s="12" t="s">
        <v>1752</v>
      </c>
      <c r="E258" s="60">
        <v>0</v>
      </c>
      <c r="F258" s="60">
        <v>15000000</v>
      </c>
      <c r="G258" s="74">
        <f t="shared" si="19"/>
        <v>15000000</v>
      </c>
      <c r="H258" s="12" t="s">
        <v>1226</v>
      </c>
      <c r="I258" s="69"/>
      <c r="J258" s="26"/>
    </row>
    <row r="259" spans="1:10" s="14" customFormat="1" ht="108.5" x14ac:dyDescent="0.35">
      <c r="A259" s="10"/>
      <c r="B259" s="11"/>
      <c r="C259" s="13">
        <v>58</v>
      </c>
      <c r="D259" s="12" t="s">
        <v>1753</v>
      </c>
      <c r="E259" s="60">
        <v>0</v>
      </c>
      <c r="F259" s="60">
        <v>15000000</v>
      </c>
      <c r="G259" s="74">
        <f t="shared" si="19"/>
        <v>15000000</v>
      </c>
      <c r="H259" s="12" t="s">
        <v>1226</v>
      </c>
      <c r="I259" s="69"/>
      <c r="J259" s="26"/>
    </row>
    <row r="260" spans="1:10" s="14" customFormat="1" ht="77.5" x14ac:dyDescent="0.35">
      <c r="A260" s="10"/>
      <c r="B260" s="11"/>
      <c r="C260" s="13">
        <v>59</v>
      </c>
      <c r="D260" s="12" t="s">
        <v>1754</v>
      </c>
      <c r="E260" s="60">
        <v>0</v>
      </c>
      <c r="F260" s="60">
        <v>15000000</v>
      </c>
      <c r="G260" s="74">
        <f t="shared" si="19"/>
        <v>15000000</v>
      </c>
      <c r="H260" s="12" t="s">
        <v>1226</v>
      </c>
      <c r="I260" s="69"/>
      <c r="J260" s="26"/>
    </row>
    <row r="261" spans="1:10" s="14" customFormat="1" ht="77.5" x14ac:dyDescent="0.35">
      <c r="A261" s="10"/>
      <c r="B261" s="11"/>
      <c r="C261" s="13">
        <v>60</v>
      </c>
      <c r="D261" s="12" t="s">
        <v>1755</v>
      </c>
      <c r="E261" s="60">
        <v>0</v>
      </c>
      <c r="F261" s="60">
        <v>17000000</v>
      </c>
      <c r="G261" s="74">
        <f t="shared" si="19"/>
        <v>17000000</v>
      </c>
      <c r="H261" s="12" t="s">
        <v>1226</v>
      </c>
      <c r="I261" s="69"/>
      <c r="J261" s="26"/>
    </row>
    <row r="262" spans="1:10" s="14" customFormat="1" ht="93" x14ac:dyDescent="0.35">
      <c r="A262" s="10"/>
      <c r="B262" s="11"/>
      <c r="C262" s="13">
        <v>61</v>
      </c>
      <c r="D262" s="12" t="s">
        <v>1756</v>
      </c>
      <c r="E262" s="60">
        <v>0</v>
      </c>
      <c r="F262" s="60">
        <v>15000000</v>
      </c>
      <c r="G262" s="74">
        <f t="shared" si="19"/>
        <v>15000000</v>
      </c>
      <c r="H262" s="12" t="s">
        <v>1226</v>
      </c>
      <c r="I262" s="69"/>
      <c r="J262" s="26"/>
    </row>
    <row r="263" spans="1:10" s="14" customFormat="1" ht="93" x14ac:dyDescent="0.35">
      <c r="A263" s="10"/>
      <c r="B263" s="11"/>
      <c r="C263" s="13">
        <v>62</v>
      </c>
      <c r="D263" s="12" t="s">
        <v>1757</v>
      </c>
      <c r="E263" s="60">
        <v>0</v>
      </c>
      <c r="F263" s="60">
        <v>10000000</v>
      </c>
      <c r="G263" s="74">
        <f t="shared" si="19"/>
        <v>10000000</v>
      </c>
      <c r="H263" s="12" t="s">
        <v>1226</v>
      </c>
      <c r="I263" s="69"/>
      <c r="J263" s="26"/>
    </row>
    <row r="264" spans="1:10" s="14" customFormat="1" ht="108.5" x14ac:dyDescent="0.35">
      <c r="A264" s="10"/>
      <c r="B264" s="11"/>
      <c r="C264" s="13">
        <v>63</v>
      </c>
      <c r="D264" s="12" t="s">
        <v>1758</v>
      </c>
      <c r="E264" s="60">
        <v>0</v>
      </c>
      <c r="F264" s="60">
        <v>32000000</v>
      </c>
      <c r="G264" s="74">
        <f t="shared" si="19"/>
        <v>32000000</v>
      </c>
      <c r="H264" s="12" t="s">
        <v>1226</v>
      </c>
      <c r="I264" s="69"/>
      <c r="J264" s="26"/>
    </row>
    <row r="265" spans="1:10" s="14" customFormat="1" ht="93" x14ac:dyDescent="0.35">
      <c r="A265" s="10"/>
      <c r="B265" s="11"/>
      <c r="C265" s="13">
        <v>64</v>
      </c>
      <c r="D265" s="12" t="s">
        <v>1759</v>
      </c>
      <c r="E265" s="60">
        <v>0</v>
      </c>
      <c r="F265" s="60">
        <v>17000000</v>
      </c>
      <c r="G265" s="74">
        <f t="shared" si="19"/>
        <v>17000000</v>
      </c>
      <c r="H265" s="12" t="s">
        <v>1226</v>
      </c>
      <c r="I265" s="69"/>
      <c r="J265" s="26"/>
    </row>
    <row r="266" spans="1:10" s="14" customFormat="1" ht="93" x14ac:dyDescent="0.35">
      <c r="A266" s="10"/>
      <c r="B266" s="11"/>
      <c r="C266" s="13">
        <v>65</v>
      </c>
      <c r="D266" s="12" t="s">
        <v>1760</v>
      </c>
      <c r="E266" s="60">
        <v>0</v>
      </c>
      <c r="F266" s="60">
        <v>15000000</v>
      </c>
      <c r="G266" s="74">
        <f t="shared" si="19"/>
        <v>15000000</v>
      </c>
      <c r="H266" s="12" t="s">
        <v>1226</v>
      </c>
      <c r="I266" s="69"/>
      <c r="J266" s="26"/>
    </row>
    <row r="267" spans="1:10" s="14" customFormat="1" ht="108.5" x14ac:dyDescent="0.35">
      <c r="A267" s="10"/>
      <c r="B267" s="11"/>
      <c r="C267" s="13">
        <v>66</v>
      </c>
      <c r="D267" s="12" t="s">
        <v>1761</v>
      </c>
      <c r="E267" s="60">
        <v>0</v>
      </c>
      <c r="F267" s="60">
        <v>15000000</v>
      </c>
      <c r="G267" s="74">
        <f t="shared" si="19"/>
        <v>15000000</v>
      </c>
      <c r="H267" s="12" t="s">
        <v>1226</v>
      </c>
      <c r="I267" s="69"/>
      <c r="J267" s="26"/>
    </row>
    <row r="268" spans="1:10" s="14" customFormat="1" ht="93" x14ac:dyDescent="0.35">
      <c r="A268" s="10"/>
      <c r="B268" s="11"/>
      <c r="C268" s="13">
        <v>67</v>
      </c>
      <c r="D268" s="12" t="s">
        <v>1762</v>
      </c>
      <c r="E268" s="60">
        <v>0</v>
      </c>
      <c r="F268" s="60">
        <v>10000000</v>
      </c>
      <c r="G268" s="74">
        <f t="shared" si="19"/>
        <v>10000000</v>
      </c>
      <c r="H268" s="12" t="s">
        <v>1226</v>
      </c>
      <c r="I268" s="69"/>
      <c r="J268" s="26"/>
    </row>
    <row r="269" spans="1:10" s="14" customFormat="1" ht="77.5" x14ac:dyDescent="0.35">
      <c r="A269" s="10"/>
      <c r="B269" s="11"/>
      <c r="C269" s="13">
        <v>68</v>
      </c>
      <c r="D269" s="12" t="s">
        <v>1763</v>
      </c>
      <c r="E269" s="60">
        <v>0</v>
      </c>
      <c r="F269" s="60">
        <v>25000000</v>
      </c>
      <c r="G269" s="74">
        <f t="shared" si="19"/>
        <v>25000000</v>
      </c>
      <c r="H269" s="12" t="s">
        <v>1226</v>
      </c>
      <c r="I269" s="69"/>
      <c r="J269" s="26"/>
    </row>
    <row r="270" spans="1:10" s="14" customFormat="1" ht="124" x14ac:dyDescent="0.35">
      <c r="A270" s="10"/>
      <c r="B270" s="11"/>
      <c r="C270" s="13">
        <v>69</v>
      </c>
      <c r="D270" s="12" t="s">
        <v>1764</v>
      </c>
      <c r="E270" s="60">
        <v>0</v>
      </c>
      <c r="F270" s="60">
        <v>15000000</v>
      </c>
      <c r="G270" s="74">
        <f t="shared" si="19"/>
        <v>15000000</v>
      </c>
      <c r="H270" s="12" t="s">
        <v>1226</v>
      </c>
      <c r="I270" s="69"/>
      <c r="J270" s="26"/>
    </row>
    <row r="271" spans="1:10" s="14" customFormat="1" ht="93" x14ac:dyDescent="0.35">
      <c r="A271" s="10"/>
      <c r="B271" s="11"/>
      <c r="C271" s="13">
        <v>70</v>
      </c>
      <c r="D271" s="12" t="s">
        <v>1765</v>
      </c>
      <c r="E271" s="60">
        <v>0</v>
      </c>
      <c r="F271" s="60">
        <v>20000000</v>
      </c>
      <c r="G271" s="74">
        <f t="shared" si="19"/>
        <v>20000000</v>
      </c>
      <c r="H271" s="12" t="s">
        <v>1226</v>
      </c>
      <c r="I271" s="69"/>
      <c r="J271" s="26"/>
    </row>
    <row r="272" spans="1:10" x14ac:dyDescent="0.35">
      <c r="A272" s="10"/>
      <c r="B272" s="11"/>
      <c r="C272" s="109" t="s">
        <v>1261</v>
      </c>
      <c r="D272" s="110"/>
      <c r="E272" s="59">
        <f>SUM(E238:E271)</f>
        <v>71000000</v>
      </c>
      <c r="F272" s="59">
        <f>SUM(F238:F271)</f>
        <v>661500000</v>
      </c>
      <c r="G272" s="73">
        <f>SUM(G238:G271)</f>
        <v>590500000</v>
      </c>
      <c r="H272" s="31"/>
      <c r="J272" s="35"/>
    </row>
    <row r="273" spans="1:10" x14ac:dyDescent="0.35">
      <c r="A273" s="10"/>
      <c r="B273" s="27"/>
      <c r="C273" s="107" t="s">
        <v>1273</v>
      </c>
      <c r="D273" s="111"/>
      <c r="E273" s="59"/>
      <c r="F273" s="59"/>
      <c r="G273" s="73"/>
      <c r="H273" s="31"/>
      <c r="J273" s="35"/>
    </row>
    <row r="274" spans="1:10" ht="93" x14ac:dyDescent="0.35">
      <c r="A274" s="10"/>
      <c r="B274" s="11"/>
      <c r="C274" s="9">
        <f ca="1">COUNTIF($B$11:E274,E274)</f>
        <v>8</v>
      </c>
      <c r="D274" s="4" t="s">
        <v>153</v>
      </c>
      <c r="E274" s="59">
        <v>20000000</v>
      </c>
      <c r="F274" s="59">
        <v>20000000</v>
      </c>
      <c r="G274" s="73"/>
      <c r="H274" s="6" t="s">
        <v>1226</v>
      </c>
    </row>
    <row r="275" spans="1:10" ht="124" x14ac:dyDescent="0.35">
      <c r="A275" s="10"/>
      <c r="B275" s="11"/>
      <c r="C275" s="9">
        <f ca="1">COUNTIF($B$11:E275,E275)</f>
        <v>9</v>
      </c>
      <c r="D275" s="4" t="s">
        <v>154</v>
      </c>
      <c r="E275" s="59">
        <v>10000000</v>
      </c>
      <c r="F275" s="59">
        <v>10000000</v>
      </c>
      <c r="G275" s="73"/>
      <c r="H275" s="6" t="s">
        <v>1226</v>
      </c>
    </row>
    <row r="276" spans="1:10" ht="108.5" x14ac:dyDescent="0.35">
      <c r="A276" s="10"/>
      <c r="B276" s="11"/>
      <c r="C276" s="9">
        <f ca="1">COUNTIF($B$11:E276,E276)</f>
        <v>10</v>
      </c>
      <c r="D276" s="4" t="s">
        <v>155</v>
      </c>
      <c r="E276" s="59">
        <v>20000000</v>
      </c>
      <c r="F276" s="59">
        <v>20000000</v>
      </c>
      <c r="G276" s="73"/>
      <c r="H276" s="6" t="s">
        <v>1226</v>
      </c>
    </row>
    <row r="277" spans="1:10" ht="93" x14ac:dyDescent="0.35">
      <c r="A277" s="10"/>
      <c r="B277" s="11"/>
      <c r="C277" s="9">
        <f ca="1">COUNTIF($B$11:E277,E277)</f>
        <v>11</v>
      </c>
      <c r="D277" s="4" t="s">
        <v>156</v>
      </c>
      <c r="E277" s="59">
        <v>20000000</v>
      </c>
      <c r="F277" s="59">
        <v>20000000</v>
      </c>
      <c r="G277" s="73"/>
      <c r="H277" s="6" t="s">
        <v>1226</v>
      </c>
    </row>
    <row r="278" spans="1:10" ht="93" x14ac:dyDescent="0.35">
      <c r="A278" s="10"/>
      <c r="B278" s="11"/>
      <c r="C278" s="9">
        <f ca="1">COUNTIF($B$11:E278,E278)</f>
        <v>12</v>
      </c>
      <c r="D278" s="4" t="s">
        <v>157</v>
      </c>
      <c r="E278" s="59">
        <v>20000000</v>
      </c>
      <c r="F278" s="59">
        <v>20000000</v>
      </c>
      <c r="G278" s="73"/>
      <c r="H278" s="6" t="s">
        <v>1226</v>
      </c>
    </row>
    <row r="279" spans="1:10" ht="77.5" x14ac:dyDescent="0.35">
      <c r="A279" s="10"/>
      <c r="B279" s="11"/>
      <c r="C279" s="9">
        <f ca="1">COUNTIF($B$11:E279,E279)</f>
        <v>13</v>
      </c>
      <c r="D279" s="4" t="s">
        <v>158</v>
      </c>
      <c r="E279" s="59">
        <v>20000000</v>
      </c>
      <c r="F279" s="59">
        <v>20000000</v>
      </c>
      <c r="G279" s="73"/>
      <c r="H279" s="6" t="s">
        <v>1226</v>
      </c>
    </row>
    <row r="280" spans="1:10" ht="139.5" x14ac:dyDescent="0.35">
      <c r="A280" s="10"/>
      <c r="B280" s="11"/>
      <c r="C280" s="9">
        <f ca="1">COUNTIF($B$11:E280,E280)</f>
        <v>14</v>
      </c>
      <c r="D280" s="4" t="s">
        <v>159</v>
      </c>
      <c r="E280" s="59">
        <v>20000000</v>
      </c>
      <c r="F280" s="59">
        <v>20000000</v>
      </c>
      <c r="G280" s="73"/>
      <c r="H280" s="6" t="s">
        <v>1226</v>
      </c>
    </row>
    <row r="281" spans="1:10" ht="124" x14ac:dyDescent="0.35">
      <c r="A281" s="10"/>
      <c r="B281" s="11"/>
      <c r="C281" s="9">
        <f ca="1">COUNTIF($B$11:E281,E281)</f>
        <v>15</v>
      </c>
      <c r="D281" s="4" t="s">
        <v>160</v>
      </c>
      <c r="E281" s="59">
        <v>25000000</v>
      </c>
      <c r="F281" s="59">
        <v>25000000</v>
      </c>
      <c r="G281" s="73"/>
      <c r="H281" s="6" t="s">
        <v>1226</v>
      </c>
    </row>
    <row r="282" spans="1:10" s="14" customFormat="1" ht="93" x14ac:dyDescent="0.35">
      <c r="A282" s="10"/>
      <c r="B282" s="11"/>
      <c r="C282" s="13">
        <v>27</v>
      </c>
      <c r="D282" s="12" t="s">
        <v>1778</v>
      </c>
      <c r="E282" s="60">
        <v>0</v>
      </c>
      <c r="F282" s="60">
        <v>17000000</v>
      </c>
      <c r="G282" s="74">
        <f t="shared" ref="G282:G289" si="20">F282-E282</f>
        <v>17000000</v>
      </c>
      <c r="H282" s="12" t="s">
        <v>1226</v>
      </c>
      <c r="I282" s="69"/>
      <c r="J282" s="26"/>
    </row>
    <row r="283" spans="1:10" s="14" customFormat="1" ht="77.5" x14ac:dyDescent="0.35">
      <c r="A283" s="10"/>
      <c r="B283" s="11"/>
      <c r="C283" s="13">
        <v>28</v>
      </c>
      <c r="D283" s="12" t="s">
        <v>1779</v>
      </c>
      <c r="E283" s="60">
        <v>0</v>
      </c>
      <c r="F283" s="60">
        <v>17000000</v>
      </c>
      <c r="G283" s="74">
        <f t="shared" si="20"/>
        <v>17000000</v>
      </c>
      <c r="H283" s="12" t="s">
        <v>1226</v>
      </c>
      <c r="I283" s="69"/>
      <c r="J283" s="26"/>
    </row>
    <row r="284" spans="1:10" s="14" customFormat="1" ht="93" x14ac:dyDescent="0.35">
      <c r="A284" s="10"/>
      <c r="B284" s="11"/>
      <c r="C284" s="13">
        <v>29</v>
      </c>
      <c r="D284" s="12" t="s">
        <v>1780</v>
      </c>
      <c r="E284" s="60">
        <v>0</v>
      </c>
      <c r="F284" s="60">
        <v>17000000</v>
      </c>
      <c r="G284" s="74">
        <f t="shared" si="20"/>
        <v>17000000</v>
      </c>
      <c r="H284" s="12" t="s">
        <v>1226</v>
      </c>
      <c r="I284" s="69"/>
      <c r="J284" s="26"/>
    </row>
    <row r="285" spans="1:10" s="14" customFormat="1" ht="93" x14ac:dyDescent="0.35">
      <c r="A285" s="10"/>
      <c r="B285" s="11"/>
      <c r="C285" s="13">
        <v>30</v>
      </c>
      <c r="D285" s="12" t="s">
        <v>1781</v>
      </c>
      <c r="E285" s="60">
        <v>0</v>
      </c>
      <c r="F285" s="60">
        <v>17000000</v>
      </c>
      <c r="G285" s="74">
        <f t="shared" si="20"/>
        <v>17000000</v>
      </c>
      <c r="H285" s="12" t="s">
        <v>1226</v>
      </c>
      <c r="I285" s="69"/>
      <c r="J285" s="26"/>
    </row>
    <row r="286" spans="1:10" s="14" customFormat="1" ht="77.5" x14ac:dyDescent="0.35">
      <c r="A286" s="10"/>
      <c r="B286" s="11"/>
      <c r="C286" s="13">
        <v>31</v>
      </c>
      <c r="D286" s="12" t="s">
        <v>1786</v>
      </c>
      <c r="E286" s="60">
        <v>0</v>
      </c>
      <c r="F286" s="60">
        <v>20000000</v>
      </c>
      <c r="G286" s="74">
        <f t="shared" si="20"/>
        <v>20000000</v>
      </c>
      <c r="H286" s="12" t="s">
        <v>1226</v>
      </c>
      <c r="I286" s="69"/>
      <c r="J286" s="26"/>
    </row>
    <row r="287" spans="1:10" s="14" customFormat="1" ht="93" x14ac:dyDescent="0.35">
      <c r="A287" s="10"/>
      <c r="B287" s="11"/>
      <c r="C287" s="13">
        <v>32</v>
      </c>
      <c r="D287" s="12" t="s">
        <v>3280</v>
      </c>
      <c r="E287" s="60">
        <v>0</v>
      </c>
      <c r="F287" s="60">
        <v>15000000</v>
      </c>
      <c r="G287" s="74">
        <f t="shared" si="20"/>
        <v>15000000</v>
      </c>
      <c r="H287" s="12" t="s">
        <v>1226</v>
      </c>
      <c r="I287" s="69"/>
      <c r="J287" s="26"/>
    </row>
    <row r="288" spans="1:10" s="14" customFormat="1" ht="108.5" x14ac:dyDescent="0.35">
      <c r="A288" s="10"/>
      <c r="B288" s="11"/>
      <c r="C288" s="13">
        <v>33</v>
      </c>
      <c r="D288" s="12" t="s">
        <v>1787</v>
      </c>
      <c r="E288" s="60">
        <v>0</v>
      </c>
      <c r="F288" s="60">
        <v>15000000</v>
      </c>
      <c r="G288" s="74">
        <f t="shared" si="20"/>
        <v>15000000</v>
      </c>
      <c r="H288" s="12" t="s">
        <v>1226</v>
      </c>
      <c r="I288" s="69"/>
      <c r="J288" s="26"/>
    </row>
    <row r="289" spans="1:10" s="14" customFormat="1" ht="108.5" x14ac:dyDescent="0.35">
      <c r="A289" s="10"/>
      <c r="B289" s="11"/>
      <c r="C289" s="13">
        <v>34</v>
      </c>
      <c r="D289" s="12" t="s">
        <v>1788</v>
      </c>
      <c r="E289" s="60">
        <v>0</v>
      </c>
      <c r="F289" s="60">
        <v>15000000</v>
      </c>
      <c r="G289" s="74">
        <f t="shared" si="20"/>
        <v>15000000</v>
      </c>
      <c r="H289" s="12" t="s">
        <v>1226</v>
      </c>
      <c r="I289" s="69"/>
      <c r="J289" s="26"/>
    </row>
    <row r="290" spans="1:10" x14ac:dyDescent="0.35">
      <c r="A290" s="10"/>
      <c r="B290" s="27"/>
      <c r="C290" s="109" t="s">
        <v>1262</v>
      </c>
      <c r="D290" s="110"/>
      <c r="E290" s="59">
        <f>SUM(E274:E289)</f>
        <v>155000000</v>
      </c>
      <c r="F290" s="59">
        <f>SUM(F274:F289)</f>
        <v>288000000</v>
      </c>
      <c r="G290" s="73">
        <f>SUM(G274:G289)</f>
        <v>133000000</v>
      </c>
      <c r="H290" s="31"/>
      <c r="J290" s="54"/>
    </row>
    <row r="291" spans="1:10" x14ac:dyDescent="0.35">
      <c r="A291" s="10"/>
      <c r="B291" s="27"/>
      <c r="C291" s="107" t="s">
        <v>1274</v>
      </c>
      <c r="D291" s="111"/>
      <c r="E291" s="59"/>
      <c r="F291" s="59"/>
      <c r="G291" s="73"/>
      <c r="H291" s="31"/>
      <c r="J291" s="35"/>
    </row>
    <row r="292" spans="1:10" ht="93" x14ac:dyDescent="0.35">
      <c r="A292" s="10"/>
      <c r="B292" s="11"/>
      <c r="C292" s="9">
        <f ca="1">COUNTIF($B$11:E292,E292)</f>
        <v>1</v>
      </c>
      <c r="D292" s="4" t="s">
        <v>161</v>
      </c>
      <c r="E292" s="59">
        <v>15000000</v>
      </c>
      <c r="F292" s="59">
        <v>15000000</v>
      </c>
      <c r="G292" s="73"/>
      <c r="H292" s="6" t="s">
        <v>1226</v>
      </c>
    </row>
    <row r="293" spans="1:10" ht="93" x14ac:dyDescent="0.35">
      <c r="A293" s="10"/>
      <c r="B293" s="11"/>
      <c r="C293" s="9">
        <f ca="1">COUNTIF($B$11:E293,E293)</f>
        <v>2</v>
      </c>
      <c r="D293" s="4" t="s">
        <v>162</v>
      </c>
      <c r="E293" s="59">
        <v>20000000</v>
      </c>
      <c r="F293" s="59">
        <v>20000000</v>
      </c>
      <c r="G293" s="73"/>
      <c r="H293" s="6" t="s">
        <v>1226</v>
      </c>
    </row>
    <row r="294" spans="1:10" s="14" customFormat="1" ht="77.5" x14ac:dyDescent="0.35">
      <c r="A294" s="10"/>
      <c r="B294" s="11"/>
      <c r="C294" s="13">
        <v>4</v>
      </c>
      <c r="D294" s="12" t="s">
        <v>1790</v>
      </c>
      <c r="E294" s="60">
        <v>0</v>
      </c>
      <c r="F294" s="60">
        <v>22000000</v>
      </c>
      <c r="G294" s="74">
        <f t="shared" ref="G294:G299" si="21">F294-E294</f>
        <v>22000000</v>
      </c>
      <c r="H294" s="12" t="s">
        <v>1226</v>
      </c>
      <c r="I294" s="69"/>
      <c r="J294" s="26"/>
    </row>
    <row r="295" spans="1:10" s="14" customFormat="1" ht="77.5" x14ac:dyDescent="0.35">
      <c r="A295" s="10"/>
      <c r="B295" s="11"/>
      <c r="C295" s="13">
        <v>5</v>
      </c>
      <c r="D295" s="12" t="s">
        <v>1791</v>
      </c>
      <c r="E295" s="60">
        <v>0</v>
      </c>
      <c r="F295" s="60">
        <v>13000000</v>
      </c>
      <c r="G295" s="74">
        <f t="shared" si="21"/>
        <v>13000000</v>
      </c>
      <c r="H295" s="12" t="s">
        <v>1226</v>
      </c>
      <c r="I295" s="69"/>
      <c r="J295" s="26"/>
    </row>
    <row r="296" spans="1:10" s="14" customFormat="1" ht="77.5" x14ac:dyDescent="0.35">
      <c r="A296" s="10"/>
      <c r="B296" s="11"/>
      <c r="C296" s="13">
        <v>6</v>
      </c>
      <c r="D296" s="12" t="s">
        <v>1792</v>
      </c>
      <c r="E296" s="60">
        <v>0</v>
      </c>
      <c r="F296" s="60">
        <v>13000000</v>
      </c>
      <c r="G296" s="74">
        <f t="shared" si="21"/>
        <v>13000000</v>
      </c>
      <c r="H296" s="12" t="s">
        <v>1226</v>
      </c>
      <c r="I296" s="69"/>
      <c r="J296" s="26"/>
    </row>
    <row r="297" spans="1:10" s="14" customFormat="1" ht="77.5" x14ac:dyDescent="0.35">
      <c r="A297" s="10"/>
      <c r="B297" s="11"/>
      <c r="C297" s="13">
        <v>7</v>
      </c>
      <c r="D297" s="12" t="s">
        <v>1793</v>
      </c>
      <c r="E297" s="60">
        <v>0</v>
      </c>
      <c r="F297" s="60">
        <v>15000000</v>
      </c>
      <c r="G297" s="74">
        <f t="shared" si="21"/>
        <v>15000000</v>
      </c>
      <c r="H297" s="12" t="s">
        <v>1226</v>
      </c>
      <c r="I297" s="69"/>
      <c r="J297" s="26"/>
    </row>
    <row r="298" spans="1:10" s="14" customFormat="1" ht="124" x14ac:dyDescent="0.35">
      <c r="A298" s="10"/>
      <c r="B298" s="11"/>
      <c r="C298" s="13">
        <v>8</v>
      </c>
      <c r="D298" s="12" t="s">
        <v>1794</v>
      </c>
      <c r="E298" s="60">
        <v>0</v>
      </c>
      <c r="F298" s="60">
        <v>15000000</v>
      </c>
      <c r="G298" s="74">
        <f t="shared" si="21"/>
        <v>15000000</v>
      </c>
      <c r="H298" s="12" t="s">
        <v>1226</v>
      </c>
      <c r="I298" s="69"/>
      <c r="J298" s="26"/>
    </row>
    <row r="299" spans="1:10" s="14" customFormat="1" ht="93" x14ac:dyDescent="0.35">
      <c r="A299" s="10"/>
      <c r="B299" s="11"/>
      <c r="C299" s="13">
        <v>9</v>
      </c>
      <c r="D299" s="12" t="s">
        <v>1795</v>
      </c>
      <c r="E299" s="60">
        <v>0</v>
      </c>
      <c r="F299" s="60">
        <v>39000000</v>
      </c>
      <c r="G299" s="74">
        <f t="shared" si="21"/>
        <v>39000000</v>
      </c>
      <c r="H299" s="12" t="s">
        <v>1226</v>
      </c>
      <c r="I299" s="69"/>
      <c r="J299" s="26"/>
    </row>
    <row r="300" spans="1:10" x14ac:dyDescent="0.35">
      <c r="A300" s="10"/>
      <c r="B300" s="27"/>
      <c r="C300" s="109" t="s">
        <v>1263</v>
      </c>
      <c r="D300" s="110"/>
      <c r="E300" s="59">
        <f>SUM(E292:E299)</f>
        <v>35000000</v>
      </c>
      <c r="F300" s="59">
        <f>SUM(F292:F299)</f>
        <v>152000000</v>
      </c>
      <c r="G300" s="73">
        <f>SUM(G292:G299)</f>
        <v>117000000</v>
      </c>
      <c r="H300" s="31"/>
      <c r="J300" s="35"/>
    </row>
    <row r="301" spans="1:10" x14ac:dyDescent="0.35">
      <c r="A301" s="10"/>
      <c r="B301" s="27"/>
      <c r="C301" s="107" t="s">
        <v>1275</v>
      </c>
      <c r="D301" s="111"/>
      <c r="E301" s="59"/>
      <c r="F301" s="59"/>
      <c r="G301" s="73"/>
      <c r="H301" s="31"/>
      <c r="J301" s="35"/>
    </row>
    <row r="302" spans="1:10" ht="77.5" x14ac:dyDescent="0.35">
      <c r="A302" s="10"/>
      <c r="B302" s="11"/>
      <c r="C302" s="9">
        <f ca="1">COUNTIF($B$11:E302,E302)</f>
        <v>1</v>
      </c>
      <c r="D302" s="4" t="s">
        <v>163</v>
      </c>
      <c r="E302" s="59">
        <v>10000000</v>
      </c>
      <c r="F302" s="59">
        <v>10000000</v>
      </c>
      <c r="G302" s="73"/>
      <c r="H302" s="6" t="s">
        <v>1226</v>
      </c>
    </row>
    <row r="303" spans="1:10" ht="77.5" x14ac:dyDescent="0.35">
      <c r="A303" s="10"/>
      <c r="B303" s="11"/>
      <c r="C303" s="9">
        <f ca="1">COUNTIF($B$11:E303,E303)</f>
        <v>2</v>
      </c>
      <c r="D303" s="4" t="s">
        <v>164</v>
      </c>
      <c r="E303" s="59">
        <v>10000000</v>
      </c>
      <c r="F303" s="59">
        <v>10000000</v>
      </c>
      <c r="G303" s="73"/>
      <c r="H303" s="6" t="s">
        <v>1226</v>
      </c>
    </row>
    <row r="304" spans="1:10" ht="77.5" x14ac:dyDescent="0.35">
      <c r="A304" s="10"/>
      <c r="B304" s="11"/>
      <c r="C304" s="9">
        <f ca="1">COUNTIF($B$11:E304,E304)</f>
        <v>3</v>
      </c>
      <c r="D304" s="4" t="s">
        <v>165</v>
      </c>
      <c r="E304" s="59">
        <v>10000000</v>
      </c>
      <c r="F304" s="59">
        <v>10000000</v>
      </c>
      <c r="G304" s="73"/>
      <c r="H304" s="6" t="s">
        <v>1226</v>
      </c>
    </row>
    <row r="305" spans="1:10" ht="77.5" x14ac:dyDescent="0.35">
      <c r="A305" s="10"/>
      <c r="B305" s="11"/>
      <c r="C305" s="9">
        <f ca="1">COUNTIF($B$11:E305,E305)</f>
        <v>4</v>
      </c>
      <c r="D305" s="4" t="s">
        <v>166</v>
      </c>
      <c r="E305" s="59">
        <v>10000000</v>
      </c>
      <c r="F305" s="59">
        <v>10000000</v>
      </c>
      <c r="G305" s="73"/>
      <c r="H305" s="6" t="s">
        <v>1226</v>
      </c>
    </row>
    <row r="306" spans="1:10" ht="77.5" x14ac:dyDescent="0.35">
      <c r="A306" s="10"/>
      <c r="B306" s="11"/>
      <c r="C306" s="9">
        <f ca="1">COUNTIF($B$11:E306,E306)</f>
        <v>5</v>
      </c>
      <c r="D306" s="4" t="s">
        <v>167</v>
      </c>
      <c r="E306" s="59">
        <v>10000000</v>
      </c>
      <c r="F306" s="59">
        <v>10000000</v>
      </c>
      <c r="G306" s="73"/>
      <c r="H306" s="6" t="s">
        <v>1226</v>
      </c>
    </row>
    <row r="307" spans="1:10" s="14" customFormat="1" ht="93" x14ac:dyDescent="0.35">
      <c r="A307" s="10"/>
      <c r="B307" s="11"/>
      <c r="C307" s="13">
        <v>5</v>
      </c>
      <c r="D307" s="12" t="s">
        <v>1797</v>
      </c>
      <c r="E307" s="60">
        <v>0</v>
      </c>
      <c r="F307" s="60">
        <v>40000000</v>
      </c>
      <c r="G307" s="74">
        <f t="shared" ref="G307:G309" si="22">F307-E307</f>
        <v>40000000</v>
      </c>
      <c r="H307" s="12" t="s">
        <v>1226</v>
      </c>
      <c r="I307" s="69"/>
      <c r="J307" s="26"/>
    </row>
    <row r="308" spans="1:10" s="14" customFormat="1" ht="108.5" x14ac:dyDescent="0.35">
      <c r="A308" s="10"/>
      <c r="B308" s="11"/>
      <c r="C308" s="13">
        <v>5</v>
      </c>
      <c r="D308" s="12" t="s">
        <v>3281</v>
      </c>
      <c r="E308" s="60">
        <v>0</v>
      </c>
      <c r="F308" s="60">
        <v>12000000</v>
      </c>
      <c r="G308" s="74">
        <f t="shared" si="22"/>
        <v>12000000</v>
      </c>
      <c r="H308" s="12" t="s">
        <v>1226</v>
      </c>
      <c r="I308" s="69"/>
      <c r="J308" s="26"/>
    </row>
    <row r="309" spans="1:10" s="14" customFormat="1" ht="124" x14ac:dyDescent="0.35">
      <c r="A309" s="10"/>
      <c r="B309" s="11"/>
      <c r="C309" s="13">
        <v>5</v>
      </c>
      <c r="D309" s="12" t="s">
        <v>1798</v>
      </c>
      <c r="E309" s="60">
        <v>0</v>
      </c>
      <c r="F309" s="60">
        <v>10000000</v>
      </c>
      <c r="G309" s="74">
        <f t="shared" si="22"/>
        <v>10000000</v>
      </c>
      <c r="H309" s="12" t="s">
        <v>1226</v>
      </c>
      <c r="I309" s="69"/>
      <c r="J309" s="26"/>
    </row>
    <row r="310" spans="1:10" x14ac:dyDescent="0.35">
      <c r="A310" s="10"/>
      <c r="B310" s="27"/>
      <c r="C310" s="109" t="s">
        <v>1264</v>
      </c>
      <c r="D310" s="110"/>
      <c r="E310" s="59">
        <f>SUM(E302:E309)</f>
        <v>50000000</v>
      </c>
      <c r="F310" s="59">
        <f>SUM(F302:F309)</f>
        <v>112000000</v>
      </c>
      <c r="G310" s="73">
        <f>SUM(G302:G309)</f>
        <v>62000000</v>
      </c>
      <c r="H310" s="31"/>
      <c r="J310" s="35"/>
    </row>
    <row r="311" spans="1:10" x14ac:dyDescent="0.35">
      <c r="A311" s="10"/>
      <c r="B311" s="27"/>
      <c r="C311" s="107" t="s">
        <v>1529</v>
      </c>
      <c r="D311" s="111"/>
      <c r="E311" s="59"/>
      <c r="F311" s="59"/>
      <c r="G311" s="73"/>
      <c r="H311" s="31"/>
      <c r="J311" s="35"/>
    </row>
    <row r="312" spans="1:10" ht="139.5" x14ac:dyDescent="0.35">
      <c r="A312" s="10"/>
      <c r="B312" s="11"/>
      <c r="C312" s="9">
        <f ca="1">COUNTIF($B$11:E312,E312)</f>
        <v>11</v>
      </c>
      <c r="D312" s="4" t="s">
        <v>178</v>
      </c>
      <c r="E312" s="59">
        <v>20000000</v>
      </c>
      <c r="F312" s="59">
        <v>20000000</v>
      </c>
      <c r="G312" s="73"/>
      <c r="H312" s="6" t="s">
        <v>1226</v>
      </c>
    </row>
    <row r="313" spans="1:10" ht="124" x14ac:dyDescent="0.35">
      <c r="A313" s="10"/>
      <c r="B313" s="11"/>
      <c r="C313" s="9">
        <f ca="1">COUNTIF($B$11:E313,E313)</f>
        <v>12</v>
      </c>
      <c r="D313" s="4" t="s">
        <v>179</v>
      </c>
      <c r="E313" s="59">
        <v>15000000</v>
      </c>
      <c r="F313" s="59">
        <v>15000000</v>
      </c>
      <c r="G313" s="73"/>
      <c r="H313" s="6" t="s">
        <v>1226</v>
      </c>
    </row>
    <row r="314" spans="1:10" ht="108.5" x14ac:dyDescent="0.35">
      <c r="A314" s="10"/>
      <c r="B314" s="11"/>
      <c r="C314" s="9">
        <f ca="1">COUNTIF($B$11:E314,E314)</f>
        <v>13</v>
      </c>
      <c r="D314" s="4" t="s">
        <v>180</v>
      </c>
      <c r="E314" s="59">
        <v>20000000</v>
      </c>
      <c r="F314" s="59">
        <v>20000000</v>
      </c>
      <c r="G314" s="73"/>
      <c r="H314" s="6" t="s">
        <v>1226</v>
      </c>
    </row>
    <row r="315" spans="1:10" ht="93" x14ac:dyDescent="0.35">
      <c r="A315" s="10"/>
      <c r="B315" s="11"/>
      <c r="C315" s="9">
        <f ca="1">COUNTIF($B$11:E315,E315)</f>
        <v>14</v>
      </c>
      <c r="D315" s="4" t="s">
        <v>181</v>
      </c>
      <c r="E315" s="59">
        <v>20000000</v>
      </c>
      <c r="F315" s="59">
        <v>20000000</v>
      </c>
      <c r="G315" s="73"/>
      <c r="H315" s="6" t="s">
        <v>1226</v>
      </c>
    </row>
    <row r="316" spans="1:10" ht="108.5" x14ac:dyDescent="0.35">
      <c r="A316" s="10"/>
      <c r="B316" s="11"/>
      <c r="C316" s="9">
        <f ca="1">COUNTIF($B$11:E316,E316)</f>
        <v>15</v>
      </c>
      <c r="D316" s="4" t="s">
        <v>182</v>
      </c>
      <c r="E316" s="59">
        <v>20000000</v>
      </c>
      <c r="F316" s="59">
        <v>20000000</v>
      </c>
      <c r="G316" s="73"/>
      <c r="H316" s="6" t="s">
        <v>1226</v>
      </c>
    </row>
    <row r="317" spans="1:10" s="14" customFormat="1" ht="77.5" x14ac:dyDescent="0.35">
      <c r="A317" s="10"/>
      <c r="B317" s="11"/>
      <c r="C317" s="13">
        <v>17</v>
      </c>
      <c r="D317" s="12" t="s">
        <v>1799</v>
      </c>
      <c r="E317" s="60">
        <v>0</v>
      </c>
      <c r="F317" s="60">
        <v>30000000</v>
      </c>
      <c r="G317" s="74">
        <f t="shared" ref="G317:G322" si="23">F317-E317</f>
        <v>30000000</v>
      </c>
      <c r="H317" s="12" t="s">
        <v>1226</v>
      </c>
      <c r="I317" s="69"/>
      <c r="J317" s="26"/>
    </row>
    <row r="318" spans="1:10" s="14" customFormat="1" ht="77.5" x14ac:dyDescent="0.35">
      <c r="A318" s="10"/>
      <c r="B318" s="11"/>
      <c r="C318" s="13">
        <v>18</v>
      </c>
      <c r="D318" s="12" t="s">
        <v>1800</v>
      </c>
      <c r="E318" s="60">
        <v>0</v>
      </c>
      <c r="F318" s="60">
        <v>10000000</v>
      </c>
      <c r="G318" s="74">
        <f t="shared" si="23"/>
        <v>10000000</v>
      </c>
      <c r="H318" s="12" t="s">
        <v>1226</v>
      </c>
      <c r="I318" s="69"/>
      <c r="J318" s="26"/>
    </row>
    <row r="319" spans="1:10" s="14" customFormat="1" ht="77.5" x14ac:dyDescent="0.35">
      <c r="A319" s="10"/>
      <c r="B319" s="11"/>
      <c r="C319" s="13">
        <v>19</v>
      </c>
      <c r="D319" s="12" t="s">
        <v>1801</v>
      </c>
      <c r="E319" s="60">
        <v>0</v>
      </c>
      <c r="F319" s="60">
        <v>20000000</v>
      </c>
      <c r="G319" s="74">
        <f t="shared" si="23"/>
        <v>20000000</v>
      </c>
      <c r="H319" s="12" t="s">
        <v>1226</v>
      </c>
      <c r="I319" s="69"/>
      <c r="J319" s="26"/>
    </row>
    <row r="320" spans="1:10" s="14" customFormat="1" ht="93" x14ac:dyDescent="0.35">
      <c r="A320" s="10"/>
      <c r="B320" s="11"/>
      <c r="C320" s="13">
        <v>20</v>
      </c>
      <c r="D320" s="12" t="s">
        <v>1803</v>
      </c>
      <c r="E320" s="60">
        <v>0</v>
      </c>
      <c r="F320" s="60">
        <v>17000000</v>
      </c>
      <c r="G320" s="74">
        <f t="shared" si="23"/>
        <v>17000000</v>
      </c>
      <c r="H320" s="12" t="s">
        <v>1226</v>
      </c>
      <c r="I320" s="69"/>
      <c r="J320" s="26"/>
    </row>
    <row r="321" spans="1:10" s="14" customFormat="1" ht="108.5" x14ac:dyDescent="0.35">
      <c r="A321" s="10"/>
      <c r="B321" s="11"/>
      <c r="C321" s="13">
        <v>21</v>
      </c>
      <c r="D321" s="12" t="s">
        <v>1802</v>
      </c>
      <c r="E321" s="60">
        <v>0</v>
      </c>
      <c r="F321" s="60">
        <v>17000000</v>
      </c>
      <c r="G321" s="74">
        <f t="shared" si="23"/>
        <v>17000000</v>
      </c>
      <c r="H321" s="12" t="s">
        <v>1226</v>
      </c>
      <c r="I321" s="69"/>
      <c r="J321" s="26"/>
    </row>
    <row r="322" spans="1:10" s="14" customFormat="1" ht="77.5" x14ac:dyDescent="0.35">
      <c r="A322" s="10"/>
      <c r="B322" s="11"/>
      <c r="C322" s="13">
        <v>22</v>
      </c>
      <c r="D322" s="12" t="s">
        <v>1804</v>
      </c>
      <c r="E322" s="60">
        <v>0</v>
      </c>
      <c r="F322" s="60">
        <v>15000000</v>
      </c>
      <c r="G322" s="74">
        <f t="shared" si="23"/>
        <v>15000000</v>
      </c>
      <c r="H322" s="12" t="s">
        <v>1226</v>
      </c>
      <c r="I322" s="69"/>
      <c r="J322" s="26"/>
    </row>
    <row r="323" spans="1:10" x14ac:dyDescent="0.35">
      <c r="A323" s="10"/>
      <c r="B323" s="27"/>
      <c r="C323" s="109" t="s">
        <v>1265</v>
      </c>
      <c r="D323" s="110"/>
      <c r="E323" s="59">
        <f>SUM(E312:E322)</f>
        <v>95000000</v>
      </c>
      <c r="F323" s="59">
        <f>SUM(F312:F322)</f>
        <v>204000000</v>
      </c>
      <c r="G323" s="73">
        <f>SUM(G312:G322)</f>
        <v>109000000</v>
      </c>
      <c r="H323" s="31"/>
      <c r="J323" s="35"/>
    </row>
    <row r="324" spans="1:10" x14ac:dyDescent="0.35">
      <c r="A324" s="10"/>
      <c r="B324" s="27"/>
      <c r="C324" s="107" t="s">
        <v>1276</v>
      </c>
      <c r="D324" s="111"/>
      <c r="E324" s="59"/>
      <c r="F324" s="59"/>
      <c r="G324" s="73"/>
      <c r="H324" s="31"/>
      <c r="J324" s="35"/>
    </row>
    <row r="325" spans="1:10" ht="93" x14ac:dyDescent="0.35">
      <c r="A325" s="10"/>
      <c r="B325" s="11"/>
      <c r="C325" s="9">
        <f ca="1">COUNTIF($B$11:E325,E325)</f>
        <v>3</v>
      </c>
      <c r="D325" s="4" t="s">
        <v>185</v>
      </c>
      <c r="E325" s="59">
        <v>20000000</v>
      </c>
      <c r="F325" s="59">
        <v>20000000</v>
      </c>
      <c r="G325" s="73"/>
      <c r="H325" s="6" t="s">
        <v>1226</v>
      </c>
    </row>
    <row r="326" spans="1:10" ht="93" x14ac:dyDescent="0.35">
      <c r="A326" s="10"/>
      <c r="B326" s="11"/>
      <c r="C326" s="9">
        <f ca="1">COUNTIF($B$11:E326,E326)</f>
        <v>4</v>
      </c>
      <c r="D326" s="4" t="s">
        <v>186</v>
      </c>
      <c r="E326" s="59">
        <v>20000000</v>
      </c>
      <c r="F326" s="59">
        <v>20000000</v>
      </c>
      <c r="G326" s="73"/>
      <c r="H326" s="6" t="s">
        <v>1226</v>
      </c>
    </row>
    <row r="327" spans="1:10" ht="93" x14ac:dyDescent="0.35">
      <c r="A327" s="10"/>
      <c r="B327" s="11"/>
      <c r="C327" s="9">
        <f ca="1">COUNTIF($B$11:E327,E327)</f>
        <v>5</v>
      </c>
      <c r="D327" s="4" t="s">
        <v>187</v>
      </c>
      <c r="E327" s="59">
        <v>15000000</v>
      </c>
      <c r="F327" s="59">
        <v>15000000</v>
      </c>
      <c r="G327" s="73"/>
      <c r="H327" s="6" t="s">
        <v>1226</v>
      </c>
    </row>
    <row r="328" spans="1:10" s="14" customFormat="1" ht="93" x14ac:dyDescent="0.35">
      <c r="A328" s="10"/>
      <c r="B328" s="11"/>
      <c r="C328" s="13">
        <v>6</v>
      </c>
      <c r="D328" s="12" t="s">
        <v>1808</v>
      </c>
      <c r="E328" s="60">
        <v>0</v>
      </c>
      <c r="F328" s="60">
        <v>25000000</v>
      </c>
      <c r="G328" s="74">
        <f t="shared" ref="G328:G336" si="24">F328-E328</f>
        <v>25000000</v>
      </c>
      <c r="H328" s="12" t="s">
        <v>1227</v>
      </c>
      <c r="I328" s="69"/>
      <c r="J328" s="26"/>
    </row>
    <row r="329" spans="1:10" s="14" customFormat="1" ht="77.5" x14ac:dyDescent="0.35">
      <c r="A329" s="10"/>
      <c r="B329" s="11"/>
      <c r="C329" s="13">
        <v>10</v>
      </c>
      <c r="D329" s="12" t="s">
        <v>1806</v>
      </c>
      <c r="E329" s="60">
        <v>0</v>
      </c>
      <c r="F329" s="60">
        <v>15000000</v>
      </c>
      <c r="G329" s="74">
        <f t="shared" si="24"/>
        <v>15000000</v>
      </c>
      <c r="H329" s="12" t="s">
        <v>1226</v>
      </c>
      <c r="I329" s="69"/>
      <c r="J329" s="26"/>
    </row>
    <row r="330" spans="1:10" s="14" customFormat="1" ht="93" x14ac:dyDescent="0.35">
      <c r="A330" s="10"/>
      <c r="B330" s="11"/>
      <c r="C330" s="13">
        <v>11</v>
      </c>
      <c r="D330" s="12" t="s">
        <v>1807</v>
      </c>
      <c r="E330" s="60">
        <v>0</v>
      </c>
      <c r="F330" s="60">
        <v>17000000</v>
      </c>
      <c r="G330" s="74">
        <f t="shared" si="24"/>
        <v>17000000</v>
      </c>
      <c r="H330" s="12" t="s">
        <v>1226</v>
      </c>
      <c r="I330" s="69"/>
      <c r="J330" s="26"/>
    </row>
    <row r="331" spans="1:10" s="14" customFormat="1" ht="77.5" x14ac:dyDescent="0.35">
      <c r="A331" s="10"/>
      <c r="B331" s="11"/>
      <c r="C331" s="13">
        <v>12</v>
      </c>
      <c r="D331" s="12" t="s">
        <v>1809</v>
      </c>
      <c r="E331" s="60">
        <v>0</v>
      </c>
      <c r="F331" s="60">
        <v>13000000</v>
      </c>
      <c r="G331" s="74">
        <f t="shared" si="24"/>
        <v>13000000</v>
      </c>
      <c r="H331" s="12" t="s">
        <v>1226</v>
      </c>
      <c r="I331" s="69"/>
      <c r="J331" s="26"/>
    </row>
    <row r="332" spans="1:10" s="14" customFormat="1" ht="77.5" x14ac:dyDescent="0.35">
      <c r="A332" s="10"/>
      <c r="B332" s="11"/>
      <c r="C332" s="13">
        <v>13</v>
      </c>
      <c r="D332" s="12" t="s">
        <v>1810</v>
      </c>
      <c r="E332" s="60">
        <v>0</v>
      </c>
      <c r="F332" s="60">
        <v>13000000</v>
      </c>
      <c r="G332" s="74">
        <f t="shared" si="24"/>
        <v>13000000</v>
      </c>
      <c r="H332" s="12" t="s">
        <v>1226</v>
      </c>
      <c r="I332" s="69"/>
      <c r="J332" s="26"/>
    </row>
    <row r="333" spans="1:10" s="14" customFormat="1" ht="77.5" x14ac:dyDescent="0.35">
      <c r="A333" s="10"/>
      <c r="B333" s="11"/>
      <c r="C333" s="13">
        <v>14</v>
      </c>
      <c r="D333" s="12" t="s">
        <v>1811</v>
      </c>
      <c r="E333" s="60">
        <v>0</v>
      </c>
      <c r="F333" s="60">
        <v>13000000</v>
      </c>
      <c r="G333" s="74">
        <f t="shared" si="24"/>
        <v>13000000</v>
      </c>
      <c r="H333" s="12" t="s">
        <v>1226</v>
      </c>
      <c r="I333" s="69"/>
      <c r="J333" s="26"/>
    </row>
    <row r="334" spans="1:10" s="14" customFormat="1" ht="93" x14ac:dyDescent="0.35">
      <c r="A334" s="10"/>
      <c r="B334" s="11"/>
      <c r="C334" s="13">
        <v>15</v>
      </c>
      <c r="D334" s="12" t="s">
        <v>1812</v>
      </c>
      <c r="E334" s="60">
        <v>0</v>
      </c>
      <c r="F334" s="60">
        <v>15000000</v>
      </c>
      <c r="G334" s="74">
        <f t="shared" si="24"/>
        <v>15000000</v>
      </c>
      <c r="H334" s="12" t="s">
        <v>1226</v>
      </c>
      <c r="I334" s="69"/>
      <c r="J334" s="26"/>
    </row>
    <row r="335" spans="1:10" s="14" customFormat="1" ht="77.5" x14ac:dyDescent="0.35">
      <c r="A335" s="10"/>
      <c r="B335" s="11"/>
      <c r="C335" s="13">
        <v>16</v>
      </c>
      <c r="D335" s="12" t="s">
        <v>1816</v>
      </c>
      <c r="E335" s="60">
        <v>0</v>
      </c>
      <c r="F335" s="60">
        <v>17000000</v>
      </c>
      <c r="G335" s="74">
        <f t="shared" si="24"/>
        <v>17000000</v>
      </c>
      <c r="H335" s="12" t="s">
        <v>1226</v>
      </c>
      <c r="I335" s="69"/>
      <c r="J335" s="26"/>
    </row>
    <row r="336" spans="1:10" s="14" customFormat="1" ht="77.5" x14ac:dyDescent="0.35">
      <c r="A336" s="10"/>
      <c r="B336" s="11"/>
      <c r="C336" s="13">
        <v>17</v>
      </c>
      <c r="D336" s="12" t="s">
        <v>1817</v>
      </c>
      <c r="E336" s="60">
        <v>0</v>
      </c>
      <c r="F336" s="60">
        <v>17000000</v>
      </c>
      <c r="G336" s="74">
        <f t="shared" si="24"/>
        <v>17000000</v>
      </c>
      <c r="H336" s="12" t="s">
        <v>1226</v>
      </c>
      <c r="I336" s="69"/>
      <c r="J336" s="26"/>
    </row>
    <row r="337" spans="1:10" x14ac:dyDescent="0.35">
      <c r="A337" s="10"/>
      <c r="B337" s="27"/>
      <c r="C337" s="109" t="s">
        <v>1266</v>
      </c>
      <c r="D337" s="110"/>
      <c r="E337" s="59">
        <f>SUM(E325:E336)</f>
        <v>55000000</v>
      </c>
      <c r="F337" s="59">
        <f>SUM(F325:F336)</f>
        <v>200000000</v>
      </c>
      <c r="G337" s="73">
        <f>SUM(G325:G336)</f>
        <v>145000000</v>
      </c>
      <c r="H337" s="31"/>
      <c r="J337" s="35"/>
    </row>
    <row r="338" spans="1:10" x14ac:dyDescent="0.35">
      <c r="A338" s="10"/>
      <c r="B338" s="27"/>
      <c r="C338" s="107" t="s">
        <v>1277</v>
      </c>
      <c r="D338" s="111"/>
      <c r="E338" s="59"/>
      <c r="F338" s="59"/>
      <c r="G338" s="73"/>
      <c r="H338" s="31"/>
      <c r="J338" s="35"/>
    </row>
    <row r="339" spans="1:10" ht="77.5" x14ac:dyDescent="0.35">
      <c r="A339" s="10"/>
      <c r="B339" s="11"/>
      <c r="C339" s="9">
        <f ca="1">COUNTIF($B$11:E339,E339)</f>
        <v>2</v>
      </c>
      <c r="D339" s="4" t="s">
        <v>189</v>
      </c>
      <c r="E339" s="59">
        <v>10000000</v>
      </c>
      <c r="F339" s="59">
        <v>10000000</v>
      </c>
      <c r="G339" s="73"/>
      <c r="H339" s="6" t="s">
        <v>1226</v>
      </c>
    </row>
    <row r="340" spans="1:10" ht="77.5" x14ac:dyDescent="0.35">
      <c r="A340" s="10"/>
      <c r="B340" s="11"/>
      <c r="C340" s="9">
        <f ca="1">COUNTIF($B$11:E340,E340)</f>
        <v>3</v>
      </c>
      <c r="D340" s="4" t="s">
        <v>190</v>
      </c>
      <c r="E340" s="59">
        <v>10000000</v>
      </c>
      <c r="F340" s="59">
        <v>10000000</v>
      </c>
      <c r="G340" s="73"/>
      <c r="H340" s="6" t="s">
        <v>1226</v>
      </c>
    </row>
    <row r="341" spans="1:10" ht="124" x14ac:dyDescent="0.35">
      <c r="A341" s="10"/>
      <c r="B341" s="11"/>
      <c r="C341" s="9">
        <f ca="1">COUNTIF($B$11:E341,E341)</f>
        <v>4</v>
      </c>
      <c r="D341" s="4" t="s">
        <v>191</v>
      </c>
      <c r="E341" s="59">
        <v>20000000</v>
      </c>
      <c r="F341" s="59">
        <v>20000000</v>
      </c>
      <c r="G341" s="73"/>
      <c r="H341" s="6" t="s">
        <v>1226</v>
      </c>
    </row>
    <row r="342" spans="1:10" ht="93" x14ac:dyDescent="0.35">
      <c r="A342" s="10"/>
      <c r="B342" s="11"/>
      <c r="C342" s="9">
        <f ca="1">COUNTIF($B$11:E342,E342)</f>
        <v>5</v>
      </c>
      <c r="D342" s="4" t="s">
        <v>192</v>
      </c>
      <c r="E342" s="59">
        <v>15000000</v>
      </c>
      <c r="F342" s="59">
        <v>15000000</v>
      </c>
      <c r="G342" s="73"/>
      <c r="H342" s="6" t="s">
        <v>1226</v>
      </c>
    </row>
    <row r="343" spans="1:10" ht="93" x14ac:dyDescent="0.35">
      <c r="A343" s="10"/>
      <c r="B343" s="11"/>
      <c r="C343" s="9">
        <f ca="1">COUNTIF($B$11:E343,E343)</f>
        <v>6</v>
      </c>
      <c r="D343" s="4" t="s">
        <v>193</v>
      </c>
      <c r="E343" s="59">
        <v>20000000</v>
      </c>
      <c r="F343" s="59">
        <v>20000000</v>
      </c>
      <c r="G343" s="73"/>
      <c r="H343" s="6" t="s">
        <v>1226</v>
      </c>
    </row>
    <row r="344" spans="1:10" ht="93" x14ac:dyDescent="0.35">
      <c r="A344" s="10"/>
      <c r="B344" s="11"/>
      <c r="C344" s="9">
        <f ca="1">COUNTIF($B$11:E344,E344)</f>
        <v>7</v>
      </c>
      <c r="D344" s="4" t="s">
        <v>194</v>
      </c>
      <c r="E344" s="59">
        <v>20000000</v>
      </c>
      <c r="F344" s="59">
        <v>20000000</v>
      </c>
      <c r="G344" s="73"/>
      <c r="H344" s="6" t="s">
        <v>1226</v>
      </c>
    </row>
    <row r="345" spans="1:10" ht="108.5" x14ac:dyDescent="0.35">
      <c r="A345" s="10"/>
      <c r="B345" s="11"/>
      <c r="C345" s="9">
        <f ca="1">COUNTIF($B$11:E345,E345)</f>
        <v>8</v>
      </c>
      <c r="D345" s="4" t="s">
        <v>195</v>
      </c>
      <c r="E345" s="59">
        <v>10000000</v>
      </c>
      <c r="F345" s="59">
        <v>10000000</v>
      </c>
      <c r="G345" s="73"/>
      <c r="H345" s="6" t="s">
        <v>1226</v>
      </c>
    </row>
    <row r="346" spans="1:10" s="14" customFormat="1" ht="77.5" x14ac:dyDescent="0.35">
      <c r="A346" s="10"/>
      <c r="B346" s="11"/>
      <c r="C346" s="13">
        <v>9</v>
      </c>
      <c r="D346" s="12" t="s">
        <v>1818</v>
      </c>
      <c r="E346" s="60">
        <v>0</v>
      </c>
      <c r="F346" s="60">
        <v>30000000</v>
      </c>
      <c r="G346" s="74">
        <f t="shared" ref="G346:G350" si="25">F346-E346</f>
        <v>30000000</v>
      </c>
      <c r="H346" s="12" t="s">
        <v>1227</v>
      </c>
      <c r="I346" s="69"/>
      <c r="J346" s="26"/>
    </row>
    <row r="347" spans="1:10" s="14" customFormat="1" ht="77.5" x14ac:dyDescent="0.35">
      <c r="A347" s="10"/>
      <c r="B347" s="11"/>
      <c r="C347" s="13">
        <v>13</v>
      </c>
      <c r="D347" s="12" t="s">
        <v>1819</v>
      </c>
      <c r="E347" s="60">
        <v>0</v>
      </c>
      <c r="F347" s="60">
        <v>10000000</v>
      </c>
      <c r="G347" s="74">
        <f t="shared" si="25"/>
        <v>10000000</v>
      </c>
      <c r="H347" s="12" t="s">
        <v>1226</v>
      </c>
      <c r="I347" s="69"/>
      <c r="J347" s="26"/>
    </row>
    <row r="348" spans="1:10" s="14" customFormat="1" ht="77.5" x14ac:dyDescent="0.35">
      <c r="A348" s="10"/>
      <c r="B348" s="11"/>
      <c r="C348" s="13">
        <v>14</v>
      </c>
      <c r="D348" s="12" t="s">
        <v>1820</v>
      </c>
      <c r="E348" s="60">
        <v>0</v>
      </c>
      <c r="F348" s="60">
        <v>10000000</v>
      </c>
      <c r="G348" s="74">
        <f t="shared" si="25"/>
        <v>10000000</v>
      </c>
      <c r="H348" s="12" t="s">
        <v>1226</v>
      </c>
      <c r="I348" s="69"/>
      <c r="J348" s="26"/>
    </row>
    <row r="349" spans="1:10" s="14" customFormat="1" ht="77.5" x14ac:dyDescent="0.35">
      <c r="A349" s="10"/>
      <c r="B349" s="11"/>
      <c r="C349" s="13">
        <v>15</v>
      </c>
      <c r="D349" s="12" t="s">
        <v>1821</v>
      </c>
      <c r="E349" s="60">
        <v>0</v>
      </c>
      <c r="F349" s="60">
        <v>10000000</v>
      </c>
      <c r="G349" s="74">
        <f t="shared" si="25"/>
        <v>10000000</v>
      </c>
      <c r="H349" s="12" t="s">
        <v>1226</v>
      </c>
      <c r="I349" s="69"/>
      <c r="J349" s="26"/>
    </row>
    <row r="350" spans="1:10" s="14" customFormat="1" ht="93" x14ac:dyDescent="0.35">
      <c r="A350" s="10"/>
      <c r="B350" s="11"/>
      <c r="C350" s="13">
        <v>16</v>
      </c>
      <c r="D350" s="12" t="s">
        <v>1822</v>
      </c>
      <c r="E350" s="60">
        <v>0</v>
      </c>
      <c r="F350" s="60">
        <v>10000000</v>
      </c>
      <c r="G350" s="74">
        <f t="shared" si="25"/>
        <v>10000000</v>
      </c>
      <c r="H350" s="12" t="s">
        <v>1226</v>
      </c>
      <c r="I350" s="69"/>
      <c r="J350" s="26"/>
    </row>
    <row r="351" spans="1:10" x14ac:dyDescent="0.35">
      <c r="A351" s="10"/>
      <c r="B351" s="27"/>
      <c r="C351" s="109" t="s">
        <v>1267</v>
      </c>
      <c r="D351" s="110"/>
      <c r="E351" s="59">
        <f>SUM(E339:E350)</f>
        <v>105000000</v>
      </c>
      <c r="F351" s="59">
        <f>SUM(F339:F350)</f>
        <v>175000000</v>
      </c>
      <c r="G351" s="73">
        <f>SUM(G339:G350)</f>
        <v>70000000</v>
      </c>
      <c r="H351" s="31"/>
      <c r="J351" s="35"/>
    </row>
    <row r="352" spans="1:10" x14ac:dyDescent="0.35">
      <c r="A352" s="10"/>
      <c r="B352" s="27"/>
      <c r="C352" s="107" t="s">
        <v>1278</v>
      </c>
      <c r="D352" s="111"/>
      <c r="E352" s="59"/>
      <c r="F352" s="59"/>
      <c r="G352" s="73"/>
      <c r="H352" s="31"/>
      <c r="J352" s="35"/>
    </row>
    <row r="353" spans="1:10" ht="77.5" x14ac:dyDescent="0.35">
      <c r="A353" s="10"/>
      <c r="B353" s="11"/>
      <c r="C353" s="9">
        <f ca="1">COUNTIF($B$11:E353,E353)</f>
        <v>3</v>
      </c>
      <c r="D353" s="4" t="s">
        <v>198</v>
      </c>
      <c r="E353" s="59">
        <v>22000000</v>
      </c>
      <c r="F353" s="59">
        <v>22000000</v>
      </c>
      <c r="G353" s="73"/>
      <c r="H353" s="6" t="s">
        <v>1226</v>
      </c>
    </row>
    <row r="354" spans="1:10" ht="77.5" x14ac:dyDescent="0.35">
      <c r="A354" s="10"/>
      <c r="B354" s="11"/>
      <c r="C354" s="9">
        <f ca="1">COUNTIF($B$11:E354,E354)</f>
        <v>4</v>
      </c>
      <c r="D354" s="4" t="s">
        <v>199</v>
      </c>
      <c r="E354" s="59">
        <v>10000000</v>
      </c>
      <c r="F354" s="59">
        <v>10000000</v>
      </c>
      <c r="G354" s="73"/>
      <c r="H354" s="6" t="s">
        <v>1226</v>
      </c>
    </row>
    <row r="355" spans="1:10" ht="77.5" x14ac:dyDescent="0.35">
      <c r="A355" s="10"/>
      <c r="B355" s="11"/>
      <c r="C355" s="9">
        <f ca="1">COUNTIF($B$11:E355,E355)</f>
        <v>5</v>
      </c>
      <c r="D355" s="4" t="s">
        <v>200</v>
      </c>
      <c r="E355" s="59">
        <v>10000000</v>
      </c>
      <c r="F355" s="59">
        <v>10000000</v>
      </c>
      <c r="G355" s="73"/>
      <c r="H355" s="6" t="s">
        <v>1226</v>
      </c>
    </row>
    <row r="356" spans="1:10" ht="77.5" x14ac:dyDescent="0.35">
      <c r="A356" s="10"/>
      <c r="B356" s="11"/>
      <c r="C356" s="9">
        <f ca="1">COUNTIF($B$11:E356,E356)</f>
        <v>6</v>
      </c>
      <c r="D356" s="4" t="s">
        <v>201</v>
      </c>
      <c r="E356" s="59">
        <v>10000000</v>
      </c>
      <c r="F356" s="59">
        <v>10000000</v>
      </c>
      <c r="G356" s="73"/>
      <c r="H356" s="6" t="s">
        <v>1226</v>
      </c>
    </row>
    <row r="357" spans="1:10" ht="77.5" x14ac:dyDescent="0.35">
      <c r="A357" s="10"/>
      <c r="B357" s="11"/>
      <c r="C357" s="9">
        <f ca="1">COUNTIF($B$11:E357,E357)</f>
        <v>7</v>
      </c>
      <c r="D357" s="4" t="s">
        <v>202</v>
      </c>
      <c r="E357" s="59">
        <v>10000000</v>
      </c>
      <c r="F357" s="59">
        <v>10000000</v>
      </c>
      <c r="G357" s="73"/>
      <c r="H357" s="6" t="s">
        <v>1226</v>
      </c>
    </row>
    <row r="358" spans="1:10" ht="77.5" x14ac:dyDescent="0.35">
      <c r="A358" s="10"/>
      <c r="B358" s="11"/>
      <c r="C358" s="9">
        <f ca="1">COUNTIF($B$11:E358,E358)</f>
        <v>8</v>
      </c>
      <c r="D358" s="4" t="s">
        <v>203</v>
      </c>
      <c r="E358" s="59">
        <v>10000000</v>
      </c>
      <c r="F358" s="59">
        <v>10000000</v>
      </c>
      <c r="G358" s="73"/>
      <c r="H358" s="6" t="s">
        <v>1226</v>
      </c>
    </row>
    <row r="359" spans="1:10" ht="77.5" x14ac:dyDescent="0.35">
      <c r="A359" s="10"/>
      <c r="B359" s="11"/>
      <c r="C359" s="9">
        <f ca="1">COUNTIF($B$11:E359,E359)</f>
        <v>9</v>
      </c>
      <c r="D359" s="4" t="s">
        <v>204</v>
      </c>
      <c r="E359" s="59">
        <v>20000000</v>
      </c>
      <c r="F359" s="59">
        <v>20000000</v>
      </c>
      <c r="G359" s="73"/>
      <c r="H359" s="6" t="s">
        <v>1226</v>
      </c>
    </row>
    <row r="360" spans="1:10" ht="77.5" x14ac:dyDescent="0.35">
      <c r="A360" s="10"/>
      <c r="B360" s="11"/>
      <c r="C360" s="9">
        <f ca="1">COUNTIF($B$11:E360,E360)</f>
        <v>10</v>
      </c>
      <c r="D360" s="4" t="s">
        <v>205</v>
      </c>
      <c r="E360" s="59">
        <v>15000000</v>
      </c>
      <c r="F360" s="59">
        <v>15000000</v>
      </c>
      <c r="G360" s="73"/>
      <c r="H360" s="6" t="s">
        <v>1226</v>
      </c>
    </row>
    <row r="361" spans="1:10" ht="124" x14ac:dyDescent="0.35">
      <c r="A361" s="10"/>
      <c r="B361" s="11"/>
      <c r="C361" s="9">
        <f ca="1">COUNTIF($B$11:E361,E361)</f>
        <v>11</v>
      </c>
      <c r="D361" s="4" t="s">
        <v>206</v>
      </c>
      <c r="E361" s="59">
        <v>10000000</v>
      </c>
      <c r="F361" s="59">
        <v>10000000</v>
      </c>
      <c r="G361" s="73"/>
      <c r="H361" s="6" t="s">
        <v>1226</v>
      </c>
    </row>
    <row r="362" spans="1:10" ht="77.5" x14ac:dyDescent="0.35">
      <c r="A362" s="10"/>
      <c r="B362" s="11"/>
      <c r="C362" s="9">
        <f ca="1">COUNTIF($B$11:E362,E362)</f>
        <v>12</v>
      </c>
      <c r="D362" s="4" t="s">
        <v>207</v>
      </c>
      <c r="E362" s="59">
        <v>10000000</v>
      </c>
      <c r="F362" s="59">
        <v>10000000</v>
      </c>
      <c r="G362" s="73"/>
      <c r="H362" s="6" t="s">
        <v>1226</v>
      </c>
    </row>
    <row r="363" spans="1:10" s="14" customFormat="1" ht="77.5" x14ac:dyDescent="0.35">
      <c r="A363" s="10"/>
      <c r="B363" s="11"/>
      <c r="C363" s="13">
        <v>26</v>
      </c>
      <c r="D363" s="12" t="s">
        <v>1827</v>
      </c>
      <c r="E363" s="60">
        <v>0</v>
      </c>
      <c r="F363" s="60">
        <v>10000000</v>
      </c>
      <c r="G363" s="74">
        <f t="shared" ref="G363:G379" si="26">F363-E363</f>
        <v>10000000</v>
      </c>
      <c r="H363" s="12" t="s">
        <v>1226</v>
      </c>
      <c r="I363" s="69"/>
      <c r="J363" s="26"/>
    </row>
    <row r="364" spans="1:10" s="14" customFormat="1" ht="108.5" x14ac:dyDescent="0.35">
      <c r="A364" s="10"/>
      <c r="B364" s="11"/>
      <c r="C364" s="13">
        <v>27</v>
      </c>
      <c r="D364" s="12" t="s">
        <v>1828</v>
      </c>
      <c r="E364" s="60">
        <v>0</v>
      </c>
      <c r="F364" s="60">
        <v>15000000</v>
      </c>
      <c r="G364" s="74">
        <f t="shared" si="26"/>
        <v>15000000</v>
      </c>
      <c r="H364" s="12" t="s">
        <v>1226</v>
      </c>
      <c r="I364" s="69"/>
      <c r="J364" s="26"/>
    </row>
    <row r="365" spans="1:10" s="14" customFormat="1" ht="77.5" x14ac:dyDescent="0.35">
      <c r="A365" s="10"/>
      <c r="B365" s="11"/>
      <c r="C365" s="13">
        <v>28</v>
      </c>
      <c r="D365" s="12" t="s">
        <v>1829</v>
      </c>
      <c r="E365" s="60">
        <v>0</v>
      </c>
      <c r="F365" s="60">
        <v>12000000</v>
      </c>
      <c r="G365" s="74">
        <f t="shared" si="26"/>
        <v>12000000</v>
      </c>
      <c r="H365" s="12" t="s">
        <v>1226</v>
      </c>
      <c r="I365" s="69"/>
      <c r="J365" s="26"/>
    </row>
    <row r="366" spans="1:10" s="14" customFormat="1" ht="77.5" x14ac:dyDescent="0.35">
      <c r="A366" s="10"/>
      <c r="B366" s="11"/>
      <c r="C366" s="13">
        <v>29</v>
      </c>
      <c r="D366" s="12" t="s">
        <v>1830</v>
      </c>
      <c r="E366" s="60">
        <v>0</v>
      </c>
      <c r="F366" s="60">
        <v>15000000</v>
      </c>
      <c r="G366" s="74">
        <f t="shared" si="26"/>
        <v>15000000</v>
      </c>
      <c r="H366" s="12" t="s">
        <v>1226</v>
      </c>
      <c r="I366" s="69"/>
      <c r="J366" s="26"/>
    </row>
    <row r="367" spans="1:10" s="14" customFormat="1" ht="77.5" x14ac:dyDescent="0.35">
      <c r="A367" s="10"/>
      <c r="B367" s="11"/>
      <c r="C367" s="13">
        <v>30</v>
      </c>
      <c r="D367" s="12" t="s">
        <v>1831</v>
      </c>
      <c r="E367" s="60">
        <v>0</v>
      </c>
      <c r="F367" s="60">
        <v>17000000</v>
      </c>
      <c r="G367" s="74">
        <f t="shared" si="26"/>
        <v>17000000</v>
      </c>
      <c r="H367" s="12" t="s">
        <v>1226</v>
      </c>
      <c r="I367" s="69"/>
      <c r="J367" s="26"/>
    </row>
    <row r="368" spans="1:10" s="14" customFormat="1" ht="77.5" x14ac:dyDescent="0.35">
      <c r="A368" s="10"/>
      <c r="B368" s="11"/>
      <c r="C368" s="13">
        <v>31</v>
      </c>
      <c r="D368" s="12" t="s">
        <v>1832</v>
      </c>
      <c r="E368" s="60">
        <v>0</v>
      </c>
      <c r="F368" s="60">
        <v>15000000</v>
      </c>
      <c r="G368" s="74">
        <f t="shared" si="26"/>
        <v>15000000</v>
      </c>
      <c r="H368" s="12" t="s">
        <v>1226</v>
      </c>
      <c r="I368" s="69"/>
      <c r="J368" s="26"/>
    </row>
    <row r="369" spans="1:10" s="14" customFormat="1" ht="77.5" x14ac:dyDescent="0.35">
      <c r="A369" s="10"/>
      <c r="B369" s="11"/>
      <c r="C369" s="13">
        <v>32</v>
      </c>
      <c r="D369" s="12" t="s">
        <v>1833</v>
      </c>
      <c r="E369" s="60">
        <v>0</v>
      </c>
      <c r="F369" s="60">
        <v>17000000</v>
      </c>
      <c r="G369" s="74">
        <f t="shared" si="26"/>
        <v>17000000</v>
      </c>
      <c r="H369" s="12" t="s">
        <v>1226</v>
      </c>
      <c r="I369" s="69"/>
      <c r="J369" s="26"/>
    </row>
    <row r="370" spans="1:10" s="14" customFormat="1" ht="93" x14ac:dyDescent="0.35">
      <c r="A370" s="10"/>
      <c r="B370" s="11"/>
      <c r="C370" s="13">
        <v>33</v>
      </c>
      <c r="D370" s="12" t="s">
        <v>1835</v>
      </c>
      <c r="E370" s="60">
        <v>0</v>
      </c>
      <c r="F370" s="60">
        <v>15000000</v>
      </c>
      <c r="G370" s="74">
        <f t="shared" si="26"/>
        <v>15000000</v>
      </c>
      <c r="H370" s="12" t="s">
        <v>1226</v>
      </c>
      <c r="I370" s="69"/>
      <c r="J370" s="26"/>
    </row>
    <row r="371" spans="1:10" s="14" customFormat="1" ht="108.5" x14ac:dyDescent="0.35">
      <c r="A371" s="10"/>
      <c r="B371" s="11"/>
      <c r="C371" s="13">
        <v>34</v>
      </c>
      <c r="D371" s="12" t="s">
        <v>1843</v>
      </c>
      <c r="E371" s="60">
        <v>0</v>
      </c>
      <c r="F371" s="60">
        <v>17000000</v>
      </c>
      <c r="G371" s="74">
        <f t="shared" si="26"/>
        <v>17000000</v>
      </c>
      <c r="H371" s="12" t="s">
        <v>1226</v>
      </c>
      <c r="I371" s="69"/>
      <c r="J371" s="26"/>
    </row>
    <row r="372" spans="1:10" s="14" customFormat="1" ht="139.5" x14ac:dyDescent="0.35">
      <c r="A372" s="10"/>
      <c r="B372" s="11"/>
      <c r="C372" s="13">
        <v>35</v>
      </c>
      <c r="D372" s="12" t="s">
        <v>1844</v>
      </c>
      <c r="E372" s="60">
        <v>0</v>
      </c>
      <c r="F372" s="60">
        <v>20000000</v>
      </c>
      <c r="G372" s="74">
        <f t="shared" si="26"/>
        <v>20000000</v>
      </c>
      <c r="H372" s="12" t="s">
        <v>1226</v>
      </c>
      <c r="I372" s="69"/>
      <c r="J372" s="26"/>
    </row>
    <row r="373" spans="1:10" s="14" customFormat="1" ht="93" x14ac:dyDescent="0.35">
      <c r="A373" s="10"/>
      <c r="B373" s="11"/>
      <c r="C373" s="13">
        <v>36</v>
      </c>
      <c r="D373" s="12" t="s">
        <v>1845</v>
      </c>
      <c r="E373" s="60">
        <v>0</v>
      </c>
      <c r="F373" s="60">
        <v>20000000</v>
      </c>
      <c r="G373" s="74">
        <f t="shared" si="26"/>
        <v>20000000</v>
      </c>
      <c r="H373" s="12" t="s">
        <v>1226</v>
      </c>
      <c r="I373" s="69"/>
      <c r="J373" s="26"/>
    </row>
    <row r="374" spans="1:10" s="14" customFormat="1" ht="124" x14ac:dyDescent="0.35">
      <c r="A374" s="10"/>
      <c r="B374" s="11"/>
      <c r="C374" s="13">
        <v>37</v>
      </c>
      <c r="D374" s="12" t="s">
        <v>1846</v>
      </c>
      <c r="E374" s="60">
        <v>0</v>
      </c>
      <c r="F374" s="60">
        <v>15000000</v>
      </c>
      <c r="G374" s="74">
        <f t="shared" si="26"/>
        <v>15000000</v>
      </c>
      <c r="H374" s="12" t="s">
        <v>1226</v>
      </c>
      <c r="I374" s="69"/>
      <c r="J374" s="26"/>
    </row>
    <row r="375" spans="1:10" s="14" customFormat="1" ht="77.5" x14ac:dyDescent="0.35">
      <c r="A375" s="10"/>
      <c r="B375" s="11"/>
      <c r="C375" s="13">
        <v>38</v>
      </c>
      <c r="D375" s="12" t="s">
        <v>1848</v>
      </c>
      <c r="E375" s="60">
        <v>0</v>
      </c>
      <c r="F375" s="60">
        <v>15000000</v>
      </c>
      <c r="G375" s="74">
        <f t="shared" si="26"/>
        <v>15000000</v>
      </c>
      <c r="H375" s="12" t="s">
        <v>1226</v>
      </c>
      <c r="I375" s="69"/>
      <c r="J375" s="26"/>
    </row>
    <row r="376" spans="1:10" s="14" customFormat="1" ht="93" x14ac:dyDescent="0.35">
      <c r="A376" s="10"/>
      <c r="B376" s="11"/>
      <c r="C376" s="13">
        <v>39</v>
      </c>
      <c r="D376" s="12" t="s">
        <v>1851</v>
      </c>
      <c r="E376" s="60">
        <v>0</v>
      </c>
      <c r="F376" s="60">
        <v>20000000</v>
      </c>
      <c r="G376" s="74">
        <f t="shared" si="26"/>
        <v>20000000</v>
      </c>
      <c r="H376" s="12" t="s">
        <v>1226</v>
      </c>
      <c r="I376" s="69"/>
      <c r="J376" s="26"/>
    </row>
    <row r="377" spans="1:10" s="14" customFormat="1" ht="77.5" x14ac:dyDescent="0.35">
      <c r="A377" s="10"/>
      <c r="B377" s="11"/>
      <c r="C377" s="13">
        <v>40</v>
      </c>
      <c r="D377" s="12" t="s">
        <v>1852</v>
      </c>
      <c r="E377" s="60">
        <v>0</v>
      </c>
      <c r="F377" s="60">
        <v>20000000</v>
      </c>
      <c r="G377" s="74">
        <f t="shared" si="26"/>
        <v>20000000</v>
      </c>
      <c r="H377" s="12" t="s">
        <v>1226</v>
      </c>
      <c r="I377" s="69"/>
      <c r="J377" s="26"/>
    </row>
    <row r="378" spans="1:10" s="14" customFormat="1" ht="93" x14ac:dyDescent="0.35">
      <c r="A378" s="10"/>
      <c r="B378" s="11"/>
      <c r="C378" s="13">
        <v>41</v>
      </c>
      <c r="D378" s="12" t="s">
        <v>1853</v>
      </c>
      <c r="E378" s="60">
        <v>0</v>
      </c>
      <c r="F378" s="60">
        <v>15000000</v>
      </c>
      <c r="G378" s="74">
        <f t="shared" si="26"/>
        <v>15000000</v>
      </c>
      <c r="H378" s="12" t="s">
        <v>1226</v>
      </c>
      <c r="I378" s="69"/>
      <c r="J378" s="26"/>
    </row>
    <row r="379" spans="1:10" s="14" customFormat="1" ht="108.5" x14ac:dyDescent="0.35">
      <c r="A379" s="10"/>
      <c r="B379" s="11"/>
      <c r="C379" s="13">
        <v>42</v>
      </c>
      <c r="D379" s="12" t="s">
        <v>1854</v>
      </c>
      <c r="E379" s="60">
        <v>0</v>
      </c>
      <c r="F379" s="60">
        <v>15000000</v>
      </c>
      <c r="G379" s="74">
        <f t="shared" si="26"/>
        <v>15000000</v>
      </c>
      <c r="H379" s="12" t="s">
        <v>1226</v>
      </c>
      <c r="I379" s="69"/>
      <c r="J379" s="26"/>
    </row>
    <row r="380" spans="1:10" x14ac:dyDescent="0.35">
      <c r="A380" s="10"/>
      <c r="B380" s="27"/>
      <c r="C380" s="109" t="s">
        <v>1268</v>
      </c>
      <c r="D380" s="110"/>
      <c r="E380" s="59">
        <f>SUM(E353:E379)</f>
        <v>127000000</v>
      </c>
      <c r="F380" s="59">
        <f>SUM(F353:F379)</f>
        <v>400000000</v>
      </c>
      <c r="G380" s="73">
        <f>SUM(G353:G379)</f>
        <v>273000000</v>
      </c>
      <c r="H380" s="31"/>
      <c r="J380" s="35"/>
    </row>
    <row r="381" spans="1:10" s="30" customFormat="1" x14ac:dyDescent="0.35">
      <c r="A381" s="28"/>
      <c r="B381" s="29"/>
      <c r="C381" s="109" t="s">
        <v>1269</v>
      </c>
      <c r="D381" s="110"/>
      <c r="E381" s="61">
        <f>E181+E190+E221+E227+E236+E272+E290+E300+E310+E323+E337+E351+E380</f>
        <v>871000000</v>
      </c>
      <c r="F381" s="61">
        <f>F181+F190+F221+F227+F236+F272+F290+F300+F310+F323+F337+F351+F380</f>
        <v>3001500000</v>
      </c>
      <c r="G381" s="75">
        <f>G181+G190+G221+G227+G236+G272+G290+G300+G310+G323+G337+G351+G380</f>
        <v>2130500000</v>
      </c>
      <c r="H381" s="36"/>
      <c r="I381" s="69"/>
      <c r="J381" s="53"/>
    </row>
    <row r="382" spans="1:10" s="30" customFormat="1" x14ac:dyDescent="0.35">
      <c r="A382" s="37">
        <v>3</v>
      </c>
      <c r="B382" s="38" t="s">
        <v>1524</v>
      </c>
      <c r="C382" s="107" t="s">
        <v>1291</v>
      </c>
      <c r="D382" s="112"/>
      <c r="E382" s="62"/>
      <c r="F382" s="62"/>
      <c r="G382" s="73"/>
      <c r="H382" s="31"/>
      <c r="I382" s="69"/>
      <c r="J382" s="53"/>
    </row>
    <row r="383" spans="1:10" ht="77.5" x14ac:dyDescent="0.35">
      <c r="A383" s="10"/>
      <c r="B383" s="11"/>
      <c r="C383" s="9">
        <f ca="1">COUNTIF($B$11:E383,E383)</f>
        <v>6</v>
      </c>
      <c r="D383" s="4" t="s">
        <v>213</v>
      </c>
      <c r="E383" s="59">
        <v>10000000</v>
      </c>
      <c r="F383" s="59">
        <v>10000000</v>
      </c>
      <c r="G383" s="73"/>
      <c r="H383" s="6" t="s">
        <v>1226</v>
      </c>
    </row>
    <row r="384" spans="1:10" ht="77.5" x14ac:dyDescent="0.35">
      <c r="A384" s="10"/>
      <c r="B384" s="11"/>
      <c r="C384" s="9">
        <f ca="1">COUNTIF($B$11:E384,E384)</f>
        <v>7</v>
      </c>
      <c r="D384" s="4" t="s">
        <v>214</v>
      </c>
      <c r="E384" s="59">
        <v>10000000</v>
      </c>
      <c r="F384" s="59">
        <v>10000000</v>
      </c>
      <c r="G384" s="73"/>
      <c r="H384" s="6" t="s">
        <v>1226</v>
      </c>
    </row>
    <row r="385" spans="1:10" ht="108.5" x14ac:dyDescent="0.35">
      <c r="A385" s="10"/>
      <c r="B385" s="11"/>
      <c r="C385" s="9">
        <f ca="1">COUNTIF($B$11:E385,E385)</f>
        <v>8</v>
      </c>
      <c r="D385" s="4" t="s">
        <v>215</v>
      </c>
      <c r="E385" s="59">
        <v>20000000</v>
      </c>
      <c r="F385" s="59">
        <v>20000000</v>
      </c>
      <c r="G385" s="73"/>
      <c r="H385" s="6" t="s">
        <v>1226</v>
      </c>
    </row>
    <row r="386" spans="1:10" ht="77.5" x14ac:dyDescent="0.35">
      <c r="A386" s="10"/>
      <c r="B386" s="11"/>
      <c r="C386" s="9">
        <f ca="1">COUNTIF($B$11:E386,E386)</f>
        <v>9</v>
      </c>
      <c r="D386" s="4" t="s">
        <v>216</v>
      </c>
      <c r="E386" s="59">
        <v>10000000</v>
      </c>
      <c r="F386" s="59">
        <v>10000000</v>
      </c>
      <c r="G386" s="73"/>
      <c r="H386" s="6" t="s">
        <v>1226</v>
      </c>
    </row>
    <row r="387" spans="1:10" s="14" customFormat="1" ht="93" x14ac:dyDescent="0.35">
      <c r="A387" s="10"/>
      <c r="B387" s="11"/>
      <c r="C387" s="13">
        <v>15</v>
      </c>
      <c r="D387" s="12" t="s">
        <v>3282</v>
      </c>
      <c r="E387" s="60">
        <v>0</v>
      </c>
      <c r="F387" s="60">
        <v>10000000</v>
      </c>
      <c r="G387" s="74">
        <f t="shared" ref="G387:G390" si="27">F387-E387</f>
        <v>10000000</v>
      </c>
      <c r="H387" s="12" t="s">
        <v>1226</v>
      </c>
      <c r="I387" s="69"/>
      <c r="J387" s="26"/>
    </row>
    <row r="388" spans="1:10" s="14" customFormat="1" ht="77.5" x14ac:dyDescent="0.35">
      <c r="A388" s="10"/>
      <c r="B388" s="11"/>
      <c r="C388" s="13">
        <v>16</v>
      </c>
      <c r="D388" s="12" t="s">
        <v>3283</v>
      </c>
      <c r="E388" s="60">
        <v>0</v>
      </c>
      <c r="F388" s="60">
        <v>10000000</v>
      </c>
      <c r="G388" s="74">
        <f t="shared" si="27"/>
        <v>10000000</v>
      </c>
      <c r="H388" s="12" t="s">
        <v>1226</v>
      </c>
      <c r="I388" s="69"/>
      <c r="J388" s="26"/>
    </row>
    <row r="389" spans="1:10" s="14" customFormat="1" ht="77.5" x14ac:dyDescent="0.35">
      <c r="A389" s="10"/>
      <c r="B389" s="11"/>
      <c r="C389" s="13">
        <v>17</v>
      </c>
      <c r="D389" s="12" t="s">
        <v>1856</v>
      </c>
      <c r="E389" s="60">
        <v>0</v>
      </c>
      <c r="F389" s="60">
        <v>10000000</v>
      </c>
      <c r="G389" s="74">
        <f t="shared" si="27"/>
        <v>10000000</v>
      </c>
      <c r="H389" s="12" t="s">
        <v>1226</v>
      </c>
      <c r="I389" s="69"/>
      <c r="J389" s="26"/>
    </row>
    <row r="390" spans="1:10" s="14" customFormat="1" ht="77.5" x14ac:dyDescent="0.35">
      <c r="A390" s="10"/>
      <c r="B390" s="11"/>
      <c r="C390" s="13">
        <v>18</v>
      </c>
      <c r="D390" s="12" t="s">
        <v>1857</v>
      </c>
      <c r="E390" s="60">
        <v>0</v>
      </c>
      <c r="F390" s="60">
        <v>10000000</v>
      </c>
      <c r="G390" s="74">
        <f t="shared" si="27"/>
        <v>10000000</v>
      </c>
      <c r="H390" s="12" t="s">
        <v>1226</v>
      </c>
      <c r="I390" s="69"/>
      <c r="J390" s="26"/>
    </row>
    <row r="391" spans="1:10" x14ac:dyDescent="0.35">
      <c r="A391" s="10"/>
      <c r="B391" s="11"/>
      <c r="C391" s="109" t="s">
        <v>1279</v>
      </c>
      <c r="D391" s="110"/>
      <c r="E391" s="59">
        <f>SUM(E383:E390)</f>
        <v>50000000</v>
      </c>
      <c r="F391" s="59">
        <f>SUM(F383:F390)</f>
        <v>90000000</v>
      </c>
      <c r="G391" s="73">
        <f>SUM(G383:G390)</f>
        <v>40000000</v>
      </c>
      <c r="H391" s="6"/>
    </row>
    <row r="392" spans="1:10" x14ac:dyDescent="0.35">
      <c r="A392" s="10"/>
      <c r="B392" s="27"/>
      <c r="C392" s="107" t="s">
        <v>1249</v>
      </c>
      <c r="D392" s="112"/>
      <c r="E392" s="62"/>
      <c r="F392" s="62"/>
      <c r="G392" s="73"/>
      <c r="H392" s="31"/>
      <c r="J392" s="35"/>
    </row>
    <row r="393" spans="1:10" ht="93" x14ac:dyDescent="0.35">
      <c r="A393" s="10"/>
      <c r="B393" s="11"/>
      <c r="C393" s="9" t="e">
        <f>#REF!+1</f>
        <v>#REF!</v>
      </c>
      <c r="D393" s="4" t="s">
        <v>219</v>
      </c>
      <c r="E393" s="59">
        <v>10000000</v>
      </c>
      <c r="F393" s="59">
        <v>10000000</v>
      </c>
      <c r="G393" s="73"/>
      <c r="H393" s="6" t="s">
        <v>1226</v>
      </c>
    </row>
    <row r="394" spans="1:10" ht="77.5" x14ac:dyDescent="0.35">
      <c r="A394" s="10"/>
      <c r="B394" s="11"/>
      <c r="C394" s="9" t="e">
        <f t="shared" ref="C394" si="28">C393+1</f>
        <v>#REF!</v>
      </c>
      <c r="D394" s="4" t="s">
        <v>220</v>
      </c>
      <c r="E394" s="59">
        <v>10000000</v>
      </c>
      <c r="F394" s="59">
        <v>10000000</v>
      </c>
      <c r="G394" s="73"/>
      <c r="H394" s="6" t="s">
        <v>1226</v>
      </c>
    </row>
    <row r="395" spans="1:10" s="14" customFormat="1" ht="77.5" x14ac:dyDescent="0.35">
      <c r="A395" s="10"/>
      <c r="B395" s="11"/>
      <c r="C395" s="13">
        <v>7</v>
      </c>
      <c r="D395" s="12" t="s">
        <v>1863</v>
      </c>
      <c r="E395" s="60">
        <v>0</v>
      </c>
      <c r="F395" s="60">
        <v>10000000</v>
      </c>
      <c r="G395" s="74">
        <f t="shared" ref="G395:G397" si="29">F395-E395</f>
        <v>10000000</v>
      </c>
      <c r="H395" s="12" t="s">
        <v>1226</v>
      </c>
      <c r="I395" s="69"/>
      <c r="J395" s="26"/>
    </row>
    <row r="396" spans="1:10" s="14" customFormat="1" ht="77.5" x14ac:dyDescent="0.35">
      <c r="A396" s="10"/>
      <c r="B396" s="11"/>
      <c r="C396" s="13">
        <v>8</v>
      </c>
      <c r="D396" s="12" t="s">
        <v>1864</v>
      </c>
      <c r="E396" s="60">
        <v>0</v>
      </c>
      <c r="F396" s="60">
        <v>12000000</v>
      </c>
      <c r="G396" s="74">
        <f t="shared" si="29"/>
        <v>12000000</v>
      </c>
      <c r="H396" s="12" t="s">
        <v>1226</v>
      </c>
      <c r="I396" s="69"/>
      <c r="J396" s="26"/>
    </row>
    <row r="397" spans="1:10" s="14" customFormat="1" ht="77.5" x14ac:dyDescent="0.35">
      <c r="A397" s="10"/>
      <c r="B397" s="11"/>
      <c r="C397" s="13">
        <v>9</v>
      </c>
      <c r="D397" s="12" t="s">
        <v>1865</v>
      </c>
      <c r="E397" s="60">
        <v>0</v>
      </c>
      <c r="F397" s="60">
        <v>10000000</v>
      </c>
      <c r="G397" s="74">
        <f t="shared" si="29"/>
        <v>10000000</v>
      </c>
      <c r="H397" s="12" t="s">
        <v>1226</v>
      </c>
      <c r="I397" s="69"/>
      <c r="J397" s="26"/>
    </row>
    <row r="398" spans="1:10" x14ac:dyDescent="0.35">
      <c r="A398" s="10"/>
      <c r="B398" s="11"/>
      <c r="C398" s="109" t="s">
        <v>1235</v>
      </c>
      <c r="D398" s="110"/>
      <c r="E398" s="59">
        <f>SUM(E393:E397)</f>
        <v>20000000</v>
      </c>
      <c r="F398" s="59">
        <f>SUM(F393:F397)</f>
        <v>52000000</v>
      </c>
      <c r="G398" s="73">
        <f>SUM(G393:G397)</f>
        <v>32000000</v>
      </c>
      <c r="H398" s="6"/>
    </row>
    <row r="399" spans="1:10" x14ac:dyDescent="0.35">
      <c r="A399" s="10"/>
      <c r="B399" s="11"/>
      <c r="C399" s="107" t="s">
        <v>1292</v>
      </c>
      <c r="D399" s="112"/>
      <c r="E399" s="59"/>
      <c r="F399" s="59"/>
      <c r="G399" s="73"/>
      <c r="H399" s="6"/>
    </row>
    <row r="400" spans="1:10" ht="77.5" x14ac:dyDescent="0.35">
      <c r="A400" s="10"/>
      <c r="B400" s="11"/>
      <c r="C400" s="9">
        <f ca="1">COUNTIF($B$11:E400,E400)</f>
        <v>8</v>
      </c>
      <c r="D400" s="4" t="s">
        <v>228</v>
      </c>
      <c r="E400" s="59">
        <v>20000000</v>
      </c>
      <c r="F400" s="59">
        <v>20000000</v>
      </c>
      <c r="G400" s="73"/>
      <c r="H400" s="6" t="s">
        <v>1226</v>
      </c>
    </row>
    <row r="401" spans="1:10" ht="77.5" x14ac:dyDescent="0.35">
      <c r="A401" s="10"/>
      <c r="B401" s="11"/>
      <c r="C401" s="9">
        <f ca="1">COUNTIF($B$11:E401,E401)</f>
        <v>9</v>
      </c>
      <c r="D401" s="4" t="s">
        <v>229</v>
      </c>
      <c r="E401" s="59">
        <v>20000000</v>
      </c>
      <c r="F401" s="59">
        <v>20000000</v>
      </c>
      <c r="G401" s="73"/>
      <c r="H401" s="6" t="s">
        <v>1226</v>
      </c>
    </row>
    <row r="402" spans="1:10" s="14" customFormat="1" ht="77.5" x14ac:dyDescent="0.35">
      <c r="A402" s="10"/>
      <c r="B402" s="11"/>
      <c r="C402" s="13">
        <v>22</v>
      </c>
      <c r="D402" s="12" t="s">
        <v>1868</v>
      </c>
      <c r="E402" s="60">
        <v>0</v>
      </c>
      <c r="F402" s="60">
        <v>15000000</v>
      </c>
      <c r="G402" s="74">
        <f t="shared" ref="G402:G408" si="30">F402-E402</f>
        <v>15000000</v>
      </c>
      <c r="H402" s="12" t="s">
        <v>1226</v>
      </c>
      <c r="I402" s="69"/>
      <c r="J402" s="26"/>
    </row>
    <row r="403" spans="1:10" s="14" customFormat="1" ht="77.5" x14ac:dyDescent="0.35">
      <c r="A403" s="10"/>
      <c r="B403" s="11"/>
      <c r="C403" s="13">
        <v>23</v>
      </c>
      <c r="D403" s="12" t="s">
        <v>1869</v>
      </c>
      <c r="E403" s="60">
        <v>0</v>
      </c>
      <c r="F403" s="60">
        <v>17000000</v>
      </c>
      <c r="G403" s="74">
        <f t="shared" si="30"/>
        <v>17000000</v>
      </c>
      <c r="H403" s="12" t="s">
        <v>1226</v>
      </c>
      <c r="I403" s="69"/>
      <c r="J403" s="26"/>
    </row>
    <row r="404" spans="1:10" s="14" customFormat="1" ht="77.5" x14ac:dyDescent="0.35">
      <c r="A404" s="10"/>
      <c r="B404" s="11"/>
      <c r="C404" s="13">
        <v>24</v>
      </c>
      <c r="D404" s="12" t="s">
        <v>1870</v>
      </c>
      <c r="E404" s="60">
        <v>0</v>
      </c>
      <c r="F404" s="60">
        <v>17000000</v>
      </c>
      <c r="G404" s="74">
        <f t="shared" si="30"/>
        <v>17000000</v>
      </c>
      <c r="H404" s="12" t="s">
        <v>1226</v>
      </c>
      <c r="I404" s="69"/>
      <c r="J404" s="26"/>
    </row>
    <row r="405" spans="1:10" s="14" customFormat="1" ht="77.5" x14ac:dyDescent="0.35">
      <c r="A405" s="10"/>
      <c r="B405" s="11"/>
      <c r="C405" s="13">
        <v>25</v>
      </c>
      <c r="D405" s="12" t="s">
        <v>1871</v>
      </c>
      <c r="E405" s="60">
        <v>0</v>
      </c>
      <c r="F405" s="60">
        <v>17000000</v>
      </c>
      <c r="G405" s="74">
        <f t="shared" si="30"/>
        <v>17000000</v>
      </c>
      <c r="H405" s="12" t="s">
        <v>1226</v>
      </c>
      <c r="I405" s="69"/>
      <c r="J405" s="26"/>
    </row>
    <row r="406" spans="1:10" s="14" customFormat="1" ht="77.5" x14ac:dyDescent="0.35">
      <c r="A406" s="10"/>
      <c r="B406" s="11"/>
      <c r="C406" s="13">
        <v>26</v>
      </c>
      <c r="D406" s="12" t="s">
        <v>1872</v>
      </c>
      <c r="E406" s="60">
        <v>0</v>
      </c>
      <c r="F406" s="60">
        <v>17000000</v>
      </c>
      <c r="G406" s="74">
        <f t="shared" si="30"/>
        <v>17000000</v>
      </c>
      <c r="H406" s="12" t="s">
        <v>1226</v>
      </c>
      <c r="I406" s="69"/>
      <c r="J406" s="26"/>
    </row>
    <row r="407" spans="1:10" s="14" customFormat="1" ht="77.5" x14ac:dyDescent="0.35">
      <c r="A407" s="10"/>
      <c r="B407" s="11"/>
      <c r="C407" s="13">
        <v>27</v>
      </c>
      <c r="D407" s="12" t="s">
        <v>1873</v>
      </c>
      <c r="E407" s="60">
        <v>0</v>
      </c>
      <c r="F407" s="60">
        <v>17000000</v>
      </c>
      <c r="G407" s="74">
        <f t="shared" si="30"/>
        <v>17000000</v>
      </c>
      <c r="H407" s="12" t="s">
        <v>1226</v>
      </c>
      <c r="I407" s="69"/>
      <c r="J407" s="26"/>
    </row>
    <row r="408" spans="1:10" s="14" customFormat="1" ht="77.5" x14ac:dyDescent="0.35">
      <c r="A408" s="10"/>
      <c r="B408" s="11"/>
      <c r="C408" s="13">
        <v>28</v>
      </c>
      <c r="D408" s="12" t="s">
        <v>1874</v>
      </c>
      <c r="E408" s="60">
        <v>0</v>
      </c>
      <c r="F408" s="60">
        <v>10000000</v>
      </c>
      <c r="G408" s="74">
        <f t="shared" si="30"/>
        <v>10000000</v>
      </c>
      <c r="H408" s="12" t="s">
        <v>1226</v>
      </c>
      <c r="I408" s="69"/>
      <c r="J408" s="26"/>
    </row>
    <row r="409" spans="1:10" x14ac:dyDescent="0.35">
      <c r="A409" s="10"/>
      <c r="B409" s="27"/>
      <c r="C409" s="109" t="s">
        <v>1280</v>
      </c>
      <c r="D409" s="110"/>
      <c r="E409" s="59">
        <f>SUM(E400:E408)</f>
        <v>40000000</v>
      </c>
      <c r="F409" s="59">
        <f>SUM(F400:F408)</f>
        <v>150000000</v>
      </c>
      <c r="G409" s="73">
        <f>SUM(G400:G408)</f>
        <v>110000000</v>
      </c>
      <c r="H409" s="31"/>
      <c r="J409" s="35"/>
    </row>
    <row r="410" spans="1:10" x14ac:dyDescent="0.35">
      <c r="A410" s="10"/>
      <c r="B410" s="27"/>
      <c r="C410" s="107" t="s">
        <v>1293</v>
      </c>
      <c r="D410" s="112"/>
      <c r="E410" s="59"/>
      <c r="F410" s="59"/>
      <c r="G410" s="73"/>
      <c r="H410" s="31"/>
      <c r="J410" s="35"/>
    </row>
    <row r="411" spans="1:10" ht="77.5" x14ac:dyDescent="0.35">
      <c r="A411" s="10"/>
      <c r="B411" s="11"/>
      <c r="C411" s="9">
        <f ca="1">COUNTIF($B$11:E411,E411)</f>
        <v>16</v>
      </c>
      <c r="D411" s="4" t="s">
        <v>245</v>
      </c>
      <c r="E411" s="59">
        <v>30000000</v>
      </c>
      <c r="F411" s="59">
        <v>30000000</v>
      </c>
      <c r="G411" s="73"/>
      <c r="H411" s="6" t="s">
        <v>1226</v>
      </c>
    </row>
    <row r="412" spans="1:10" ht="77.5" x14ac:dyDescent="0.35">
      <c r="A412" s="10"/>
      <c r="B412" s="11"/>
      <c r="C412" s="9">
        <f ca="1">COUNTIF($B$11:E412,E412)</f>
        <v>17</v>
      </c>
      <c r="D412" s="4" t="s">
        <v>246</v>
      </c>
      <c r="E412" s="59">
        <v>0</v>
      </c>
      <c r="F412" s="59">
        <v>0</v>
      </c>
      <c r="G412" s="73"/>
      <c r="H412" s="6" t="s">
        <v>1226</v>
      </c>
    </row>
    <row r="413" spans="1:10" ht="93" x14ac:dyDescent="0.35">
      <c r="A413" s="10"/>
      <c r="B413" s="11"/>
      <c r="C413" s="9">
        <f ca="1">COUNTIF($B$11:E413,E413)</f>
        <v>18</v>
      </c>
      <c r="D413" s="4" t="s">
        <v>247</v>
      </c>
      <c r="E413" s="59">
        <v>10000000</v>
      </c>
      <c r="F413" s="59">
        <v>10000000</v>
      </c>
      <c r="G413" s="73"/>
      <c r="H413" s="6" t="s">
        <v>1226</v>
      </c>
    </row>
    <row r="414" spans="1:10" x14ac:dyDescent="0.35">
      <c r="A414" s="10"/>
      <c r="B414" s="27"/>
      <c r="C414" s="113" t="s">
        <v>1281</v>
      </c>
      <c r="D414" s="114"/>
      <c r="E414" s="59">
        <f>SUM(E411:E413)</f>
        <v>40000000</v>
      </c>
      <c r="F414" s="59">
        <f>SUM(F411:F413)</f>
        <v>40000000</v>
      </c>
      <c r="G414" s="73"/>
      <c r="H414" s="31"/>
      <c r="J414" s="35"/>
    </row>
    <row r="415" spans="1:10" x14ac:dyDescent="0.35">
      <c r="A415" s="10"/>
      <c r="B415" s="27"/>
      <c r="C415" s="107" t="s">
        <v>1294</v>
      </c>
      <c r="D415" s="112"/>
      <c r="E415" s="59"/>
      <c r="F415" s="59"/>
      <c r="G415" s="73"/>
      <c r="H415" s="31"/>
      <c r="J415" s="35"/>
    </row>
    <row r="416" spans="1:10" s="14" customFormat="1" ht="77.5" x14ac:dyDescent="0.35">
      <c r="A416" s="10"/>
      <c r="B416" s="11"/>
      <c r="C416" s="13">
        <v>31</v>
      </c>
      <c r="D416" s="56" t="s">
        <v>1897</v>
      </c>
      <c r="E416" s="63">
        <v>0</v>
      </c>
      <c r="F416" s="63">
        <v>15000000</v>
      </c>
      <c r="G416" s="76">
        <f t="shared" ref="G416:G422" si="31">F416-E416</f>
        <v>15000000</v>
      </c>
      <c r="H416" s="56" t="s">
        <v>1226</v>
      </c>
      <c r="I416" s="69"/>
      <c r="J416" s="26"/>
    </row>
    <row r="417" spans="1:10" s="14" customFormat="1" ht="77.5" x14ac:dyDescent="0.35">
      <c r="A417" s="10"/>
      <c r="B417" s="11"/>
      <c r="C417" s="13">
        <v>32</v>
      </c>
      <c r="D417" s="56" t="s">
        <v>1888</v>
      </c>
      <c r="E417" s="63">
        <v>0</v>
      </c>
      <c r="F417" s="63">
        <v>15000000</v>
      </c>
      <c r="G417" s="76">
        <f t="shared" si="31"/>
        <v>15000000</v>
      </c>
      <c r="H417" s="56" t="s">
        <v>1226</v>
      </c>
      <c r="I417" s="69"/>
      <c r="J417" s="26"/>
    </row>
    <row r="418" spans="1:10" s="14" customFormat="1" ht="124" x14ac:dyDescent="0.35">
      <c r="A418" s="10"/>
      <c r="B418" s="11"/>
      <c r="C418" s="13">
        <v>33</v>
      </c>
      <c r="D418" s="56" t="s">
        <v>1898</v>
      </c>
      <c r="E418" s="63">
        <v>0</v>
      </c>
      <c r="F418" s="63">
        <v>15000000</v>
      </c>
      <c r="G418" s="76">
        <f t="shared" si="31"/>
        <v>15000000</v>
      </c>
      <c r="H418" s="56" t="s">
        <v>1226</v>
      </c>
      <c r="I418" s="69"/>
      <c r="J418" s="26"/>
    </row>
    <row r="419" spans="1:10" s="14" customFormat="1" ht="77.5" x14ac:dyDescent="0.35">
      <c r="A419" s="10"/>
      <c r="B419" s="11"/>
      <c r="C419" s="13">
        <v>34</v>
      </c>
      <c r="D419" s="56" t="s">
        <v>1899</v>
      </c>
      <c r="E419" s="63">
        <v>0</v>
      </c>
      <c r="F419" s="63">
        <v>20000000</v>
      </c>
      <c r="G419" s="76">
        <f t="shared" si="31"/>
        <v>20000000</v>
      </c>
      <c r="H419" s="56" t="s">
        <v>1226</v>
      </c>
      <c r="I419" s="69"/>
      <c r="J419" s="26"/>
    </row>
    <row r="420" spans="1:10" s="14" customFormat="1" ht="77.5" x14ac:dyDescent="0.35">
      <c r="A420" s="10"/>
      <c r="B420" s="11"/>
      <c r="C420" s="13">
        <v>35</v>
      </c>
      <c r="D420" s="56" t="s">
        <v>1887</v>
      </c>
      <c r="E420" s="63">
        <v>0</v>
      </c>
      <c r="F420" s="63">
        <v>10000000</v>
      </c>
      <c r="G420" s="76">
        <f t="shared" si="31"/>
        <v>10000000</v>
      </c>
      <c r="H420" s="56" t="s">
        <v>1226</v>
      </c>
      <c r="I420" s="69"/>
      <c r="J420" s="26"/>
    </row>
    <row r="421" spans="1:10" s="14" customFormat="1" ht="108.5" x14ac:dyDescent="0.35">
      <c r="A421" s="10"/>
      <c r="B421" s="11"/>
      <c r="C421" s="13">
        <v>36</v>
      </c>
      <c r="D421" s="56" t="s">
        <v>1891</v>
      </c>
      <c r="E421" s="63">
        <v>0</v>
      </c>
      <c r="F421" s="63">
        <v>10000000</v>
      </c>
      <c r="G421" s="76">
        <f t="shared" si="31"/>
        <v>10000000</v>
      </c>
      <c r="H421" s="56" t="s">
        <v>1226</v>
      </c>
      <c r="I421" s="69"/>
      <c r="J421" s="26"/>
    </row>
    <row r="422" spans="1:10" s="14" customFormat="1" ht="108.5" x14ac:dyDescent="0.35">
      <c r="A422" s="10"/>
      <c r="B422" s="11"/>
      <c r="C422" s="13">
        <v>37</v>
      </c>
      <c r="D422" s="56" t="s">
        <v>1893</v>
      </c>
      <c r="E422" s="63">
        <v>0</v>
      </c>
      <c r="F422" s="63">
        <v>10000000</v>
      </c>
      <c r="G422" s="76">
        <f t="shared" si="31"/>
        <v>10000000</v>
      </c>
      <c r="H422" s="56" t="s">
        <v>1226</v>
      </c>
      <c r="I422" s="69"/>
      <c r="J422" s="26"/>
    </row>
    <row r="423" spans="1:10" x14ac:dyDescent="0.35">
      <c r="A423" s="10"/>
      <c r="B423" s="11"/>
      <c r="C423" s="109" t="s">
        <v>1282</v>
      </c>
      <c r="D423" s="110"/>
      <c r="E423" s="59">
        <f>SUM(E416:E422)</f>
        <v>0</v>
      </c>
      <c r="F423" s="59">
        <f>SUM(F416:F422)</f>
        <v>95000000</v>
      </c>
      <c r="G423" s="73">
        <f>SUM(G416:G422)</f>
        <v>95000000</v>
      </c>
      <c r="H423" s="31"/>
      <c r="J423" s="35"/>
    </row>
    <row r="424" spans="1:10" x14ac:dyDescent="0.35">
      <c r="A424" s="10"/>
      <c r="B424" s="11"/>
      <c r="C424" s="107" t="s">
        <v>1295</v>
      </c>
      <c r="D424" s="112"/>
      <c r="E424" s="59"/>
      <c r="F424" s="59"/>
      <c r="G424" s="73"/>
      <c r="H424" s="31"/>
      <c r="J424" s="35"/>
    </row>
    <row r="425" spans="1:10" ht="77.5" x14ac:dyDescent="0.35">
      <c r="A425" s="10"/>
      <c r="B425" s="11"/>
      <c r="C425" s="9">
        <f ca="1">COUNTIF($B$11:E425,E425)</f>
        <v>5</v>
      </c>
      <c r="D425" s="4" t="s">
        <v>262</v>
      </c>
      <c r="E425" s="59">
        <v>10000000</v>
      </c>
      <c r="F425" s="59">
        <v>10000000</v>
      </c>
      <c r="G425" s="73"/>
      <c r="H425" s="6" t="s">
        <v>1226</v>
      </c>
    </row>
    <row r="426" spans="1:10" ht="77.5" x14ac:dyDescent="0.35">
      <c r="A426" s="10"/>
      <c r="B426" s="11"/>
      <c r="C426" s="9">
        <f ca="1">COUNTIF($B$11:E426,E426)</f>
        <v>6</v>
      </c>
      <c r="D426" s="4" t="s">
        <v>263</v>
      </c>
      <c r="E426" s="59">
        <v>20000000</v>
      </c>
      <c r="F426" s="59">
        <v>20000000</v>
      </c>
      <c r="G426" s="73"/>
      <c r="H426" s="6" t="s">
        <v>1226</v>
      </c>
    </row>
    <row r="427" spans="1:10" ht="108.5" x14ac:dyDescent="0.35">
      <c r="A427" s="10"/>
      <c r="B427" s="11"/>
      <c r="C427" s="9">
        <f ca="1">COUNTIF($B$11:E427,E427)</f>
        <v>7</v>
      </c>
      <c r="D427" s="4" t="s">
        <v>264</v>
      </c>
      <c r="E427" s="59">
        <v>10000000</v>
      </c>
      <c r="F427" s="59">
        <v>10000000</v>
      </c>
      <c r="G427" s="73"/>
      <c r="H427" s="6" t="s">
        <v>1226</v>
      </c>
    </row>
    <row r="428" spans="1:10" ht="77.5" x14ac:dyDescent="0.35">
      <c r="A428" s="10"/>
      <c r="B428" s="11"/>
      <c r="C428" s="9">
        <f ca="1">COUNTIF($B$11:E428,E428)</f>
        <v>8</v>
      </c>
      <c r="D428" s="4" t="s">
        <v>265</v>
      </c>
      <c r="E428" s="59">
        <v>8000000</v>
      </c>
      <c r="F428" s="59">
        <v>8000000</v>
      </c>
      <c r="G428" s="73"/>
      <c r="H428" s="6" t="s">
        <v>1226</v>
      </c>
    </row>
    <row r="429" spans="1:10" ht="77.5" x14ac:dyDescent="0.35">
      <c r="A429" s="10"/>
      <c r="B429" s="11"/>
      <c r="C429" s="9">
        <f ca="1">COUNTIF($B$11:E2076,E429)</f>
        <v>9</v>
      </c>
      <c r="D429" s="4" t="s">
        <v>1171</v>
      </c>
      <c r="E429" s="59">
        <v>20000000</v>
      </c>
      <c r="F429" s="59">
        <v>20000000</v>
      </c>
      <c r="G429" s="73"/>
      <c r="H429" s="6" t="s">
        <v>1226</v>
      </c>
    </row>
    <row r="430" spans="1:10" s="14" customFormat="1" ht="108.5" x14ac:dyDescent="0.35">
      <c r="A430" s="10"/>
      <c r="B430" s="11"/>
      <c r="C430" s="13">
        <v>14</v>
      </c>
      <c r="D430" s="56" t="s">
        <v>1913</v>
      </c>
      <c r="E430" s="63">
        <v>0</v>
      </c>
      <c r="F430" s="63">
        <v>8000000</v>
      </c>
      <c r="G430" s="76">
        <f t="shared" ref="G430:G433" si="32">F430-E430</f>
        <v>8000000</v>
      </c>
      <c r="H430" s="56" t="s">
        <v>1226</v>
      </c>
      <c r="I430" s="69"/>
      <c r="J430" s="26"/>
    </row>
    <row r="431" spans="1:10" s="14" customFormat="1" ht="93" x14ac:dyDescent="0.35">
      <c r="A431" s="10"/>
      <c r="B431" s="11"/>
      <c r="C431" s="13">
        <v>12</v>
      </c>
      <c r="D431" s="56" t="s">
        <v>1914</v>
      </c>
      <c r="E431" s="63">
        <v>0</v>
      </c>
      <c r="F431" s="63">
        <v>20000000</v>
      </c>
      <c r="G431" s="76">
        <f t="shared" si="32"/>
        <v>20000000</v>
      </c>
      <c r="H431" s="56" t="s">
        <v>1226</v>
      </c>
      <c r="I431" s="69"/>
      <c r="J431" s="26"/>
    </row>
    <row r="432" spans="1:10" s="14" customFormat="1" ht="108.5" x14ac:dyDescent="0.35">
      <c r="A432" s="10"/>
      <c r="B432" s="11"/>
      <c r="C432" s="13">
        <v>13</v>
      </c>
      <c r="D432" s="56" t="s">
        <v>1915</v>
      </c>
      <c r="E432" s="63">
        <v>0</v>
      </c>
      <c r="F432" s="63">
        <v>10000000</v>
      </c>
      <c r="G432" s="76">
        <f t="shared" si="32"/>
        <v>10000000</v>
      </c>
      <c r="H432" s="56" t="s">
        <v>1226</v>
      </c>
      <c r="I432" s="69"/>
      <c r="J432" s="26"/>
    </row>
    <row r="433" spans="1:10" s="14" customFormat="1" ht="77.5" x14ac:dyDescent="0.35">
      <c r="A433" s="10"/>
      <c r="B433" s="11"/>
      <c r="C433" s="13">
        <v>14</v>
      </c>
      <c r="D433" s="56" t="s">
        <v>1916</v>
      </c>
      <c r="E433" s="63">
        <v>0</v>
      </c>
      <c r="F433" s="63">
        <v>15000000</v>
      </c>
      <c r="G433" s="76">
        <f t="shared" si="32"/>
        <v>15000000</v>
      </c>
      <c r="H433" s="56" t="s">
        <v>1226</v>
      </c>
      <c r="I433" s="69"/>
      <c r="J433" s="26"/>
    </row>
    <row r="434" spans="1:10" x14ac:dyDescent="0.35">
      <c r="A434" s="10"/>
      <c r="B434" s="27"/>
      <c r="C434" s="109" t="s">
        <v>1283</v>
      </c>
      <c r="D434" s="110"/>
      <c r="E434" s="59">
        <f>SUM(E425:E433)</f>
        <v>68000000</v>
      </c>
      <c r="F434" s="59">
        <f>SUM(F425:F433)</f>
        <v>121000000</v>
      </c>
      <c r="G434" s="73">
        <f>SUM(G425:G433)</f>
        <v>53000000</v>
      </c>
      <c r="H434" s="31"/>
      <c r="J434" s="35"/>
    </row>
    <row r="435" spans="1:10" x14ac:dyDescent="0.35">
      <c r="A435" s="10"/>
      <c r="B435" s="27"/>
      <c r="C435" s="107" t="s">
        <v>1296</v>
      </c>
      <c r="D435" s="112"/>
      <c r="E435" s="59"/>
      <c r="F435" s="59"/>
      <c r="G435" s="73"/>
      <c r="H435" s="31"/>
      <c r="J435" s="35"/>
    </row>
    <row r="436" spans="1:10" ht="93" x14ac:dyDescent="0.35">
      <c r="A436" s="10"/>
      <c r="B436" s="11"/>
      <c r="C436" s="9">
        <f ca="1">COUNTIF($B$11:E436,E436)</f>
        <v>2</v>
      </c>
      <c r="D436" s="4" t="s">
        <v>267</v>
      </c>
      <c r="E436" s="59">
        <v>7000000</v>
      </c>
      <c r="F436" s="59">
        <v>7000000</v>
      </c>
      <c r="G436" s="73"/>
      <c r="H436" s="6" t="s">
        <v>1226</v>
      </c>
    </row>
    <row r="437" spans="1:10" s="14" customFormat="1" ht="77.5" x14ac:dyDescent="0.35">
      <c r="A437" s="10"/>
      <c r="B437" s="11"/>
      <c r="C437" s="13">
        <v>6</v>
      </c>
      <c r="D437" s="56" t="s">
        <v>1920</v>
      </c>
      <c r="E437" s="63">
        <v>0</v>
      </c>
      <c r="F437" s="63">
        <v>10000000</v>
      </c>
      <c r="G437" s="76">
        <f t="shared" ref="G437:G438" si="33">F437-E437</f>
        <v>10000000</v>
      </c>
      <c r="H437" s="57" t="s">
        <v>1226</v>
      </c>
      <c r="I437" s="69"/>
      <c r="J437" s="26"/>
    </row>
    <row r="438" spans="1:10" s="14" customFormat="1" ht="77.5" x14ac:dyDescent="0.35">
      <c r="A438" s="10"/>
      <c r="B438" s="11"/>
      <c r="C438" s="13">
        <v>7</v>
      </c>
      <c r="D438" s="56" t="s">
        <v>3286</v>
      </c>
      <c r="E438" s="63">
        <v>0</v>
      </c>
      <c r="F438" s="63">
        <v>10000000</v>
      </c>
      <c r="G438" s="76">
        <f t="shared" si="33"/>
        <v>10000000</v>
      </c>
      <c r="H438" s="57" t="s">
        <v>1226</v>
      </c>
      <c r="I438" s="69"/>
      <c r="J438" s="26"/>
    </row>
    <row r="439" spans="1:10" x14ac:dyDescent="0.35">
      <c r="A439" s="10"/>
      <c r="B439" s="27"/>
      <c r="C439" s="109" t="s">
        <v>1284</v>
      </c>
      <c r="D439" s="110"/>
      <c r="E439" s="59">
        <f>SUM(E436:E438)</f>
        <v>7000000</v>
      </c>
      <c r="F439" s="59">
        <f>SUM(F436:F438)</f>
        <v>27000000</v>
      </c>
      <c r="G439" s="73">
        <f>SUM(G436:G438)</f>
        <v>20000000</v>
      </c>
      <c r="H439" s="31"/>
      <c r="J439" s="35"/>
    </row>
    <row r="440" spans="1:10" x14ac:dyDescent="0.35">
      <c r="A440" s="10"/>
      <c r="B440" s="27"/>
      <c r="C440" s="107" t="s">
        <v>1297</v>
      </c>
      <c r="D440" s="112"/>
      <c r="E440" s="59"/>
      <c r="F440" s="59"/>
      <c r="G440" s="73"/>
      <c r="H440" s="31"/>
      <c r="J440" s="35"/>
    </row>
    <row r="441" spans="1:10" ht="77.5" x14ac:dyDescent="0.35">
      <c r="A441" s="10"/>
      <c r="B441" s="11"/>
      <c r="C441" s="9">
        <f ca="1">COUNTIF($B$11:E441,E441)</f>
        <v>7</v>
      </c>
      <c r="D441" s="4" t="s">
        <v>274</v>
      </c>
      <c r="E441" s="59">
        <v>10000000</v>
      </c>
      <c r="F441" s="59">
        <v>10000000</v>
      </c>
      <c r="G441" s="73"/>
      <c r="H441" s="6" t="s">
        <v>1226</v>
      </c>
    </row>
    <row r="442" spans="1:10" ht="77.5" x14ac:dyDescent="0.35">
      <c r="A442" s="10"/>
      <c r="B442" s="11"/>
      <c r="C442" s="9">
        <f ca="1">COUNTIF($B$11:E442,E442)</f>
        <v>8</v>
      </c>
      <c r="D442" s="4" t="s">
        <v>275</v>
      </c>
      <c r="E442" s="59">
        <v>10000000</v>
      </c>
      <c r="F442" s="59">
        <v>10000000</v>
      </c>
      <c r="G442" s="73"/>
      <c r="H442" s="6" t="s">
        <v>1226</v>
      </c>
    </row>
    <row r="443" spans="1:10" ht="108.5" x14ac:dyDescent="0.35">
      <c r="A443" s="10"/>
      <c r="B443" s="11"/>
      <c r="C443" s="9">
        <f ca="1">COUNTIF($B$11:E443,E443)</f>
        <v>9</v>
      </c>
      <c r="D443" s="4" t="s">
        <v>276</v>
      </c>
      <c r="E443" s="59">
        <v>10000000</v>
      </c>
      <c r="F443" s="59">
        <v>10000000</v>
      </c>
      <c r="G443" s="73"/>
      <c r="H443" s="6" t="s">
        <v>1226</v>
      </c>
    </row>
    <row r="444" spans="1:10" s="14" customFormat="1" ht="77.5" x14ac:dyDescent="0.35">
      <c r="A444" s="10"/>
      <c r="B444" s="11"/>
      <c r="C444" s="13">
        <v>13</v>
      </c>
      <c r="D444" s="56" t="s">
        <v>1924</v>
      </c>
      <c r="E444" s="63">
        <v>0</v>
      </c>
      <c r="F444" s="63">
        <v>7000000</v>
      </c>
      <c r="G444" s="76">
        <f t="shared" ref="G444:G450" si="34">F444-E444</f>
        <v>7000000</v>
      </c>
      <c r="H444" s="56" t="s">
        <v>1226</v>
      </c>
      <c r="I444" s="69"/>
      <c r="J444" s="26"/>
    </row>
    <row r="445" spans="1:10" s="14" customFormat="1" ht="77.5" x14ac:dyDescent="0.35">
      <c r="A445" s="10"/>
      <c r="B445" s="11"/>
      <c r="C445" s="13">
        <v>14</v>
      </c>
      <c r="D445" s="56" t="s">
        <v>1925</v>
      </c>
      <c r="E445" s="63">
        <v>0</v>
      </c>
      <c r="F445" s="63">
        <v>10000000</v>
      </c>
      <c r="G445" s="76">
        <f t="shared" si="34"/>
        <v>10000000</v>
      </c>
      <c r="H445" s="56" t="s">
        <v>1226</v>
      </c>
      <c r="I445" s="69"/>
      <c r="J445" s="26"/>
    </row>
    <row r="446" spans="1:10" s="14" customFormat="1" ht="77.5" x14ac:dyDescent="0.35">
      <c r="A446" s="10"/>
      <c r="B446" s="11"/>
      <c r="C446" s="13">
        <v>15</v>
      </c>
      <c r="D446" s="56" t="s">
        <v>1926</v>
      </c>
      <c r="E446" s="63">
        <v>0</v>
      </c>
      <c r="F446" s="63">
        <v>10000000</v>
      </c>
      <c r="G446" s="76">
        <f t="shared" si="34"/>
        <v>10000000</v>
      </c>
      <c r="H446" s="56" t="s">
        <v>1226</v>
      </c>
      <c r="I446" s="69"/>
      <c r="J446" s="26"/>
    </row>
    <row r="447" spans="1:10" s="14" customFormat="1" ht="77.5" x14ac:dyDescent="0.35">
      <c r="A447" s="10"/>
      <c r="B447" s="11"/>
      <c r="C447" s="13">
        <v>16</v>
      </c>
      <c r="D447" s="56" t="s">
        <v>1927</v>
      </c>
      <c r="E447" s="63">
        <v>0</v>
      </c>
      <c r="F447" s="63">
        <v>10000000</v>
      </c>
      <c r="G447" s="76">
        <f t="shared" si="34"/>
        <v>10000000</v>
      </c>
      <c r="H447" s="56" t="s">
        <v>1226</v>
      </c>
      <c r="I447" s="69"/>
      <c r="J447" s="26"/>
    </row>
    <row r="448" spans="1:10" s="14" customFormat="1" ht="77.5" x14ac:dyDescent="0.35">
      <c r="A448" s="10"/>
      <c r="B448" s="11"/>
      <c r="C448" s="13">
        <v>17</v>
      </c>
      <c r="D448" s="56" t="s">
        <v>1928</v>
      </c>
      <c r="E448" s="63">
        <v>0</v>
      </c>
      <c r="F448" s="63">
        <v>10000000</v>
      </c>
      <c r="G448" s="76">
        <f t="shared" si="34"/>
        <v>10000000</v>
      </c>
      <c r="H448" s="56" t="s">
        <v>1226</v>
      </c>
      <c r="I448" s="69"/>
      <c r="J448" s="26"/>
    </row>
    <row r="449" spans="1:10" s="14" customFormat="1" ht="93" x14ac:dyDescent="0.35">
      <c r="A449" s="10"/>
      <c r="B449" s="11"/>
      <c r="C449" s="13">
        <v>17</v>
      </c>
      <c r="D449" s="56" t="s">
        <v>1929</v>
      </c>
      <c r="E449" s="63">
        <v>0</v>
      </c>
      <c r="F449" s="63">
        <v>20000000</v>
      </c>
      <c r="G449" s="76">
        <f t="shared" si="34"/>
        <v>20000000</v>
      </c>
      <c r="H449" s="56" t="s">
        <v>1226</v>
      </c>
      <c r="I449" s="69"/>
      <c r="J449" s="26"/>
    </row>
    <row r="450" spans="1:10" s="14" customFormat="1" ht="77.5" x14ac:dyDescent="0.35">
      <c r="A450" s="10"/>
      <c r="B450" s="11"/>
      <c r="C450" s="13">
        <v>18</v>
      </c>
      <c r="D450" s="56" t="s">
        <v>1930</v>
      </c>
      <c r="E450" s="63">
        <v>0</v>
      </c>
      <c r="F450" s="63">
        <v>20000000</v>
      </c>
      <c r="G450" s="76">
        <f t="shared" si="34"/>
        <v>20000000</v>
      </c>
      <c r="H450" s="56" t="s">
        <v>1226</v>
      </c>
      <c r="I450" s="69"/>
      <c r="J450" s="26"/>
    </row>
    <row r="451" spans="1:10" x14ac:dyDescent="0.35">
      <c r="A451" s="10"/>
      <c r="B451" s="27"/>
      <c r="C451" s="109" t="s">
        <v>1285</v>
      </c>
      <c r="D451" s="110"/>
      <c r="E451" s="59">
        <f>SUM(E441:E450)</f>
        <v>30000000</v>
      </c>
      <c r="F451" s="59">
        <f>SUM(F441:F450)</f>
        <v>117000000</v>
      </c>
      <c r="G451" s="73">
        <f>SUM(G441:G450)</f>
        <v>87000000</v>
      </c>
      <c r="H451" s="31"/>
      <c r="J451" s="35"/>
    </row>
    <row r="452" spans="1:10" x14ac:dyDescent="0.35">
      <c r="A452" s="10"/>
      <c r="B452" s="27"/>
      <c r="C452" s="107" t="s">
        <v>1298</v>
      </c>
      <c r="D452" s="112"/>
      <c r="E452" s="59"/>
      <c r="F452" s="59"/>
      <c r="G452" s="73"/>
      <c r="H452" s="31"/>
      <c r="J452" s="35"/>
    </row>
    <row r="453" spans="1:10" ht="77.5" x14ac:dyDescent="0.35">
      <c r="A453" s="10"/>
      <c r="B453" s="11"/>
      <c r="C453" s="9">
        <f ca="1">COUNTIF($B$11:E453,E453)</f>
        <v>2</v>
      </c>
      <c r="D453" s="4" t="s">
        <v>278</v>
      </c>
      <c r="E453" s="59">
        <v>10000000</v>
      </c>
      <c r="F453" s="59">
        <v>10000000</v>
      </c>
      <c r="G453" s="73"/>
      <c r="H453" s="6" t="s">
        <v>1226</v>
      </c>
    </row>
    <row r="454" spans="1:10" ht="77.5" x14ac:dyDescent="0.35">
      <c r="A454" s="10"/>
      <c r="B454" s="11"/>
      <c r="C454" s="9">
        <f ca="1">COUNTIF($B$11:E454,E454)</f>
        <v>3</v>
      </c>
      <c r="D454" s="4" t="s">
        <v>279</v>
      </c>
      <c r="E454" s="59">
        <v>10000000</v>
      </c>
      <c r="F454" s="59">
        <v>10000000</v>
      </c>
      <c r="G454" s="73"/>
      <c r="H454" s="6" t="s">
        <v>1226</v>
      </c>
    </row>
    <row r="455" spans="1:10" ht="77.5" x14ac:dyDescent="0.35">
      <c r="A455" s="10"/>
      <c r="B455" s="11"/>
      <c r="C455" s="9">
        <f ca="1">COUNTIF($B$11:E455,E455)</f>
        <v>4</v>
      </c>
      <c r="D455" s="4" t="s">
        <v>280</v>
      </c>
      <c r="E455" s="59">
        <v>10000000</v>
      </c>
      <c r="F455" s="59">
        <v>10000000</v>
      </c>
      <c r="G455" s="73"/>
      <c r="H455" s="6" t="s">
        <v>1226</v>
      </c>
    </row>
    <row r="456" spans="1:10" ht="77.5" x14ac:dyDescent="0.35">
      <c r="A456" s="10"/>
      <c r="B456" s="11"/>
      <c r="C456" s="9">
        <f ca="1">COUNTIF($B$11:E456,E456)</f>
        <v>5</v>
      </c>
      <c r="D456" s="4" t="s">
        <v>281</v>
      </c>
      <c r="E456" s="59">
        <v>10000000</v>
      </c>
      <c r="F456" s="59">
        <v>10000000</v>
      </c>
      <c r="G456" s="73"/>
      <c r="H456" s="6" t="s">
        <v>1226</v>
      </c>
    </row>
    <row r="457" spans="1:10" ht="77.5" x14ac:dyDescent="0.35">
      <c r="A457" s="10"/>
      <c r="B457" s="11"/>
      <c r="C457" s="9">
        <f ca="1">COUNTIF($B$11:E457,E457)</f>
        <v>6</v>
      </c>
      <c r="D457" s="4" t="s">
        <v>282</v>
      </c>
      <c r="E457" s="59">
        <v>10000000</v>
      </c>
      <c r="F457" s="59">
        <v>10000000</v>
      </c>
      <c r="G457" s="73"/>
      <c r="H457" s="6" t="s">
        <v>1226</v>
      </c>
    </row>
    <row r="458" spans="1:10" ht="93" x14ac:dyDescent="0.35">
      <c r="A458" s="10"/>
      <c r="B458" s="11"/>
      <c r="C458" s="9">
        <f ca="1">COUNTIF($B$11:E458,E458)</f>
        <v>7</v>
      </c>
      <c r="D458" s="4" t="s">
        <v>283</v>
      </c>
      <c r="E458" s="59">
        <v>10000000</v>
      </c>
      <c r="F458" s="59">
        <v>10000000</v>
      </c>
      <c r="G458" s="73"/>
      <c r="H458" s="6" t="s">
        <v>1226</v>
      </c>
    </row>
    <row r="459" spans="1:10" s="14" customFormat="1" ht="77.5" x14ac:dyDescent="0.35">
      <c r="A459" s="10"/>
      <c r="B459" s="11"/>
      <c r="C459" s="13">
        <v>14</v>
      </c>
      <c r="D459" s="56" t="s">
        <v>1935</v>
      </c>
      <c r="E459" s="63">
        <v>0</v>
      </c>
      <c r="F459" s="63">
        <v>10000000</v>
      </c>
      <c r="G459" s="76">
        <f t="shared" ref="G459:G460" si="35">F459-E459</f>
        <v>10000000</v>
      </c>
      <c r="H459" s="57" t="s">
        <v>1226</v>
      </c>
      <c r="I459" s="69"/>
      <c r="J459" s="26"/>
    </row>
    <row r="460" spans="1:10" s="14" customFormat="1" ht="77.5" x14ac:dyDescent="0.35">
      <c r="A460" s="10"/>
      <c r="B460" s="11"/>
      <c r="C460" s="13">
        <v>15</v>
      </c>
      <c r="D460" s="56" t="s">
        <v>1936</v>
      </c>
      <c r="E460" s="63">
        <v>0</v>
      </c>
      <c r="F460" s="63">
        <v>10000000</v>
      </c>
      <c r="G460" s="76">
        <f t="shared" si="35"/>
        <v>10000000</v>
      </c>
      <c r="H460" s="57" t="s">
        <v>1226</v>
      </c>
      <c r="I460" s="69"/>
      <c r="J460" s="26"/>
    </row>
    <row r="461" spans="1:10" x14ac:dyDescent="0.35">
      <c r="A461" s="10"/>
      <c r="B461" s="27"/>
      <c r="C461" s="109" t="s">
        <v>1286</v>
      </c>
      <c r="D461" s="110"/>
      <c r="E461" s="59">
        <f>SUM(E453:E460)</f>
        <v>60000000</v>
      </c>
      <c r="F461" s="59">
        <f>SUM(F453:F460)</f>
        <v>80000000</v>
      </c>
      <c r="G461" s="73">
        <f>SUM(G453:G460)</f>
        <v>20000000</v>
      </c>
      <c r="H461" s="31"/>
      <c r="J461" s="35"/>
    </row>
    <row r="462" spans="1:10" x14ac:dyDescent="0.35">
      <c r="A462" s="10"/>
      <c r="B462" s="27"/>
      <c r="C462" s="107" t="s">
        <v>1299</v>
      </c>
      <c r="D462" s="112"/>
      <c r="E462" s="59"/>
      <c r="F462" s="59"/>
      <c r="G462" s="73"/>
      <c r="H462" s="31"/>
      <c r="J462" s="35"/>
    </row>
    <row r="463" spans="1:10" ht="77.5" x14ac:dyDescent="0.35">
      <c r="A463" s="10"/>
      <c r="B463" s="11"/>
      <c r="C463" s="9">
        <f ca="1">COUNTIF($B$11:E463,E463)</f>
        <v>9</v>
      </c>
      <c r="D463" s="4" t="s">
        <v>292</v>
      </c>
      <c r="E463" s="59">
        <v>10000000</v>
      </c>
      <c r="F463" s="59">
        <v>10000000</v>
      </c>
      <c r="G463" s="73"/>
      <c r="H463" s="6" t="s">
        <v>1226</v>
      </c>
    </row>
    <row r="464" spans="1:10" ht="77.5" x14ac:dyDescent="0.35">
      <c r="A464" s="10"/>
      <c r="B464" s="11"/>
      <c r="C464" s="9">
        <f ca="1">COUNTIF($B$11:E464,E464)</f>
        <v>10</v>
      </c>
      <c r="D464" s="4" t="s">
        <v>293</v>
      </c>
      <c r="E464" s="59">
        <v>20000000</v>
      </c>
      <c r="F464" s="59">
        <v>20000000</v>
      </c>
      <c r="G464" s="73"/>
      <c r="H464" s="6" t="s">
        <v>1226</v>
      </c>
    </row>
    <row r="465" spans="1:10" ht="77.5" x14ac:dyDescent="0.35">
      <c r="A465" s="10"/>
      <c r="B465" s="11"/>
      <c r="C465" s="9">
        <f ca="1">COUNTIF($B$11:E465,E465)</f>
        <v>11</v>
      </c>
      <c r="D465" s="4" t="s">
        <v>294</v>
      </c>
      <c r="E465" s="59">
        <v>20000000</v>
      </c>
      <c r="F465" s="59">
        <v>20000000</v>
      </c>
      <c r="G465" s="73"/>
      <c r="H465" s="6" t="s">
        <v>1226</v>
      </c>
    </row>
    <row r="466" spans="1:10" s="14" customFormat="1" ht="77.5" x14ac:dyDescent="0.35">
      <c r="A466" s="10"/>
      <c r="B466" s="11"/>
      <c r="C466" s="58">
        <v>12</v>
      </c>
      <c r="D466" s="56" t="s">
        <v>3287</v>
      </c>
      <c r="E466" s="63">
        <v>0</v>
      </c>
      <c r="F466" s="63">
        <v>60000000</v>
      </c>
      <c r="G466" s="76">
        <f t="shared" ref="G466:G470" si="36">F466-E466</f>
        <v>60000000</v>
      </c>
      <c r="H466" s="56" t="s">
        <v>1227</v>
      </c>
      <c r="I466" s="69"/>
      <c r="J466" s="26"/>
    </row>
    <row r="467" spans="1:10" s="14" customFormat="1" ht="77.5" x14ac:dyDescent="0.35">
      <c r="A467" s="10"/>
      <c r="B467" s="11"/>
      <c r="C467" s="58">
        <v>14</v>
      </c>
      <c r="D467" s="56" t="s">
        <v>1942</v>
      </c>
      <c r="E467" s="63">
        <v>0</v>
      </c>
      <c r="F467" s="63">
        <v>10000000</v>
      </c>
      <c r="G467" s="76">
        <f t="shared" si="36"/>
        <v>10000000</v>
      </c>
      <c r="H467" s="56" t="s">
        <v>1226</v>
      </c>
      <c r="I467" s="69"/>
      <c r="J467" s="26"/>
    </row>
    <row r="468" spans="1:10" s="14" customFormat="1" ht="77.5" x14ac:dyDescent="0.35">
      <c r="A468" s="10"/>
      <c r="B468" s="11"/>
      <c r="C468" s="58">
        <v>15</v>
      </c>
      <c r="D468" s="56" t="s">
        <v>1943</v>
      </c>
      <c r="E468" s="63">
        <v>0</v>
      </c>
      <c r="F468" s="63">
        <v>10000000</v>
      </c>
      <c r="G468" s="76">
        <f t="shared" si="36"/>
        <v>10000000</v>
      </c>
      <c r="H468" s="56" t="s">
        <v>1226</v>
      </c>
      <c r="I468" s="69"/>
      <c r="J468" s="26"/>
    </row>
    <row r="469" spans="1:10" s="14" customFormat="1" ht="77.5" x14ac:dyDescent="0.35">
      <c r="A469" s="10"/>
      <c r="B469" s="11"/>
      <c r="C469" s="58">
        <v>16</v>
      </c>
      <c r="D469" s="56" t="s">
        <v>3288</v>
      </c>
      <c r="E469" s="63">
        <v>0</v>
      </c>
      <c r="F469" s="63">
        <v>25000000</v>
      </c>
      <c r="G469" s="76">
        <f t="shared" si="36"/>
        <v>25000000</v>
      </c>
      <c r="H469" s="56" t="s">
        <v>1226</v>
      </c>
      <c r="I469" s="69"/>
      <c r="J469" s="26"/>
    </row>
    <row r="470" spans="1:10" s="14" customFormat="1" ht="77.5" x14ac:dyDescent="0.35">
      <c r="A470" s="10"/>
      <c r="B470" s="11"/>
      <c r="C470" s="58">
        <v>17</v>
      </c>
      <c r="D470" s="56" t="s">
        <v>3289</v>
      </c>
      <c r="E470" s="63">
        <v>0</v>
      </c>
      <c r="F470" s="63">
        <v>70000000</v>
      </c>
      <c r="G470" s="76">
        <f t="shared" si="36"/>
        <v>70000000</v>
      </c>
      <c r="H470" s="56" t="s">
        <v>1226</v>
      </c>
      <c r="I470" s="69"/>
      <c r="J470" s="26"/>
    </row>
    <row r="471" spans="1:10" x14ac:dyDescent="0.35">
      <c r="A471" s="10"/>
      <c r="B471" s="27"/>
      <c r="C471" s="109" t="s">
        <v>1287</v>
      </c>
      <c r="D471" s="110"/>
      <c r="E471" s="59">
        <f>SUM(E463:E470)</f>
        <v>50000000</v>
      </c>
      <c r="F471" s="59">
        <f>SUM(F463:F470)</f>
        <v>225000000</v>
      </c>
      <c r="G471" s="73">
        <f>SUM(G463:G470)</f>
        <v>175000000</v>
      </c>
      <c r="H471" s="31"/>
      <c r="J471" s="35"/>
    </row>
    <row r="472" spans="1:10" x14ac:dyDescent="0.35">
      <c r="A472" s="10"/>
      <c r="B472" s="27"/>
      <c r="C472" s="107" t="s">
        <v>1300</v>
      </c>
      <c r="D472" s="112"/>
      <c r="E472" s="59"/>
      <c r="F472" s="59"/>
      <c r="G472" s="73"/>
      <c r="H472" s="31"/>
      <c r="J472" s="35"/>
    </row>
    <row r="473" spans="1:10" ht="77.5" x14ac:dyDescent="0.35">
      <c r="A473" s="10"/>
      <c r="B473" s="11"/>
      <c r="C473" s="9">
        <f ca="1">COUNTIF($B$11:E473,E473)</f>
        <v>3</v>
      </c>
      <c r="D473" s="4" t="s">
        <v>297</v>
      </c>
      <c r="E473" s="59">
        <v>10000000</v>
      </c>
      <c r="F473" s="59">
        <v>10000000</v>
      </c>
      <c r="G473" s="73"/>
      <c r="H473" s="6" t="s">
        <v>1226</v>
      </c>
    </row>
    <row r="474" spans="1:10" s="14" customFormat="1" ht="77.5" x14ac:dyDescent="0.35">
      <c r="A474" s="10"/>
      <c r="B474" s="11"/>
      <c r="C474" s="58">
        <v>13</v>
      </c>
      <c r="D474" s="56" t="s">
        <v>1945</v>
      </c>
      <c r="E474" s="63">
        <v>0</v>
      </c>
      <c r="F474" s="63">
        <v>25000000</v>
      </c>
      <c r="G474" s="76">
        <f t="shared" ref="G474:G477" si="37">F474-E474</f>
        <v>25000000</v>
      </c>
      <c r="H474" s="56" t="s">
        <v>1226</v>
      </c>
      <c r="I474" s="69"/>
      <c r="J474" s="26"/>
    </row>
    <row r="475" spans="1:10" s="14" customFormat="1" ht="93" x14ac:dyDescent="0.35">
      <c r="A475" s="10"/>
      <c r="B475" s="11"/>
      <c r="C475" s="58">
        <v>14</v>
      </c>
      <c r="D475" s="56" t="s">
        <v>1946</v>
      </c>
      <c r="E475" s="63">
        <v>0</v>
      </c>
      <c r="F475" s="63">
        <v>7500000</v>
      </c>
      <c r="G475" s="76">
        <f t="shared" si="37"/>
        <v>7500000</v>
      </c>
      <c r="H475" s="56" t="s">
        <v>1226</v>
      </c>
      <c r="I475" s="69"/>
      <c r="J475" s="26"/>
    </row>
    <row r="476" spans="1:10" s="14" customFormat="1" ht="77.5" x14ac:dyDescent="0.35">
      <c r="A476" s="10"/>
      <c r="B476" s="11"/>
      <c r="C476" s="58">
        <v>15</v>
      </c>
      <c r="D476" s="56" t="s">
        <v>1955</v>
      </c>
      <c r="E476" s="63">
        <v>0</v>
      </c>
      <c r="F476" s="63">
        <v>20000000</v>
      </c>
      <c r="G476" s="76">
        <f t="shared" si="37"/>
        <v>20000000</v>
      </c>
      <c r="H476" s="56" t="s">
        <v>1226</v>
      </c>
      <c r="I476" s="69"/>
      <c r="J476" s="26"/>
    </row>
    <row r="477" spans="1:10" s="14" customFormat="1" ht="93" x14ac:dyDescent="0.35">
      <c r="A477" s="10"/>
      <c r="B477" s="11"/>
      <c r="C477" s="58">
        <v>16</v>
      </c>
      <c r="D477" s="56" t="s">
        <v>1957</v>
      </c>
      <c r="E477" s="63">
        <v>0</v>
      </c>
      <c r="F477" s="63">
        <v>10000000</v>
      </c>
      <c r="G477" s="76">
        <f t="shared" si="37"/>
        <v>10000000</v>
      </c>
      <c r="H477" s="56" t="s">
        <v>1226</v>
      </c>
      <c r="I477" s="69"/>
      <c r="J477" s="26"/>
    </row>
    <row r="478" spans="1:10" x14ac:dyDescent="0.35">
      <c r="A478" s="10"/>
      <c r="B478" s="27"/>
      <c r="C478" s="109" t="s">
        <v>1288</v>
      </c>
      <c r="D478" s="110"/>
      <c r="E478" s="59">
        <f>SUM(E473:E477)</f>
        <v>10000000</v>
      </c>
      <c r="F478" s="59">
        <f>SUM(F473:F477)</f>
        <v>72500000</v>
      </c>
      <c r="G478" s="73">
        <f>SUM(G473:G477)</f>
        <v>62500000</v>
      </c>
      <c r="H478" s="31"/>
      <c r="J478" s="35"/>
    </row>
    <row r="479" spans="1:10" x14ac:dyDescent="0.35">
      <c r="A479" s="10"/>
      <c r="B479" s="27"/>
      <c r="C479" s="107" t="s">
        <v>1301</v>
      </c>
      <c r="D479" s="112"/>
      <c r="E479" s="59"/>
      <c r="F479" s="59"/>
      <c r="G479" s="73"/>
      <c r="H479" s="31"/>
      <c r="J479" s="35"/>
    </row>
    <row r="480" spans="1:10" ht="77.5" x14ac:dyDescent="0.35">
      <c r="A480" s="10"/>
      <c r="B480" s="11"/>
      <c r="C480" s="9">
        <f ca="1">COUNTIF($B$11:E480,E480)</f>
        <v>3</v>
      </c>
      <c r="D480" s="4" t="s">
        <v>300</v>
      </c>
      <c r="E480" s="59">
        <v>15000000</v>
      </c>
      <c r="F480" s="59">
        <v>15000000</v>
      </c>
      <c r="G480" s="73"/>
      <c r="H480" s="6" t="s">
        <v>1226</v>
      </c>
    </row>
    <row r="481" spans="1:12" ht="77.5" x14ac:dyDescent="0.35">
      <c r="A481" s="10"/>
      <c r="B481" s="11"/>
      <c r="C481" s="9">
        <f ca="1">COUNTIF($B$11:E481,E481)</f>
        <v>4</v>
      </c>
      <c r="D481" s="4" t="s">
        <v>301</v>
      </c>
      <c r="E481" s="59">
        <v>25000000</v>
      </c>
      <c r="F481" s="59">
        <v>25000000</v>
      </c>
      <c r="G481" s="73"/>
      <c r="H481" s="6" t="s">
        <v>1226</v>
      </c>
    </row>
    <row r="482" spans="1:12" ht="108.5" x14ac:dyDescent="0.35">
      <c r="A482" s="10"/>
      <c r="B482" s="11"/>
      <c r="C482" s="9">
        <f ca="1">COUNTIF($B$11:E482,E482)</f>
        <v>5</v>
      </c>
      <c r="D482" s="4" t="s">
        <v>302</v>
      </c>
      <c r="E482" s="59">
        <v>20000000</v>
      </c>
      <c r="F482" s="59">
        <v>20000000</v>
      </c>
      <c r="G482" s="73"/>
      <c r="H482" s="6" t="s">
        <v>1226</v>
      </c>
    </row>
    <row r="483" spans="1:12" s="14" customFormat="1" ht="77.5" x14ac:dyDescent="0.35">
      <c r="A483" s="10"/>
      <c r="B483" s="11"/>
      <c r="C483" s="58">
        <v>10</v>
      </c>
      <c r="D483" s="56" t="s">
        <v>1958</v>
      </c>
      <c r="E483" s="63">
        <v>0</v>
      </c>
      <c r="F483" s="63">
        <v>30000000</v>
      </c>
      <c r="G483" s="76">
        <f t="shared" ref="G483:G490" si="38">F483-E483</f>
        <v>30000000</v>
      </c>
      <c r="H483" s="56" t="s">
        <v>1226</v>
      </c>
      <c r="I483" s="69"/>
      <c r="J483" s="26"/>
    </row>
    <row r="484" spans="1:12" s="14" customFormat="1" ht="93" x14ac:dyDescent="0.35">
      <c r="A484" s="10"/>
      <c r="B484" s="11"/>
      <c r="C484" s="58">
        <v>11</v>
      </c>
      <c r="D484" s="56" t="s">
        <v>1961</v>
      </c>
      <c r="E484" s="63">
        <v>0</v>
      </c>
      <c r="F484" s="63">
        <v>10000000</v>
      </c>
      <c r="G484" s="76">
        <f t="shared" si="38"/>
        <v>10000000</v>
      </c>
      <c r="H484" s="56" t="s">
        <v>1226</v>
      </c>
      <c r="I484" s="69"/>
      <c r="J484" s="26"/>
    </row>
    <row r="485" spans="1:12" s="14" customFormat="1" ht="93" x14ac:dyDescent="0.35">
      <c r="A485" s="10"/>
      <c r="B485" s="11"/>
      <c r="C485" s="58">
        <v>12</v>
      </c>
      <c r="D485" s="56" t="s">
        <v>1962</v>
      </c>
      <c r="E485" s="63">
        <v>0</v>
      </c>
      <c r="F485" s="63">
        <v>10000000</v>
      </c>
      <c r="G485" s="76">
        <f t="shared" si="38"/>
        <v>10000000</v>
      </c>
      <c r="H485" s="56" t="s">
        <v>1226</v>
      </c>
      <c r="I485" s="69"/>
      <c r="J485" s="26"/>
    </row>
    <row r="486" spans="1:12" s="14" customFormat="1" ht="77.5" x14ac:dyDescent="0.35">
      <c r="A486" s="10"/>
      <c r="B486" s="11"/>
      <c r="C486" s="58">
        <v>13</v>
      </c>
      <c r="D486" s="56" t="s">
        <v>1963</v>
      </c>
      <c r="E486" s="63">
        <v>0</v>
      </c>
      <c r="F486" s="63">
        <v>10000000</v>
      </c>
      <c r="G486" s="76">
        <f t="shared" si="38"/>
        <v>10000000</v>
      </c>
      <c r="H486" s="56" t="s">
        <v>1226</v>
      </c>
      <c r="I486" s="69"/>
      <c r="J486" s="26"/>
    </row>
    <row r="487" spans="1:12" s="14" customFormat="1" ht="77.5" x14ac:dyDescent="0.35">
      <c r="A487" s="10"/>
      <c r="B487" s="11"/>
      <c r="C487" s="58">
        <v>14</v>
      </c>
      <c r="D487" s="56" t="s">
        <v>1964</v>
      </c>
      <c r="E487" s="63">
        <v>0</v>
      </c>
      <c r="F487" s="63">
        <v>10000000</v>
      </c>
      <c r="G487" s="76">
        <f t="shared" si="38"/>
        <v>10000000</v>
      </c>
      <c r="H487" s="56" t="s">
        <v>1226</v>
      </c>
      <c r="I487" s="69"/>
      <c r="J487" s="26"/>
    </row>
    <row r="488" spans="1:12" s="14" customFormat="1" ht="77.5" x14ac:dyDescent="0.35">
      <c r="A488" s="10"/>
      <c r="B488" s="11"/>
      <c r="C488" s="58">
        <v>15</v>
      </c>
      <c r="D488" s="56" t="s">
        <v>1965</v>
      </c>
      <c r="E488" s="63">
        <v>0</v>
      </c>
      <c r="F488" s="63">
        <v>10000000</v>
      </c>
      <c r="G488" s="76">
        <f t="shared" si="38"/>
        <v>10000000</v>
      </c>
      <c r="H488" s="56" t="s">
        <v>1226</v>
      </c>
      <c r="I488" s="69"/>
      <c r="J488" s="26"/>
    </row>
    <row r="489" spans="1:12" s="14" customFormat="1" ht="77.5" x14ac:dyDescent="0.35">
      <c r="A489" s="10"/>
      <c r="B489" s="11"/>
      <c r="C489" s="58">
        <v>16</v>
      </c>
      <c r="D489" s="56" t="s">
        <v>1966</v>
      </c>
      <c r="E489" s="63">
        <v>0</v>
      </c>
      <c r="F489" s="63">
        <v>10000000</v>
      </c>
      <c r="G489" s="76">
        <f t="shared" si="38"/>
        <v>10000000</v>
      </c>
      <c r="H489" s="56" t="s">
        <v>1226</v>
      </c>
      <c r="I489" s="69"/>
      <c r="J489" s="26"/>
    </row>
    <row r="490" spans="1:12" s="14" customFormat="1" ht="77.5" x14ac:dyDescent="0.35">
      <c r="A490" s="10"/>
      <c r="B490" s="11"/>
      <c r="C490" s="58">
        <v>17</v>
      </c>
      <c r="D490" s="56" t="s">
        <v>1967</v>
      </c>
      <c r="E490" s="63">
        <v>0</v>
      </c>
      <c r="F490" s="63">
        <v>10000000</v>
      </c>
      <c r="G490" s="76">
        <f t="shared" si="38"/>
        <v>10000000</v>
      </c>
      <c r="H490" s="56" t="s">
        <v>1226</v>
      </c>
      <c r="I490" s="69"/>
      <c r="J490" s="26"/>
    </row>
    <row r="491" spans="1:12" x14ac:dyDescent="0.35">
      <c r="A491" s="10"/>
      <c r="B491" s="27"/>
      <c r="C491" s="115" t="s">
        <v>1289</v>
      </c>
      <c r="D491" s="116"/>
      <c r="E491" s="59">
        <f>SUM(E480:E490)</f>
        <v>60000000</v>
      </c>
      <c r="F491" s="59">
        <f>SUM(F480:F490)</f>
        <v>160000000</v>
      </c>
      <c r="G491" s="73">
        <f>SUM(G480:G490)</f>
        <v>100000000</v>
      </c>
      <c r="H491" s="31"/>
      <c r="J491" s="35"/>
    </row>
    <row r="492" spans="1:12" s="30" customFormat="1" x14ac:dyDescent="0.35">
      <c r="A492" s="28"/>
      <c r="B492" s="40"/>
      <c r="C492" s="109" t="s">
        <v>1290</v>
      </c>
      <c r="D492" s="110"/>
      <c r="E492" s="61">
        <f>E391+E398+E409+E414+E423+E434+E439+E451+E461+E471+E478+E491</f>
        <v>435000000</v>
      </c>
      <c r="F492" s="61">
        <f>F391+F398+F409+F414+F423+F434+F439+F451+F461+F471+F478+F491</f>
        <v>1229500000</v>
      </c>
      <c r="G492" s="75">
        <f>G391+G398+G409+G414+G423+G434+G439+G451+G461+G471+G478+G491</f>
        <v>794500000</v>
      </c>
      <c r="H492" s="36"/>
      <c r="I492" s="69"/>
      <c r="J492" s="53"/>
      <c r="L492" s="41"/>
    </row>
    <row r="493" spans="1:12" s="30" customFormat="1" x14ac:dyDescent="0.35">
      <c r="A493" s="37">
        <v>4</v>
      </c>
      <c r="B493" s="38" t="s">
        <v>1525</v>
      </c>
      <c r="C493" s="107" t="s">
        <v>1316</v>
      </c>
      <c r="D493" s="112"/>
      <c r="E493" s="61"/>
      <c r="F493" s="61"/>
      <c r="G493" s="75"/>
      <c r="H493" s="36"/>
      <c r="I493" s="69"/>
      <c r="J493" s="53"/>
      <c r="L493" s="41"/>
    </row>
    <row r="494" spans="1:12" ht="77.5" x14ac:dyDescent="0.35">
      <c r="A494" s="10"/>
      <c r="B494" s="11"/>
      <c r="C494" s="9">
        <f ca="1">COUNTIF($B$11:E494,E494)</f>
        <v>4</v>
      </c>
      <c r="D494" s="4" t="s">
        <v>306</v>
      </c>
      <c r="E494" s="59">
        <v>7500000</v>
      </c>
      <c r="F494" s="59">
        <v>7500000</v>
      </c>
      <c r="G494" s="73"/>
      <c r="H494" s="6" t="s">
        <v>1226</v>
      </c>
    </row>
    <row r="495" spans="1:12" ht="77.5" x14ac:dyDescent="0.35">
      <c r="A495" s="10"/>
      <c r="B495" s="11"/>
      <c r="C495" s="9">
        <f ca="1">COUNTIF($B$11:E495,E495)</f>
        <v>5</v>
      </c>
      <c r="D495" s="4" t="s">
        <v>307</v>
      </c>
      <c r="E495" s="59">
        <v>10000000</v>
      </c>
      <c r="F495" s="59">
        <v>10000000</v>
      </c>
      <c r="G495" s="73"/>
      <c r="H495" s="6" t="s">
        <v>1226</v>
      </c>
    </row>
    <row r="496" spans="1:12" s="14" customFormat="1" ht="108.5" x14ac:dyDescent="0.35">
      <c r="A496" s="10"/>
      <c r="B496" s="11"/>
      <c r="C496" s="58">
        <v>6</v>
      </c>
      <c r="D496" s="56" t="s">
        <v>1975</v>
      </c>
      <c r="E496" s="63">
        <v>0</v>
      </c>
      <c r="F496" s="63">
        <v>25000000</v>
      </c>
      <c r="G496" s="76">
        <f t="shared" ref="G496:G522" si="39">F496-E496</f>
        <v>25000000</v>
      </c>
      <c r="H496" s="56" t="s">
        <v>1227</v>
      </c>
      <c r="I496" s="69"/>
      <c r="J496" s="26"/>
    </row>
    <row r="497" spans="1:10" s="14" customFormat="1" ht="77.5" x14ac:dyDescent="0.35">
      <c r="A497" s="10"/>
      <c r="B497" s="11"/>
      <c r="C497" s="58">
        <v>8</v>
      </c>
      <c r="D497" s="56" t="s">
        <v>1970</v>
      </c>
      <c r="E497" s="63">
        <v>0</v>
      </c>
      <c r="F497" s="63">
        <v>5000000</v>
      </c>
      <c r="G497" s="76">
        <f t="shared" si="39"/>
        <v>5000000</v>
      </c>
      <c r="H497" s="56" t="s">
        <v>1226</v>
      </c>
      <c r="I497" s="69"/>
      <c r="J497" s="26"/>
    </row>
    <row r="498" spans="1:10" s="14" customFormat="1" ht="93" x14ac:dyDescent="0.35">
      <c r="A498" s="10"/>
      <c r="B498" s="11"/>
      <c r="C498" s="58">
        <v>9</v>
      </c>
      <c r="D498" s="56" t="s">
        <v>1971</v>
      </c>
      <c r="E498" s="63">
        <v>0</v>
      </c>
      <c r="F498" s="63">
        <v>7500000</v>
      </c>
      <c r="G498" s="76">
        <f t="shared" si="39"/>
        <v>7500000</v>
      </c>
      <c r="H498" s="56" t="s">
        <v>1226</v>
      </c>
      <c r="I498" s="69"/>
      <c r="J498" s="26"/>
    </row>
    <row r="499" spans="1:10" s="14" customFormat="1" ht="93" x14ac:dyDescent="0.35">
      <c r="A499" s="10"/>
      <c r="B499" s="11"/>
      <c r="C499" s="58">
        <v>10</v>
      </c>
      <c r="D499" s="56" t="s">
        <v>1972</v>
      </c>
      <c r="E499" s="63">
        <v>0</v>
      </c>
      <c r="F499" s="63">
        <v>7500000</v>
      </c>
      <c r="G499" s="76">
        <f t="shared" si="39"/>
        <v>7500000</v>
      </c>
      <c r="H499" s="56" t="s">
        <v>1226</v>
      </c>
      <c r="I499" s="69"/>
      <c r="J499" s="26"/>
    </row>
    <row r="500" spans="1:10" s="14" customFormat="1" ht="93" x14ac:dyDescent="0.35">
      <c r="A500" s="10"/>
      <c r="B500" s="11"/>
      <c r="C500" s="58">
        <v>11</v>
      </c>
      <c r="D500" s="56" t="s">
        <v>1973</v>
      </c>
      <c r="E500" s="63">
        <v>0</v>
      </c>
      <c r="F500" s="63">
        <v>7500000</v>
      </c>
      <c r="G500" s="76">
        <f t="shared" si="39"/>
        <v>7500000</v>
      </c>
      <c r="H500" s="56" t="s">
        <v>1226</v>
      </c>
      <c r="I500" s="69"/>
      <c r="J500" s="26"/>
    </row>
    <row r="501" spans="1:10" s="14" customFormat="1" ht="93" x14ac:dyDescent="0.35">
      <c r="A501" s="10"/>
      <c r="B501" s="11"/>
      <c r="C501" s="58">
        <v>12</v>
      </c>
      <c r="D501" s="56" t="s">
        <v>1974</v>
      </c>
      <c r="E501" s="63">
        <v>0</v>
      </c>
      <c r="F501" s="63">
        <v>7500000</v>
      </c>
      <c r="G501" s="76">
        <f t="shared" si="39"/>
        <v>7500000</v>
      </c>
      <c r="H501" s="56" t="s">
        <v>1226</v>
      </c>
      <c r="I501" s="69"/>
      <c r="J501" s="26"/>
    </row>
    <row r="502" spans="1:10" s="14" customFormat="1" ht="93" x14ac:dyDescent="0.35">
      <c r="A502" s="10"/>
      <c r="B502" s="11"/>
      <c r="C502" s="58">
        <v>13</v>
      </c>
      <c r="D502" s="56" t="s">
        <v>1976</v>
      </c>
      <c r="E502" s="63">
        <v>0</v>
      </c>
      <c r="F502" s="63">
        <v>15000000</v>
      </c>
      <c r="G502" s="76">
        <f t="shared" si="39"/>
        <v>15000000</v>
      </c>
      <c r="H502" s="56" t="s">
        <v>1226</v>
      </c>
      <c r="I502" s="69"/>
      <c r="J502" s="26"/>
    </row>
    <row r="503" spans="1:10" s="14" customFormat="1" ht="93" x14ac:dyDescent="0.35">
      <c r="A503" s="10"/>
      <c r="B503" s="11"/>
      <c r="C503" s="58">
        <v>14</v>
      </c>
      <c r="D503" s="56" t="s">
        <v>1978</v>
      </c>
      <c r="E503" s="63">
        <v>0</v>
      </c>
      <c r="F503" s="63">
        <v>7500000</v>
      </c>
      <c r="G503" s="76">
        <f t="shared" si="39"/>
        <v>7500000</v>
      </c>
      <c r="H503" s="56" t="s">
        <v>1226</v>
      </c>
      <c r="I503" s="69"/>
      <c r="J503" s="26"/>
    </row>
    <row r="504" spans="1:10" s="14" customFormat="1" ht="77.5" x14ac:dyDescent="0.35">
      <c r="A504" s="10"/>
      <c r="B504" s="11"/>
      <c r="C504" s="58">
        <v>15</v>
      </c>
      <c r="D504" s="56" t="s">
        <v>1979</v>
      </c>
      <c r="E504" s="63">
        <v>0</v>
      </c>
      <c r="F504" s="63">
        <v>7500000</v>
      </c>
      <c r="G504" s="76">
        <f t="shared" si="39"/>
        <v>7500000</v>
      </c>
      <c r="H504" s="56" t="s">
        <v>1226</v>
      </c>
      <c r="I504" s="69"/>
      <c r="J504" s="26"/>
    </row>
    <row r="505" spans="1:10" s="14" customFormat="1" ht="93" x14ac:dyDescent="0.35">
      <c r="A505" s="10"/>
      <c r="B505" s="11"/>
      <c r="C505" s="58">
        <v>16</v>
      </c>
      <c r="D505" s="56" t="s">
        <v>1980</v>
      </c>
      <c r="E505" s="63">
        <v>0</v>
      </c>
      <c r="F505" s="63">
        <v>7500000</v>
      </c>
      <c r="G505" s="76">
        <f t="shared" si="39"/>
        <v>7500000</v>
      </c>
      <c r="H505" s="56" t="s">
        <v>1226</v>
      </c>
      <c r="I505" s="69"/>
      <c r="J505" s="26"/>
    </row>
    <row r="506" spans="1:10" s="14" customFormat="1" ht="93" x14ac:dyDescent="0.35">
      <c r="A506" s="10"/>
      <c r="B506" s="11"/>
      <c r="C506" s="58">
        <v>17</v>
      </c>
      <c r="D506" s="56" t="s">
        <v>1981</v>
      </c>
      <c r="E506" s="63">
        <v>0</v>
      </c>
      <c r="F506" s="63">
        <v>7500000</v>
      </c>
      <c r="G506" s="76">
        <f t="shared" si="39"/>
        <v>7500000</v>
      </c>
      <c r="H506" s="56" t="s">
        <v>1226</v>
      </c>
      <c r="I506" s="69"/>
      <c r="J506" s="26"/>
    </row>
    <row r="507" spans="1:10" s="14" customFormat="1" ht="93" x14ac:dyDescent="0.35">
      <c r="A507" s="10"/>
      <c r="B507" s="11"/>
      <c r="C507" s="58">
        <v>18</v>
      </c>
      <c r="D507" s="56" t="s">
        <v>1982</v>
      </c>
      <c r="E507" s="63">
        <v>0</v>
      </c>
      <c r="F507" s="63">
        <v>7500000</v>
      </c>
      <c r="G507" s="76">
        <f t="shared" si="39"/>
        <v>7500000</v>
      </c>
      <c r="H507" s="56" t="s">
        <v>1226</v>
      </c>
      <c r="I507" s="69"/>
      <c r="J507" s="26"/>
    </row>
    <row r="508" spans="1:10" s="14" customFormat="1" ht="93" x14ac:dyDescent="0.35">
      <c r="A508" s="10"/>
      <c r="B508" s="11"/>
      <c r="C508" s="58">
        <v>19</v>
      </c>
      <c r="D508" s="56" t="s">
        <v>1983</v>
      </c>
      <c r="E508" s="63">
        <v>0</v>
      </c>
      <c r="F508" s="63">
        <v>7500000</v>
      </c>
      <c r="G508" s="76">
        <f t="shared" si="39"/>
        <v>7500000</v>
      </c>
      <c r="H508" s="56" t="s">
        <v>1226</v>
      </c>
      <c r="I508" s="69"/>
      <c r="J508" s="26"/>
    </row>
    <row r="509" spans="1:10" s="14" customFormat="1" ht="93" x14ac:dyDescent="0.35">
      <c r="A509" s="10"/>
      <c r="B509" s="11"/>
      <c r="C509" s="58">
        <v>20</v>
      </c>
      <c r="D509" s="56" t="s">
        <v>1984</v>
      </c>
      <c r="E509" s="63">
        <v>0</v>
      </c>
      <c r="F509" s="63">
        <v>7500000</v>
      </c>
      <c r="G509" s="76">
        <f t="shared" si="39"/>
        <v>7500000</v>
      </c>
      <c r="H509" s="56" t="s">
        <v>1226</v>
      </c>
      <c r="I509" s="69"/>
      <c r="J509" s="26"/>
    </row>
    <row r="510" spans="1:10" s="14" customFormat="1" ht="93" x14ac:dyDescent="0.35">
      <c r="A510" s="10"/>
      <c r="B510" s="11"/>
      <c r="C510" s="58">
        <v>21</v>
      </c>
      <c r="D510" s="56" t="s">
        <v>1985</v>
      </c>
      <c r="E510" s="63">
        <v>0</v>
      </c>
      <c r="F510" s="63">
        <v>7500000</v>
      </c>
      <c r="G510" s="76">
        <f t="shared" si="39"/>
        <v>7500000</v>
      </c>
      <c r="H510" s="56" t="s">
        <v>1226</v>
      </c>
      <c r="I510" s="69"/>
      <c r="J510" s="26"/>
    </row>
    <row r="511" spans="1:10" s="14" customFormat="1" ht="93" x14ac:dyDescent="0.35">
      <c r="A511" s="10"/>
      <c r="B511" s="11"/>
      <c r="C511" s="58">
        <v>22</v>
      </c>
      <c r="D511" s="56" t="s">
        <v>1986</v>
      </c>
      <c r="E511" s="63">
        <v>0</v>
      </c>
      <c r="F511" s="63">
        <v>7500000</v>
      </c>
      <c r="G511" s="76">
        <f t="shared" si="39"/>
        <v>7500000</v>
      </c>
      <c r="H511" s="56" t="s">
        <v>1226</v>
      </c>
      <c r="I511" s="69"/>
      <c r="J511" s="26"/>
    </row>
    <row r="512" spans="1:10" s="14" customFormat="1" ht="93" x14ac:dyDescent="0.35">
      <c r="A512" s="10"/>
      <c r="B512" s="11"/>
      <c r="C512" s="58">
        <v>23</v>
      </c>
      <c r="D512" s="56" t="s">
        <v>1987</v>
      </c>
      <c r="E512" s="63">
        <v>0</v>
      </c>
      <c r="F512" s="63">
        <v>7500000</v>
      </c>
      <c r="G512" s="76">
        <f t="shared" si="39"/>
        <v>7500000</v>
      </c>
      <c r="H512" s="56" t="s">
        <v>1226</v>
      </c>
      <c r="I512" s="69"/>
      <c r="J512" s="26"/>
    </row>
    <row r="513" spans="1:10" s="14" customFormat="1" ht="93" x14ac:dyDescent="0.35">
      <c r="A513" s="10"/>
      <c r="B513" s="11"/>
      <c r="C513" s="58">
        <v>24</v>
      </c>
      <c r="D513" s="56" t="s">
        <v>1988</v>
      </c>
      <c r="E513" s="63">
        <v>0</v>
      </c>
      <c r="F513" s="63">
        <v>7500000</v>
      </c>
      <c r="G513" s="76">
        <f t="shared" si="39"/>
        <v>7500000</v>
      </c>
      <c r="H513" s="56" t="s">
        <v>1226</v>
      </c>
      <c r="I513" s="69"/>
      <c r="J513" s="26"/>
    </row>
    <row r="514" spans="1:10" s="14" customFormat="1" ht="93" x14ac:dyDescent="0.35">
      <c r="A514" s="10"/>
      <c r="B514" s="11"/>
      <c r="C514" s="58">
        <v>25</v>
      </c>
      <c r="D514" s="56" t="s">
        <v>1989</v>
      </c>
      <c r="E514" s="63">
        <v>0</v>
      </c>
      <c r="F514" s="63">
        <v>7500000</v>
      </c>
      <c r="G514" s="76">
        <f t="shared" si="39"/>
        <v>7500000</v>
      </c>
      <c r="H514" s="56" t="s">
        <v>1226</v>
      </c>
      <c r="I514" s="69"/>
      <c r="J514" s="26"/>
    </row>
    <row r="515" spans="1:10" s="14" customFormat="1" ht="77.5" x14ac:dyDescent="0.35">
      <c r="A515" s="10"/>
      <c r="B515" s="11"/>
      <c r="C515" s="58">
        <v>26</v>
      </c>
      <c r="D515" s="56" t="s">
        <v>1990</v>
      </c>
      <c r="E515" s="63">
        <v>0</v>
      </c>
      <c r="F515" s="63">
        <v>7500000</v>
      </c>
      <c r="G515" s="76">
        <f t="shared" si="39"/>
        <v>7500000</v>
      </c>
      <c r="H515" s="56" t="s">
        <v>1226</v>
      </c>
      <c r="I515" s="69"/>
      <c r="J515" s="26"/>
    </row>
    <row r="516" spans="1:10" s="14" customFormat="1" ht="77.5" x14ac:dyDescent="0.35">
      <c r="A516" s="10"/>
      <c r="B516" s="11"/>
      <c r="C516" s="58">
        <v>27</v>
      </c>
      <c r="D516" s="56" t="s">
        <v>1991</v>
      </c>
      <c r="E516" s="63">
        <v>0</v>
      </c>
      <c r="F516" s="63">
        <v>7500000</v>
      </c>
      <c r="G516" s="76">
        <f t="shared" si="39"/>
        <v>7500000</v>
      </c>
      <c r="H516" s="56" t="s">
        <v>1226</v>
      </c>
      <c r="I516" s="69"/>
      <c r="J516" s="26"/>
    </row>
    <row r="517" spans="1:10" s="14" customFormat="1" ht="93" x14ac:dyDescent="0.35">
      <c r="A517" s="10"/>
      <c r="B517" s="11"/>
      <c r="C517" s="58">
        <v>28</v>
      </c>
      <c r="D517" s="56" t="s">
        <v>1992</v>
      </c>
      <c r="E517" s="63">
        <v>0</v>
      </c>
      <c r="F517" s="63">
        <v>7500000</v>
      </c>
      <c r="G517" s="76">
        <f t="shared" si="39"/>
        <v>7500000</v>
      </c>
      <c r="H517" s="56" t="s">
        <v>1226</v>
      </c>
      <c r="I517" s="69"/>
      <c r="J517" s="26"/>
    </row>
    <row r="518" spans="1:10" s="14" customFormat="1" ht="93" x14ac:dyDescent="0.35">
      <c r="A518" s="10"/>
      <c r="B518" s="11"/>
      <c r="C518" s="58">
        <v>29</v>
      </c>
      <c r="D518" s="56" t="s">
        <v>1993</v>
      </c>
      <c r="E518" s="63">
        <v>0</v>
      </c>
      <c r="F518" s="63">
        <v>7500000</v>
      </c>
      <c r="G518" s="76">
        <f t="shared" si="39"/>
        <v>7500000</v>
      </c>
      <c r="H518" s="56" t="s">
        <v>1226</v>
      </c>
      <c r="I518" s="69"/>
      <c r="J518" s="26"/>
    </row>
    <row r="519" spans="1:10" s="14" customFormat="1" ht="93" x14ac:dyDescent="0.35">
      <c r="A519" s="10"/>
      <c r="B519" s="11"/>
      <c r="C519" s="58">
        <v>30</v>
      </c>
      <c r="D519" s="56" t="s">
        <v>1994</v>
      </c>
      <c r="E519" s="63">
        <v>0</v>
      </c>
      <c r="F519" s="63">
        <v>7500000</v>
      </c>
      <c r="G519" s="76">
        <f t="shared" si="39"/>
        <v>7500000</v>
      </c>
      <c r="H519" s="56" t="s">
        <v>1226</v>
      </c>
      <c r="I519" s="69"/>
      <c r="J519" s="26"/>
    </row>
    <row r="520" spans="1:10" s="14" customFormat="1" ht="77.5" x14ac:dyDescent="0.35">
      <c r="A520" s="10"/>
      <c r="B520" s="11"/>
      <c r="C520" s="58">
        <v>31</v>
      </c>
      <c r="D520" s="56" t="s">
        <v>1995</v>
      </c>
      <c r="E520" s="63">
        <v>0</v>
      </c>
      <c r="F520" s="63">
        <v>7500000</v>
      </c>
      <c r="G520" s="76">
        <f t="shared" si="39"/>
        <v>7500000</v>
      </c>
      <c r="H520" s="56" t="s">
        <v>1226</v>
      </c>
      <c r="I520" s="69"/>
      <c r="J520" s="26"/>
    </row>
    <row r="521" spans="1:10" s="14" customFormat="1" ht="77.5" x14ac:dyDescent="0.35">
      <c r="A521" s="10"/>
      <c r="B521" s="11"/>
      <c r="C521" s="58">
        <v>32</v>
      </c>
      <c r="D521" s="56" t="s">
        <v>1996</v>
      </c>
      <c r="E521" s="63">
        <v>0</v>
      </c>
      <c r="F521" s="63">
        <v>15000000</v>
      </c>
      <c r="G521" s="76">
        <f t="shared" si="39"/>
        <v>15000000</v>
      </c>
      <c r="H521" s="56" t="s">
        <v>1226</v>
      </c>
      <c r="I521" s="69"/>
      <c r="J521" s="26"/>
    </row>
    <row r="522" spans="1:10" s="14" customFormat="1" ht="77.5" x14ac:dyDescent="0.35">
      <c r="A522" s="10"/>
      <c r="B522" s="11"/>
      <c r="C522" s="58">
        <v>33</v>
      </c>
      <c r="D522" s="56" t="s">
        <v>1997</v>
      </c>
      <c r="E522" s="63">
        <v>0</v>
      </c>
      <c r="F522" s="63">
        <v>25000000</v>
      </c>
      <c r="G522" s="76">
        <f t="shared" si="39"/>
        <v>25000000</v>
      </c>
      <c r="H522" s="56" t="s">
        <v>1226</v>
      </c>
      <c r="I522" s="69"/>
      <c r="J522" s="26"/>
    </row>
    <row r="523" spans="1:10" x14ac:dyDescent="0.35">
      <c r="A523" s="10"/>
      <c r="B523" s="27"/>
      <c r="C523" s="109" t="s">
        <v>1302</v>
      </c>
      <c r="D523" s="110"/>
      <c r="E523" s="59">
        <f>SUM(E494:E522)</f>
        <v>17500000</v>
      </c>
      <c r="F523" s="59">
        <f>SUM(F494:F522)</f>
        <v>267500000</v>
      </c>
      <c r="G523" s="73">
        <f>SUM(G494:G522)</f>
        <v>250000000</v>
      </c>
      <c r="H523" s="31"/>
      <c r="J523" s="35"/>
    </row>
    <row r="524" spans="1:10" x14ac:dyDescent="0.35">
      <c r="A524" s="10"/>
      <c r="B524" s="27"/>
      <c r="C524" s="107" t="s">
        <v>1317</v>
      </c>
      <c r="D524" s="112"/>
      <c r="E524" s="59"/>
      <c r="F524" s="59"/>
      <c r="G524" s="73"/>
      <c r="H524" s="31"/>
      <c r="J524" s="35"/>
    </row>
    <row r="525" spans="1:10" ht="77.5" x14ac:dyDescent="0.35">
      <c r="A525" s="10"/>
      <c r="B525" s="11"/>
      <c r="C525" s="9">
        <f ca="1">COUNTIF($B$11:E525,E525)</f>
        <v>4</v>
      </c>
      <c r="D525" s="4" t="s">
        <v>311</v>
      </c>
      <c r="E525" s="59">
        <v>10000000</v>
      </c>
      <c r="F525" s="59">
        <v>10000000</v>
      </c>
      <c r="G525" s="73"/>
      <c r="H525" s="6" t="s">
        <v>1226</v>
      </c>
    </row>
    <row r="526" spans="1:10" ht="77.5" x14ac:dyDescent="0.35">
      <c r="A526" s="10"/>
      <c r="B526" s="11"/>
      <c r="C526" s="9">
        <f ca="1">COUNTIF($B$11:E526,E526)</f>
        <v>5</v>
      </c>
      <c r="D526" s="4" t="s">
        <v>312</v>
      </c>
      <c r="E526" s="59">
        <v>10000000</v>
      </c>
      <c r="F526" s="59">
        <v>10000000</v>
      </c>
      <c r="G526" s="73"/>
      <c r="H526" s="6" t="s">
        <v>1226</v>
      </c>
    </row>
    <row r="527" spans="1:10" s="14" customFormat="1" ht="77.5" x14ac:dyDescent="0.35">
      <c r="A527" s="10"/>
      <c r="B527" s="11"/>
      <c r="C527" s="58">
        <v>11</v>
      </c>
      <c r="D527" s="56" t="s">
        <v>2000</v>
      </c>
      <c r="E527" s="63">
        <v>0</v>
      </c>
      <c r="F527" s="63">
        <v>10000000</v>
      </c>
      <c r="G527" s="76">
        <f t="shared" ref="G527:G537" si="40">F527-E527</f>
        <v>10000000</v>
      </c>
      <c r="H527" s="56" t="s">
        <v>1226</v>
      </c>
      <c r="I527" s="69"/>
      <c r="J527" s="26"/>
    </row>
    <row r="528" spans="1:10" s="14" customFormat="1" ht="77.5" x14ac:dyDescent="0.35">
      <c r="A528" s="10"/>
      <c r="B528" s="11"/>
      <c r="C528" s="58">
        <v>12</v>
      </c>
      <c r="D528" s="56" t="s">
        <v>2001</v>
      </c>
      <c r="E528" s="63">
        <v>0</v>
      </c>
      <c r="F528" s="63">
        <v>10000000</v>
      </c>
      <c r="G528" s="76">
        <f t="shared" si="40"/>
        <v>10000000</v>
      </c>
      <c r="H528" s="56" t="s">
        <v>1226</v>
      </c>
      <c r="I528" s="69"/>
      <c r="J528" s="26"/>
    </row>
    <row r="529" spans="1:10" s="14" customFormat="1" ht="77.5" x14ac:dyDescent="0.35">
      <c r="A529" s="10"/>
      <c r="B529" s="11"/>
      <c r="C529" s="58">
        <v>13</v>
      </c>
      <c r="D529" s="56" t="s">
        <v>2002</v>
      </c>
      <c r="E529" s="63">
        <v>0</v>
      </c>
      <c r="F529" s="63">
        <v>10000000</v>
      </c>
      <c r="G529" s="76">
        <f t="shared" si="40"/>
        <v>10000000</v>
      </c>
      <c r="H529" s="56" t="s">
        <v>1226</v>
      </c>
      <c r="I529" s="69"/>
      <c r="J529" s="26"/>
    </row>
    <row r="530" spans="1:10" s="14" customFormat="1" ht="77.5" x14ac:dyDescent="0.35">
      <c r="A530" s="10"/>
      <c r="B530" s="11"/>
      <c r="C530" s="58">
        <v>14</v>
      </c>
      <c r="D530" s="56" t="s">
        <v>2003</v>
      </c>
      <c r="E530" s="63">
        <v>0</v>
      </c>
      <c r="F530" s="63">
        <v>10000000</v>
      </c>
      <c r="G530" s="76">
        <f t="shared" si="40"/>
        <v>10000000</v>
      </c>
      <c r="H530" s="56" t="s">
        <v>1226</v>
      </c>
      <c r="I530" s="69"/>
      <c r="J530" s="26"/>
    </row>
    <row r="531" spans="1:10" s="14" customFormat="1" ht="77.5" x14ac:dyDescent="0.35">
      <c r="A531" s="10"/>
      <c r="B531" s="11"/>
      <c r="C531" s="58">
        <v>15</v>
      </c>
      <c r="D531" s="56" t="s">
        <v>2004</v>
      </c>
      <c r="E531" s="63">
        <v>0</v>
      </c>
      <c r="F531" s="63">
        <v>10000000</v>
      </c>
      <c r="G531" s="76">
        <f t="shared" si="40"/>
        <v>10000000</v>
      </c>
      <c r="H531" s="56" t="s">
        <v>1226</v>
      </c>
      <c r="I531" s="69"/>
      <c r="J531" s="26"/>
    </row>
    <row r="532" spans="1:10" s="14" customFormat="1" ht="77.5" x14ac:dyDescent="0.35">
      <c r="A532" s="10"/>
      <c r="B532" s="11"/>
      <c r="C532" s="58">
        <v>16</v>
      </c>
      <c r="D532" s="56" t="s">
        <v>2005</v>
      </c>
      <c r="E532" s="63">
        <v>0</v>
      </c>
      <c r="F532" s="63">
        <v>10000000</v>
      </c>
      <c r="G532" s="76">
        <f t="shared" si="40"/>
        <v>10000000</v>
      </c>
      <c r="H532" s="56" t="s">
        <v>1226</v>
      </c>
      <c r="I532" s="69"/>
      <c r="J532" s="26"/>
    </row>
    <row r="533" spans="1:10" s="14" customFormat="1" ht="77.5" x14ac:dyDescent="0.35">
      <c r="A533" s="10"/>
      <c r="B533" s="11"/>
      <c r="C533" s="58">
        <v>17</v>
      </c>
      <c r="D533" s="56" t="s">
        <v>2006</v>
      </c>
      <c r="E533" s="63">
        <v>0</v>
      </c>
      <c r="F533" s="63">
        <v>10000000</v>
      </c>
      <c r="G533" s="76">
        <f t="shared" si="40"/>
        <v>10000000</v>
      </c>
      <c r="H533" s="56" t="s">
        <v>1226</v>
      </c>
      <c r="I533" s="69"/>
      <c r="J533" s="26"/>
    </row>
    <row r="534" spans="1:10" s="14" customFormat="1" ht="77.5" x14ac:dyDescent="0.35">
      <c r="A534" s="10"/>
      <c r="B534" s="11"/>
      <c r="C534" s="58">
        <v>18</v>
      </c>
      <c r="D534" s="56" t="s">
        <v>2007</v>
      </c>
      <c r="E534" s="63">
        <v>0</v>
      </c>
      <c r="F534" s="63">
        <v>10000000</v>
      </c>
      <c r="G534" s="76">
        <f t="shared" si="40"/>
        <v>10000000</v>
      </c>
      <c r="H534" s="56" t="s">
        <v>1226</v>
      </c>
      <c r="I534" s="69"/>
      <c r="J534" s="26"/>
    </row>
    <row r="535" spans="1:10" s="14" customFormat="1" ht="77.5" x14ac:dyDescent="0.35">
      <c r="A535" s="10"/>
      <c r="B535" s="11"/>
      <c r="C535" s="58">
        <v>19</v>
      </c>
      <c r="D535" s="56" t="s">
        <v>2008</v>
      </c>
      <c r="E535" s="63">
        <v>0</v>
      </c>
      <c r="F535" s="63">
        <v>10000000</v>
      </c>
      <c r="G535" s="76">
        <f t="shared" si="40"/>
        <v>10000000</v>
      </c>
      <c r="H535" s="56" t="s">
        <v>1226</v>
      </c>
      <c r="I535" s="69"/>
      <c r="J535" s="26"/>
    </row>
    <row r="536" spans="1:10" s="14" customFormat="1" ht="77.5" x14ac:dyDescent="0.35">
      <c r="A536" s="10"/>
      <c r="B536" s="11"/>
      <c r="C536" s="58">
        <v>20</v>
      </c>
      <c r="D536" s="56" t="s">
        <v>2009</v>
      </c>
      <c r="E536" s="63">
        <v>0</v>
      </c>
      <c r="F536" s="63">
        <v>10000000</v>
      </c>
      <c r="G536" s="76">
        <f t="shared" si="40"/>
        <v>10000000</v>
      </c>
      <c r="H536" s="56" t="s">
        <v>1226</v>
      </c>
      <c r="I536" s="69"/>
      <c r="J536" s="26"/>
    </row>
    <row r="537" spans="1:10" s="14" customFormat="1" ht="77.5" x14ac:dyDescent="0.35">
      <c r="A537" s="10"/>
      <c r="B537" s="11"/>
      <c r="C537" s="58">
        <v>21</v>
      </c>
      <c r="D537" s="56" t="s">
        <v>2010</v>
      </c>
      <c r="E537" s="63">
        <v>0</v>
      </c>
      <c r="F537" s="63">
        <v>10000000</v>
      </c>
      <c r="G537" s="76">
        <f t="shared" si="40"/>
        <v>10000000</v>
      </c>
      <c r="H537" s="56" t="s">
        <v>1226</v>
      </c>
      <c r="I537" s="69"/>
      <c r="J537" s="26"/>
    </row>
    <row r="538" spans="1:10" x14ac:dyDescent="0.35">
      <c r="A538" s="10"/>
      <c r="B538" s="27"/>
      <c r="C538" s="109" t="s">
        <v>1303</v>
      </c>
      <c r="D538" s="110"/>
      <c r="E538" s="59">
        <f>SUM(E525:E537)</f>
        <v>20000000</v>
      </c>
      <c r="F538" s="59">
        <f>SUM(F525:F537)</f>
        <v>130000000</v>
      </c>
      <c r="G538" s="73">
        <f>SUM(G525:G537)</f>
        <v>110000000</v>
      </c>
      <c r="H538" s="31"/>
      <c r="J538" s="35"/>
    </row>
    <row r="539" spans="1:10" x14ac:dyDescent="0.35">
      <c r="A539" s="10"/>
      <c r="B539" s="27"/>
      <c r="C539" s="107" t="s">
        <v>1318</v>
      </c>
      <c r="D539" s="112"/>
      <c r="E539" s="59"/>
      <c r="F539" s="59"/>
      <c r="G539" s="73"/>
      <c r="H539" s="31"/>
      <c r="J539" s="35"/>
    </row>
    <row r="540" spans="1:10" ht="77.5" x14ac:dyDescent="0.35">
      <c r="A540" s="10"/>
      <c r="B540" s="11"/>
      <c r="C540" s="9">
        <f ca="1">COUNTIF($B$11:E540,E540)</f>
        <v>4</v>
      </c>
      <c r="D540" s="4" t="s">
        <v>316</v>
      </c>
      <c r="E540" s="59">
        <v>10000000</v>
      </c>
      <c r="F540" s="59">
        <v>10000000</v>
      </c>
      <c r="G540" s="73"/>
      <c r="H540" s="6" t="s">
        <v>1226</v>
      </c>
    </row>
    <row r="541" spans="1:10" ht="77.5" x14ac:dyDescent="0.35">
      <c r="A541" s="10"/>
      <c r="B541" s="11"/>
      <c r="C541" s="9">
        <f ca="1">COUNTIF($B$11:E541,E541)</f>
        <v>5</v>
      </c>
      <c r="D541" s="4" t="s">
        <v>317</v>
      </c>
      <c r="E541" s="59">
        <v>10000000</v>
      </c>
      <c r="F541" s="59">
        <v>10000000</v>
      </c>
      <c r="G541" s="73"/>
      <c r="H541" s="6" t="s">
        <v>1226</v>
      </c>
    </row>
    <row r="542" spans="1:10" s="14" customFormat="1" ht="77.5" x14ac:dyDescent="0.35">
      <c r="A542" s="10"/>
      <c r="B542" s="11"/>
      <c r="C542" s="58">
        <v>7</v>
      </c>
      <c r="D542" s="56" t="s">
        <v>2021</v>
      </c>
      <c r="E542" s="63">
        <v>0</v>
      </c>
      <c r="F542" s="63">
        <v>40000000</v>
      </c>
      <c r="G542" s="76">
        <f t="shared" ref="G542:G553" si="41">F542-E542</f>
        <v>40000000</v>
      </c>
      <c r="H542" s="56" t="s">
        <v>1227</v>
      </c>
      <c r="I542" s="69"/>
      <c r="J542" s="26"/>
    </row>
    <row r="543" spans="1:10" s="14" customFormat="1" ht="77.5" x14ac:dyDescent="0.35">
      <c r="A543" s="10"/>
      <c r="B543" s="11"/>
      <c r="C543" s="58">
        <v>13</v>
      </c>
      <c r="D543" s="56" t="s">
        <v>3290</v>
      </c>
      <c r="E543" s="63">
        <v>0</v>
      </c>
      <c r="F543" s="63">
        <v>10000000</v>
      </c>
      <c r="G543" s="76">
        <f t="shared" si="41"/>
        <v>10000000</v>
      </c>
      <c r="H543" s="56" t="s">
        <v>1226</v>
      </c>
      <c r="I543" s="69"/>
      <c r="J543" s="26"/>
    </row>
    <row r="544" spans="1:10" s="14" customFormat="1" ht="77.5" x14ac:dyDescent="0.35">
      <c r="A544" s="10"/>
      <c r="B544" s="11"/>
      <c r="C544" s="58">
        <v>14</v>
      </c>
      <c r="D544" s="56" t="s">
        <v>2014</v>
      </c>
      <c r="E544" s="63">
        <v>0</v>
      </c>
      <c r="F544" s="63">
        <v>10000000</v>
      </c>
      <c r="G544" s="76">
        <f t="shared" si="41"/>
        <v>10000000</v>
      </c>
      <c r="H544" s="56" t="s">
        <v>1226</v>
      </c>
      <c r="I544" s="69"/>
      <c r="J544" s="26"/>
    </row>
    <row r="545" spans="1:10" s="14" customFormat="1" ht="77.5" x14ac:dyDescent="0.35">
      <c r="A545" s="10"/>
      <c r="B545" s="11"/>
      <c r="C545" s="58">
        <v>15</v>
      </c>
      <c r="D545" s="56" t="s">
        <v>3291</v>
      </c>
      <c r="E545" s="63">
        <v>0</v>
      </c>
      <c r="F545" s="63">
        <v>10000000</v>
      </c>
      <c r="G545" s="76">
        <f t="shared" si="41"/>
        <v>10000000</v>
      </c>
      <c r="H545" s="56" t="s">
        <v>1226</v>
      </c>
      <c r="I545" s="69"/>
      <c r="J545" s="26"/>
    </row>
    <row r="546" spans="1:10" s="14" customFormat="1" ht="77.5" x14ac:dyDescent="0.35">
      <c r="A546" s="10"/>
      <c r="B546" s="11"/>
      <c r="C546" s="58">
        <v>16</v>
      </c>
      <c r="D546" s="56" t="s">
        <v>2015</v>
      </c>
      <c r="E546" s="63">
        <v>0</v>
      </c>
      <c r="F546" s="63">
        <v>10000000</v>
      </c>
      <c r="G546" s="76">
        <f t="shared" si="41"/>
        <v>10000000</v>
      </c>
      <c r="H546" s="56" t="s">
        <v>1226</v>
      </c>
      <c r="I546" s="69"/>
      <c r="J546" s="26"/>
    </row>
    <row r="547" spans="1:10" s="14" customFormat="1" ht="77.5" x14ac:dyDescent="0.35">
      <c r="A547" s="10"/>
      <c r="B547" s="11"/>
      <c r="C547" s="58">
        <v>17</v>
      </c>
      <c r="D547" s="56" t="s">
        <v>2016</v>
      </c>
      <c r="E547" s="63">
        <v>0</v>
      </c>
      <c r="F547" s="63">
        <v>10000000</v>
      </c>
      <c r="G547" s="76">
        <f t="shared" si="41"/>
        <v>10000000</v>
      </c>
      <c r="H547" s="56" t="s">
        <v>1226</v>
      </c>
      <c r="I547" s="69"/>
      <c r="J547" s="26"/>
    </row>
    <row r="548" spans="1:10" s="14" customFormat="1" ht="77.5" x14ac:dyDescent="0.35">
      <c r="A548" s="10"/>
      <c r="B548" s="11"/>
      <c r="C548" s="58">
        <v>18</v>
      </c>
      <c r="D548" s="56" t="s">
        <v>2017</v>
      </c>
      <c r="E548" s="63">
        <v>0</v>
      </c>
      <c r="F548" s="63">
        <v>10000000</v>
      </c>
      <c r="G548" s="76">
        <f t="shared" si="41"/>
        <v>10000000</v>
      </c>
      <c r="H548" s="56" t="s">
        <v>1226</v>
      </c>
      <c r="I548" s="69"/>
      <c r="J548" s="26"/>
    </row>
    <row r="549" spans="1:10" s="14" customFormat="1" ht="77.5" x14ac:dyDescent="0.35">
      <c r="A549" s="10"/>
      <c r="B549" s="11"/>
      <c r="C549" s="58">
        <v>19</v>
      </c>
      <c r="D549" s="56" t="s">
        <v>2018</v>
      </c>
      <c r="E549" s="63">
        <v>0</v>
      </c>
      <c r="F549" s="63">
        <v>10000000</v>
      </c>
      <c r="G549" s="76">
        <f t="shared" si="41"/>
        <v>10000000</v>
      </c>
      <c r="H549" s="56" t="s">
        <v>1226</v>
      </c>
      <c r="I549" s="69"/>
      <c r="J549" s="26"/>
    </row>
    <row r="550" spans="1:10" s="14" customFormat="1" ht="77.5" x14ac:dyDescent="0.35">
      <c r="A550" s="10"/>
      <c r="B550" s="11"/>
      <c r="C550" s="58">
        <v>20</v>
      </c>
      <c r="D550" s="56" t="s">
        <v>3292</v>
      </c>
      <c r="E550" s="63">
        <v>0</v>
      </c>
      <c r="F550" s="63">
        <v>10000000</v>
      </c>
      <c r="G550" s="76">
        <f t="shared" si="41"/>
        <v>10000000</v>
      </c>
      <c r="H550" s="56" t="s">
        <v>1226</v>
      </c>
      <c r="I550" s="69"/>
      <c r="J550" s="26"/>
    </row>
    <row r="551" spans="1:10" s="14" customFormat="1" ht="77.5" x14ac:dyDescent="0.35">
      <c r="A551" s="10"/>
      <c r="B551" s="11"/>
      <c r="C551" s="58">
        <v>21</v>
      </c>
      <c r="D551" s="56" t="s">
        <v>2019</v>
      </c>
      <c r="E551" s="63">
        <v>0</v>
      </c>
      <c r="F551" s="63">
        <v>10000000</v>
      </c>
      <c r="G551" s="76">
        <f t="shared" si="41"/>
        <v>10000000</v>
      </c>
      <c r="H551" s="56" t="s">
        <v>1226</v>
      </c>
      <c r="I551" s="69"/>
      <c r="J551" s="26"/>
    </row>
    <row r="552" spans="1:10" s="14" customFormat="1" ht="77.5" x14ac:dyDescent="0.35">
      <c r="A552" s="10"/>
      <c r="B552" s="11"/>
      <c r="C552" s="58">
        <v>22</v>
      </c>
      <c r="D552" s="56" t="s">
        <v>2020</v>
      </c>
      <c r="E552" s="63">
        <v>0</v>
      </c>
      <c r="F552" s="63">
        <v>10000000</v>
      </c>
      <c r="G552" s="76">
        <f t="shared" si="41"/>
        <v>10000000</v>
      </c>
      <c r="H552" s="56" t="s">
        <v>1226</v>
      </c>
      <c r="I552" s="69"/>
      <c r="J552" s="26"/>
    </row>
    <row r="553" spans="1:10" s="14" customFormat="1" ht="77.5" x14ac:dyDescent="0.35">
      <c r="A553" s="10"/>
      <c r="B553" s="11"/>
      <c r="C553" s="58">
        <v>23</v>
      </c>
      <c r="D553" s="56" t="s">
        <v>3293</v>
      </c>
      <c r="E553" s="63">
        <v>0</v>
      </c>
      <c r="F553" s="63">
        <v>10000000</v>
      </c>
      <c r="G553" s="76">
        <f t="shared" si="41"/>
        <v>10000000</v>
      </c>
      <c r="H553" s="56" t="s">
        <v>1226</v>
      </c>
      <c r="I553" s="69"/>
      <c r="J553" s="26"/>
    </row>
    <row r="554" spans="1:10" x14ac:dyDescent="0.35">
      <c r="A554" s="10"/>
      <c r="B554" s="11"/>
      <c r="C554" s="109" t="s">
        <v>1304</v>
      </c>
      <c r="D554" s="110"/>
      <c r="E554" s="59">
        <f>SUM(E540:E553)</f>
        <v>20000000</v>
      </c>
      <c r="F554" s="59">
        <f>SUM(F540:F553)</f>
        <v>170000000</v>
      </c>
      <c r="G554" s="73">
        <f>SUM(G540:G553)</f>
        <v>150000000</v>
      </c>
      <c r="H554" s="31"/>
      <c r="J554" s="35"/>
    </row>
    <row r="555" spans="1:10" x14ac:dyDescent="0.35">
      <c r="A555" s="10"/>
      <c r="B555" s="11"/>
      <c r="C555" s="107" t="s">
        <v>1319</v>
      </c>
      <c r="D555" s="112"/>
      <c r="E555" s="59"/>
      <c r="F555" s="59"/>
      <c r="G555" s="73"/>
      <c r="H555" s="31"/>
      <c r="J555" s="35"/>
    </row>
    <row r="556" spans="1:10" ht="77.5" x14ac:dyDescent="0.35">
      <c r="A556" s="10"/>
      <c r="B556" s="11"/>
      <c r="C556" s="9">
        <f ca="1">COUNTIF($B$11:E556,E556)</f>
        <v>2</v>
      </c>
      <c r="D556" s="4" t="s">
        <v>319</v>
      </c>
      <c r="E556" s="59">
        <v>25000000</v>
      </c>
      <c r="F556" s="59">
        <v>25000000</v>
      </c>
      <c r="G556" s="73"/>
      <c r="H556" s="6" t="s">
        <v>1226</v>
      </c>
    </row>
    <row r="557" spans="1:10" ht="77.5" x14ac:dyDescent="0.35">
      <c r="A557" s="10"/>
      <c r="B557" s="11"/>
      <c r="C557" s="9">
        <f ca="1">COUNTIF($B$11:E557,E557)</f>
        <v>3</v>
      </c>
      <c r="D557" s="4" t="s">
        <v>320</v>
      </c>
      <c r="E557" s="59">
        <v>25000000</v>
      </c>
      <c r="F557" s="59">
        <v>25000000</v>
      </c>
      <c r="G557" s="73"/>
      <c r="H557" s="6" t="s">
        <v>1226</v>
      </c>
    </row>
    <row r="558" spans="1:10" ht="93" x14ac:dyDescent="0.35">
      <c r="A558" s="10"/>
      <c r="B558" s="11"/>
      <c r="C558" s="9">
        <f ca="1">COUNTIF($B$11:E558,E558)</f>
        <v>4</v>
      </c>
      <c r="D558" s="4" t="s">
        <v>321</v>
      </c>
      <c r="E558" s="59">
        <v>25000000</v>
      </c>
      <c r="F558" s="59">
        <v>25000000</v>
      </c>
      <c r="G558" s="73"/>
      <c r="H558" s="6" t="s">
        <v>1226</v>
      </c>
    </row>
    <row r="559" spans="1:10" s="14" customFormat="1" ht="77.5" x14ac:dyDescent="0.35">
      <c r="A559" s="10"/>
      <c r="B559" s="11"/>
      <c r="C559" s="13">
        <v>5</v>
      </c>
      <c r="D559" s="12" t="s">
        <v>2027</v>
      </c>
      <c r="E559" s="60">
        <v>0</v>
      </c>
      <c r="F559" s="60">
        <v>79000000</v>
      </c>
      <c r="G559" s="74">
        <f t="shared" ref="G559" si="42">F559-E559</f>
        <v>79000000</v>
      </c>
      <c r="H559" s="12" t="s">
        <v>1226</v>
      </c>
      <c r="I559" s="69"/>
      <c r="J559" s="26"/>
    </row>
    <row r="560" spans="1:10" x14ac:dyDescent="0.35">
      <c r="A560" s="10"/>
      <c r="B560" s="27"/>
      <c r="C560" s="109" t="s">
        <v>1305</v>
      </c>
      <c r="D560" s="110"/>
      <c r="E560" s="59">
        <f>SUM(E556:E559)</f>
        <v>75000000</v>
      </c>
      <c r="F560" s="59">
        <f>SUM(F556:F559)</f>
        <v>154000000</v>
      </c>
      <c r="G560" s="73">
        <f>SUM(G556:G559)</f>
        <v>79000000</v>
      </c>
      <c r="H560" s="31"/>
      <c r="J560" s="35"/>
    </row>
    <row r="561" spans="1:10" x14ac:dyDescent="0.35">
      <c r="A561" s="10"/>
      <c r="B561" s="27"/>
      <c r="C561" s="107" t="s">
        <v>1320</v>
      </c>
      <c r="D561" s="112"/>
      <c r="E561" s="59"/>
      <c r="F561" s="59"/>
      <c r="G561" s="73"/>
      <c r="H561" s="31"/>
      <c r="J561" s="35"/>
    </row>
    <row r="562" spans="1:10" ht="77.5" x14ac:dyDescent="0.35">
      <c r="A562" s="10"/>
      <c r="B562" s="11"/>
      <c r="C562" s="9">
        <f ca="1">COUNTIF($B$11:E562,E562)</f>
        <v>1</v>
      </c>
      <c r="D562" s="4" t="s">
        <v>322</v>
      </c>
      <c r="E562" s="59">
        <v>10000000</v>
      </c>
      <c r="F562" s="59">
        <v>10000000</v>
      </c>
      <c r="G562" s="73"/>
      <c r="H562" s="6" t="s">
        <v>1226</v>
      </c>
    </row>
    <row r="563" spans="1:10" ht="93" x14ac:dyDescent="0.35">
      <c r="A563" s="10"/>
      <c r="B563" s="11"/>
      <c r="C563" s="9">
        <f ca="1">COUNTIF($B$11:E563,E563)</f>
        <v>2</v>
      </c>
      <c r="D563" s="4" t="s">
        <v>323</v>
      </c>
      <c r="E563" s="59">
        <v>30000000</v>
      </c>
      <c r="F563" s="59">
        <v>30000000</v>
      </c>
      <c r="G563" s="73"/>
      <c r="H563" s="6" t="s">
        <v>1226</v>
      </c>
    </row>
    <row r="564" spans="1:10" s="14" customFormat="1" ht="77.5" x14ac:dyDescent="0.35">
      <c r="A564" s="10"/>
      <c r="B564" s="11"/>
      <c r="C564" s="58">
        <v>3</v>
      </c>
      <c r="D564" s="56" t="s">
        <v>2029</v>
      </c>
      <c r="E564" s="63">
        <v>0</v>
      </c>
      <c r="F564" s="63">
        <v>5000000</v>
      </c>
      <c r="G564" s="76">
        <f t="shared" ref="G564:G569" si="43">F564-E564</f>
        <v>5000000</v>
      </c>
      <c r="H564" s="12" t="s">
        <v>1226</v>
      </c>
      <c r="I564" s="69"/>
      <c r="J564" s="26"/>
    </row>
    <row r="565" spans="1:10" s="14" customFormat="1" ht="77.5" x14ac:dyDescent="0.35">
      <c r="A565" s="10"/>
      <c r="B565" s="11"/>
      <c r="C565" s="58">
        <v>4</v>
      </c>
      <c r="D565" s="56" t="s">
        <v>2030</v>
      </c>
      <c r="E565" s="63">
        <v>0</v>
      </c>
      <c r="F565" s="63">
        <v>5000000</v>
      </c>
      <c r="G565" s="76">
        <f t="shared" si="43"/>
        <v>5000000</v>
      </c>
      <c r="H565" s="12" t="s">
        <v>1226</v>
      </c>
      <c r="I565" s="69"/>
      <c r="J565" s="26"/>
    </row>
    <row r="566" spans="1:10" s="14" customFormat="1" ht="93" x14ac:dyDescent="0.35">
      <c r="A566" s="10"/>
      <c r="B566" s="11"/>
      <c r="C566" s="58">
        <v>5</v>
      </c>
      <c r="D566" s="56" t="s">
        <v>2028</v>
      </c>
      <c r="E566" s="63">
        <v>0</v>
      </c>
      <c r="F566" s="63">
        <v>5000000</v>
      </c>
      <c r="G566" s="76">
        <f t="shared" si="43"/>
        <v>5000000</v>
      </c>
      <c r="H566" s="12" t="s">
        <v>1226</v>
      </c>
      <c r="I566" s="69"/>
      <c r="J566" s="26"/>
    </row>
    <row r="567" spans="1:10" s="14" customFormat="1" ht="77.5" x14ac:dyDescent="0.35">
      <c r="A567" s="10"/>
      <c r="B567" s="11"/>
      <c r="C567" s="58">
        <v>6</v>
      </c>
      <c r="D567" s="56" t="s">
        <v>2031</v>
      </c>
      <c r="E567" s="63">
        <v>0</v>
      </c>
      <c r="F567" s="63">
        <v>10000000</v>
      </c>
      <c r="G567" s="76">
        <f t="shared" si="43"/>
        <v>10000000</v>
      </c>
      <c r="H567" s="12" t="s">
        <v>1226</v>
      </c>
      <c r="I567" s="69"/>
      <c r="J567" s="26"/>
    </row>
    <row r="568" spans="1:10" s="14" customFormat="1" ht="77.5" x14ac:dyDescent="0.35">
      <c r="A568" s="10"/>
      <c r="B568" s="11"/>
      <c r="C568" s="58">
        <v>7</v>
      </c>
      <c r="D568" s="56" t="s">
        <v>2032</v>
      </c>
      <c r="E568" s="63">
        <v>0</v>
      </c>
      <c r="F568" s="63">
        <v>5000000</v>
      </c>
      <c r="G568" s="76">
        <f t="shared" si="43"/>
        <v>5000000</v>
      </c>
      <c r="H568" s="12" t="s">
        <v>1226</v>
      </c>
      <c r="I568" s="69"/>
      <c r="J568" s="26"/>
    </row>
    <row r="569" spans="1:10" s="14" customFormat="1" ht="77.5" x14ac:dyDescent="0.35">
      <c r="A569" s="10"/>
      <c r="B569" s="11"/>
      <c r="C569" s="58">
        <v>8</v>
      </c>
      <c r="D569" s="56" t="s">
        <v>2033</v>
      </c>
      <c r="E569" s="63">
        <v>0</v>
      </c>
      <c r="F569" s="63">
        <v>14800000</v>
      </c>
      <c r="G569" s="76">
        <f t="shared" si="43"/>
        <v>14800000</v>
      </c>
      <c r="H569" s="12" t="s">
        <v>1226</v>
      </c>
      <c r="I569" s="69"/>
      <c r="J569" s="26"/>
    </row>
    <row r="570" spans="1:10" x14ac:dyDescent="0.35">
      <c r="A570" s="10"/>
      <c r="B570" s="27"/>
      <c r="C570" s="109" t="s">
        <v>1306</v>
      </c>
      <c r="D570" s="110"/>
      <c r="E570" s="59">
        <f>SUM(E562:E569)</f>
        <v>40000000</v>
      </c>
      <c r="F570" s="59">
        <f>SUM(F562:F569)</f>
        <v>84800000</v>
      </c>
      <c r="G570" s="73">
        <f>SUM(G562:G569)</f>
        <v>44800000</v>
      </c>
      <c r="H570" s="31"/>
      <c r="J570" s="35"/>
    </row>
    <row r="571" spans="1:10" x14ac:dyDescent="0.35">
      <c r="A571" s="10"/>
      <c r="B571" s="27"/>
      <c r="C571" s="107" t="s">
        <v>1321</v>
      </c>
      <c r="D571" s="112"/>
      <c r="E571" s="59"/>
      <c r="F571" s="59"/>
      <c r="G571" s="73"/>
      <c r="H571" s="31"/>
      <c r="J571" s="35"/>
    </row>
    <row r="572" spans="1:10" ht="77.5" x14ac:dyDescent="0.35">
      <c r="A572" s="10"/>
      <c r="B572" s="11"/>
      <c r="C572" s="9">
        <f ca="1">COUNTIF($B$11:E572,E572)</f>
        <v>3</v>
      </c>
      <c r="D572" s="4" t="s">
        <v>326</v>
      </c>
      <c r="E572" s="59">
        <v>10000000</v>
      </c>
      <c r="F572" s="59">
        <v>10000000</v>
      </c>
      <c r="G572" s="73"/>
      <c r="H572" s="6" t="s">
        <v>1226</v>
      </c>
    </row>
    <row r="573" spans="1:10" ht="77.5" x14ac:dyDescent="0.35">
      <c r="A573" s="10"/>
      <c r="B573" s="11"/>
      <c r="C573" s="9">
        <f ca="1">COUNTIF($B$11:E573,E573)</f>
        <v>4</v>
      </c>
      <c r="D573" s="4" t="s">
        <v>327</v>
      </c>
      <c r="E573" s="59">
        <v>10000000</v>
      </c>
      <c r="F573" s="59">
        <v>10000000</v>
      </c>
      <c r="G573" s="73"/>
      <c r="H573" s="6" t="s">
        <v>1226</v>
      </c>
    </row>
    <row r="574" spans="1:10" ht="77.5" x14ac:dyDescent="0.35">
      <c r="A574" s="10"/>
      <c r="B574" s="11"/>
      <c r="C574" s="9">
        <f ca="1">COUNTIF($B$11:E574,E574)</f>
        <v>5</v>
      </c>
      <c r="D574" s="4" t="s">
        <v>328</v>
      </c>
      <c r="E574" s="59">
        <v>10000000</v>
      </c>
      <c r="F574" s="59">
        <v>10000000</v>
      </c>
      <c r="G574" s="73"/>
      <c r="H574" s="6" t="s">
        <v>1226</v>
      </c>
    </row>
    <row r="575" spans="1:10" ht="77.5" x14ac:dyDescent="0.35">
      <c r="A575" s="10"/>
      <c r="B575" s="11"/>
      <c r="C575" s="9">
        <f ca="1">COUNTIF($B$11:E575,E575)</f>
        <v>6</v>
      </c>
      <c r="D575" s="4" t="s">
        <v>329</v>
      </c>
      <c r="E575" s="59">
        <v>10000000</v>
      </c>
      <c r="F575" s="59">
        <v>10000000</v>
      </c>
      <c r="G575" s="73"/>
      <c r="H575" s="6" t="s">
        <v>1226</v>
      </c>
    </row>
    <row r="576" spans="1:10" ht="77.5" x14ac:dyDescent="0.35">
      <c r="A576" s="10"/>
      <c r="B576" s="11"/>
      <c r="C576" s="9">
        <f ca="1">COUNTIF($B$11:E576,E576)</f>
        <v>7</v>
      </c>
      <c r="D576" s="4" t="s">
        <v>330</v>
      </c>
      <c r="E576" s="59">
        <v>7500000</v>
      </c>
      <c r="F576" s="59">
        <v>7500000</v>
      </c>
      <c r="G576" s="73"/>
      <c r="H576" s="6" t="s">
        <v>1226</v>
      </c>
    </row>
    <row r="577" spans="1:10" s="14" customFormat="1" ht="77.5" x14ac:dyDescent="0.35">
      <c r="A577" s="10"/>
      <c r="B577" s="11"/>
      <c r="C577" s="58">
        <v>15</v>
      </c>
      <c r="D577" s="56" t="s">
        <v>2038</v>
      </c>
      <c r="E577" s="63">
        <v>0</v>
      </c>
      <c r="F577" s="63">
        <v>10000000</v>
      </c>
      <c r="G577" s="76">
        <f t="shared" ref="G577:G586" si="44">F577-E577</f>
        <v>10000000</v>
      </c>
      <c r="H577" s="56" t="s">
        <v>1226</v>
      </c>
      <c r="I577" s="69"/>
      <c r="J577" s="26"/>
    </row>
    <row r="578" spans="1:10" s="14" customFormat="1" ht="77.5" x14ac:dyDescent="0.35">
      <c r="A578" s="10"/>
      <c r="B578" s="11"/>
      <c r="C578" s="58">
        <v>16</v>
      </c>
      <c r="D578" s="56" t="s">
        <v>2039</v>
      </c>
      <c r="E578" s="63">
        <v>0</v>
      </c>
      <c r="F578" s="63">
        <v>10000000</v>
      </c>
      <c r="G578" s="76">
        <f t="shared" si="44"/>
        <v>10000000</v>
      </c>
      <c r="H578" s="56" t="s">
        <v>1226</v>
      </c>
      <c r="I578" s="69"/>
      <c r="J578" s="26"/>
    </row>
    <row r="579" spans="1:10" s="14" customFormat="1" ht="77.5" x14ac:dyDescent="0.35">
      <c r="A579" s="10"/>
      <c r="B579" s="11"/>
      <c r="C579" s="58">
        <v>17</v>
      </c>
      <c r="D579" s="56" t="s">
        <v>2040</v>
      </c>
      <c r="E579" s="63">
        <v>0</v>
      </c>
      <c r="F579" s="63">
        <v>10000000</v>
      </c>
      <c r="G579" s="76">
        <f t="shared" si="44"/>
        <v>10000000</v>
      </c>
      <c r="H579" s="56" t="s">
        <v>1226</v>
      </c>
      <c r="I579" s="69"/>
      <c r="J579" s="26"/>
    </row>
    <row r="580" spans="1:10" s="14" customFormat="1" ht="77.5" x14ac:dyDescent="0.35">
      <c r="A580" s="10"/>
      <c r="B580" s="11"/>
      <c r="C580" s="58">
        <v>18</v>
      </c>
      <c r="D580" s="56" t="s">
        <v>2041</v>
      </c>
      <c r="E580" s="63">
        <v>0</v>
      </c>
      <c r="F580" s="63">
        <v>10000000</v>
      </c>
      <c r="G580" s="76">
        <f t="shared" si="44"/>
        <v>10000000</v>
      </c>
      <c r="H580" s="56" t="s">
        <v>1226</v>
      </c>
      <c r="I580" s="69"/>
      <c r="J580" s="26"/>
    </row>
    <row r="581" spans="1:10" s="14" customFormat="1" ht="77.5" x14ac:dyDescent="0.35">
      <c r="A581" s="10"/>
      <c r="B581" s="11"/>
      <c r="C581" s="58">
        <v>19</v>
      </c>
      <c r="D581" s="56" t="s">
        <v>2042</v>
      </c>
      <c r="E581" s="63">
        <v>0</v>
      </c>
      <c r="F581" s="63">
        <v>10000000</v>
      </c>
      <c r="G581" s="76">
        <f t="shared" si="44"/>
        <v>10000000</v>
      </c>
      <c r="H581" s="56" t="s">
        <v>1226</v>
      </c>
      <c r="I581" s="69"/>
      <c r="J581" s="26"/>
    </row>
    <row r="582" spans="1:10" s="14" customFormat="1" ht="77.5" x14ac:dyDescent="0.35">
      <c r="A582" s="10"/>
      <c r="B582" s="11"/>
      <c r="C582" s="58">
        <v>20</v>
      </c>
      <c r="D582" s="56" t="s">
        <v>2043</v>
      </c>
      <c r="E582" s="63">
        <v>0</v>
      </c>
      <c r="F582" s="63">
        <v>10000000</v>
      </c>
      <c r="G582" s="76">
        <f t="shared" si="44"/>
        <v>10000000</v>
      </c>
      <c r="H582" s="56" t="s">
        <v>1226</v>
      </c>
      <c r="I582" s="69"/>
      <c r="J582" s="26"/>
    </row>
    <row r="583" spans="1:10" s="14" customFormat="1" ht="77.5" x14ac:dyDescent="0.35">
      <c r="A583" s="10"/>
      <c r="B583" s="11"/>
      <c r="C583" s="58">
        <v>21</v>
      </c>
      <c r="D583" s="56" t="s">
        <v>2044</v>
      </c>
      <c r="E583" s="63">
        <v>0</v>
      </c>
      <c r="F583" s="63">
        <v>10000000</v>
      </c>
      <c r="G583" s="76">
        <f t="shared" si="44"/>
        <v>10000000</v>
      </c>
      <c r="H583" s="56" t="s">
        <v>1226</v>
      </c>
      <c r="I583" s="69"/>
      <c r="J583" s="26"/>
    </row>
    <row r="584" spans="1:10" s="14" customFormat="1" ht="77.5" x14ac:dyDescent="0.35">
      <c r="A584" s="10"/>
      <c r="B584" s="11"/>
      <c r="C584" s="58">
        <v>22</v>
      </c>
      <c r="D584" s="56" t="s">
        <v>2045</v>
      </c>
      <c r="E584" s="63">
        <v>0</v>
      </c>
      <c r="F584" s="63">
        <v>10000000</v>
      </c>
      <c r="G584" s="76">
        <f t="shared" si="44"/>
        <v>10000000</v>
      </c>
      <c r="H584" s="56" t="s">
        <v>1226</v>
      </c>
      <c r="I584" s="69"/>
      <c r="J584" s="26"/>
    </row>
    <row r="585" spans="1:10" s="14" customFormat="1" ht="77.5" x14ac:dyDescent="0.35">
      <c r="A585" s="10"/>
      <c r="B585" s="11"/>
      <c r="C585" s="58">
        <v>23</v>
      </c>
      <c r="D585" s="56" t="s">
        <v>2046</v>
      </c>
      <c r="E585" s="63">
        <v>0</v>
      </c>
      <c r="F585" s="63">
        <v>7500000</v>
      </c>
      <c r="G585" s="76">
        <f t="shared" si="44"/>
        <v>7500000</v>
      </c>
      <c r="H585" s="56" t="s">
        <v>1226</v>
      </c>
      <c r="I585" s="69"/>
      <c r="J585" s="26"/>
    </row>
    <row r="586" spans="1:10" s="14" customFormat="1" ht="77.5" x14ac:dyDescent="0.35">
      <c r="A586" s="10"/>
      <c r="B586" s="11"/>
      <c r="C586" s="58">
        <v>24</v>
      </c>
      <c r="D586" s="56" t="s">
        <v>2047</v>
      </c>
      <c r="E586" s="63">
        <v>0</v>
      </c>
      <c r="F586" s="63">
        <v>10000000</v>
      </c>
      <c r="G586" s="76">
        <f t="shared" si="44"/>
        <v>10000000</v>
      </c>
      <c r="H586" s="56" t="s">
        <v>1226</v>
      </c>
      <c r="I586" s="69"/>
      <c r="J586" s="26"/>
    </row>
    <row r="587" spans="1:10" x14ac:dyDescent="0.35">
      <c r="A587" s="10"/>
      <c r="B587" s="27"/>
      <c r="C587" s="109" t="s">
        <v>1307</v>
      </c>
      <c r="D587" s="110"/>
      <c r="E587" s="59">
        <f>SUM(E572:E586)</f>
        <v>47500000</v>
      </c>
      <c r="F587" s="59">
        <f>SUM(F572:F586)</f>
        <v>145000000</v>
      </c>
      <c r="G587" s="73">
        <f>SUM(G572:G586)</f>
        <v>97500000</v>
      </c>
      <c r="H587" s="31"/>
      <c r="J587" s="35"/>
    </row>
    <row r="588" spans="1:10" x14ac:dyDescent="0.35">
      <c r="A588" s="10"/>
      <c r="B588" s="27"/>
      <c r="C588" s="107" t="s">
        <v>1322</v>
      </c>
      <c r="D588" s="112"/>
      <c r="E588" s="59"/>
      <c r="F588" s="59"/>
      <c r="G588" s="73"/>
      <c r="H588" s="31"/>
      <c r="J588" s="35"/>
    </row>
    <row r="589" spans="1:10" ht="93" x14ac:dyDescent="0.35">
      <c r="A589" s="10"/>
      <c r="B589" s="11"/>
      <c r="C589" s="9">
        <f ca="1">COUNTIF($B$11:E589,E589)</f>
        <v>5</v>
      </c>
      <c r="D589" s="4" t="s">
        <v>335</v>
      </c>
      <c r="E589" s="59">
        <v>10000000</v>
      </c>
      <c r="F589" s="59">
        <v>10000000</v>
      </c>
      <c r="G589" s="73"/>
      <c r="H589" s="6" t="s">
        <v>1226</v>
      </c>
    </row>
    <row r="590" spans="1:10" ht="77.5" x14ac:dyDescent="0.35">
      <c r="A590" s="10"/>
      <c r="B590" s="11"/>
      <c r="C590" s="9">
        <f ca="1">COUNTIF($B$11:E590,E590)</f>
        <v>6</v>
      </c>
      <c r="D590" s="4" t="s">
        <v>336</v>
      </c>
      <c r="E590" s="59">
        <v>10000000</v>
      </c>
      <c r="F590" s="59">
        <v>10000000</v>
      </c>
      <c r="G590" s="73"/>
      <c r="H590" s="6" t="s">
        <v>1226</v>
      </c>
    </row>
    <row r="591" spans="1:10" ht="77.5" x14ac:dyDescent="0.35">
      <c r="A591" s="10"/>
      <c r="B591" s="11"/>
      <c r="C591" s="9">
        <f ca="1">COUNTIF($B$11:E591,E591)</f>
        <v>7</v>
      </c>
      <c r="D591" s="4" t="s">
        <v>337</v>
      </c>
      <c r="E591" s="59">
        <v>10000000</v>
      </c>
      <c r="F591" s="59">
        <v>10000000</v>
      </c>
      <c r="G591" s="73"/>
      <c r="H591" s="6" t="s">
        <v>1226</v>
      </c>
    </row>
    <row r="592" spans="1:10" ht="77.5" x14ac:dyDescent="0.35">
      <c r="A592" s="10"/>
      <c r="B592" s="11"/>
      <c r="C592" s="9">
        <f ca="1">COUNTIF($B$11:E592,E592)</f>
        <v>8</v>
      </c>
      <c r="D592" s="4" t="s">
        <v>338</v>
      </c>
      <c r="E592" s="59">
        <v>10000000</v>
      </c>
      <c r="F592" s="59">
        <v>10000000</v>
      </c>
      <c r="G592" s="73"/>
      <c r="H592" s="6" t="s">
        <v>1226</v>
      </c>
    </row>
    <row r="593" spans="1:10" ht="77.5" x14ac:dyDescent="0.35">
      <c r="A593" s="10"/>
      <c r="B593" s="11"/>
      <c r="C593" s="9">
        <f ca="1">COUNTIF($B$11:E593,E593)</f>
        <v>9</v>
      </c>
      <c r="D593" s="4" t="s">
        <v>339</v>
      </c>
      <c r="E593" s="59">
        <v>25000000</v>
      </c>
      <c r="F593" s="59">
        <v>25000000</v>
      </c>
      <c r="G593" s="73"/>
      <c r="H593" s="6" t="s">
        <v>1226</v>
      </c>
    </row>
    <row r="594" spans="1:10" s="14" customFormat="1" ht="139.5" x14ac:dyDescent="0.35">
      <c r="A594" s="10"/>
      <c r="B594" s="11"/>
      <c r="C594" s="58">
        <v>14</v>
      </c>
      <c r="D594" s="56" t="s">
        <v>2053</v>
      </c>
      <c r="E594" s="63">
        <v>0</v>
      </c>
      <c r="F594" s="63">
        <v>35000000</v>
      </c>
      <c r="G594" s="76">
        <f t="shared" ref="G594:G603" si="45">F594-E594</f>
        <v>35000000</v>
      </c>
      <c r="H594" s="56" t="s">
        <v>1226</v>
      </c>
      <c r="I594" s="69"/>
      <c r="J594" s="26"/>
    </row>
    <row r="595" spans="1:10" s="14" customFormat="1" ht="77.5" x14ac:dyDescent="0.35">
      <c r="A595" s="10"/>
      <c r="B595" s="11"/>
      <c r="C595" s="58">
        <v>15</v>
      </c>
      <c r="D595" s="56" t="s">
        <v>2054</v>
      </c>
      <c r="E595" s="63">
        <v>0</v>
      </c>
      <c r="F595" s="63">
        <v>10000000</v>
      </c>
      <c r="G595" s="76">
        <f t="shared" si="45"/>
        <v>10000000</v>
      </c>
      <c r="H595" s="56" t="s">
        <v>1226</v>
      </c>
      <c r="I595" s="69"/>
      <c r="J595" s="26"/>
    </row>
    <row r="596" spans="1:10" s="14" customFormat="1" ht="77.5" x14ac:dyDescent="0.35">
      <c r="A596" s="10"/>
      <c r="B596" s="11"/>
      <c r="C596" s="58">
        <v>16</v>
      </c>
      <c r="D596" s="56" t="s">
        <v>2055</v>
      </c>
      <c r="E596" s="63">
        <v>0</v>
      </c>
      <c r="F596" s="63">
        <v>10000000</v>
      </c>
      <c r="G596" s="76">
        <f t="shared" si="45"/>
        <v>10000000</v>
      </c>
      <c r="H596" s="56" t="s">
        <v>1226</v>
      </c>
      <c r="I596" s="69"/>
      <c r="J596" s="26"/>
    </row>
    <row r="597" spans="1:10" s="14" customFormat="1" ht="77.5" x14ac:dyDescent="0.35">
      <c r="A597" s="10"/>
      <c r="B597" s="11"/>
      <c r="C597" s="58">
        <v>17</v>
      </c>
      <c r="D597" s="56" t="s">
        <v>2056</v>
      </c>
      <c r="E597" s="63">
        <v>0</v>
      </c>
      <c r="F597" s="63">
        <v>10000000</v>
      </c>
      <c r="G597" s="76">
        <f t="shared" si="45"/>
        <v>10000000</v>
      </c>
      <c r="H597" s="56" t="s">
        <v>1226</v>
      </c>
      <c r="I597" s="69"/>
      <c r="J597" s="26"/>
    </row>
    <row r="598" spans="1:10" s="14" customFormat="1" ht="77.5" x14ac:dyDescent="0.35">
      <c r="A598" s="10"/>
      <c r="B598" s="11"/>
      <c r="C598" s="58">
        <v>18</v>
      </c>
      <c r="D598" s="56" t="s">
        <v>2057</v>
      </c>
      <c r="E598" s="63">
        <v>0</v>
      </c>
      <c r="F598" s="63">
        <v>15000000</v>
      </c>
      <c r="G598" s="76">
        <f t="shared" si="45"/>
        <v>15000000</v>
      </c>
      <c r="H598" s="56" t="s">
        <v>1226</v>
      </c>
      <c r="I598" s="69"/>
      <c r="J598" s="26"/>
    </row>
    <row r="599" spans="1:10" s="14" customFormat="1" ht="77.5" x14ac:dyDescent="0.35">
      <c r="A599" s="10"/>
      <c r="B599" s="11"/>
      <c r="C599" s="58">
        <v>19</v>
      </c>
      <c r="D599" s="56" t="s">
        <v>2058</v>
      </c>
      <c r="E599" s="63">
        <v>0</v>
      </c>
      <c r="F599" s="63">
        <v>10000000</v>
      </c>
      <c r="G599" s="76">
        <f t="shared" si="45"/>
        <v>10000000</v>
      </c>
      <c r="H599" s="56" t="s">
        <v>1226</v>
      </c>
      <c r="I599" s="69"/>
      <c r="J599" s="26"/>
    </row>
    <row r="600" spans="1:10" s="14" customFormat="1" ht="77.5" x14ac:dyDescent="0.35">
      <c r="A600" s="10"/>
      <c r="B600" s="11"/>
      <c r="C600" s="58">
        <v>20</v>
      </c>
      <c r="D600" s="56" t="s">
        <v>2059</v>
      </c>
      <c r="E600" s="63">
        <v>0</v>
      </c>
      <c r="F600" s="63">
        <v>10000000</v>
      </c>
      <c r="G600" s="76">
        <f t="shared" si="45"/>
        <v>10000000</v>
      </c>
      <c r="H600" s="56" t="s">
        <v>1226</v>
      </c>
      <c r="I600" s="69"/>
      <c r="J600" s="26"/>
    </row>
    <row r="601" spans="1:10" s="14" customFormat="1" ht="77.5" x14ac:dyDescent="0.35">
      <c r="A601" s="10"/>
      <c r="B601" s="11"/>
      <c r="C601" s="58">
        <v>21</v>
      </c>
      <c r="D601" s="56" t="s">
        <v>2060</v>
      </c>
      <c r="E601" s="63">
        <v>0</v>
      </c>
      <c r="F601" s="63">
        <v>10000000</v>
      </c>
      <c r="G601" s="76">
        <f t="shared" si="45"/>
        <v>10000000</v>
      </c>
      <c r="H601" s="56" t="s">
        <v>1226</v>
      </c>
      <c r="I601" s="69"/>
      <c r="J601" s="26"/>
    </row>
    <row r="602" spans="1:10" s="14" customFormat="1" ht="77.5" x14ac:dyDescent="0.35">
      <c r="A602" s="10"/>
      <c r="B602" s="11"/>
      <c r="C602" s="58">
        <v>22</v>
      </c>
      <c r="D602" s="56" t="s">
        <v>2061</v>
      </c>
      <c r="E602" s="63">
        <v>0</v>
      </c>
      <c r="F602" s="63">
        <v>7500000</v>
      </c>
      <c r="G602" s="76">
        <f t="shared" si="45"/>
        <v>7500000</v>
      </c>
      <c r="H602" s="56" t="s">
        <v>1226</v>
      </c>
      <c r="I602" s="69"/>
      <c r="J602" s="26"/>
    </row>
    <row r="603" spans="1:10" s="14" customFormat="1" ht="77.5" x14ac:dyDescent="0.35">
      <c r="A603" s="10"/>
      <c r="B603" s="11"/>
      <c r="C603" s="58">
        <v>23</v>
      </c>
      <c r="D603" s="56" t="s">
        <v>2062</v>
      </c>
      <c r="E603" s="63">
        <v>0</v>
      </c>
      <c r="F603" s="63">
        <v>10000000</v>
      </c>
      <c r="G603" s="76">
        <f t="shared" si="45"/>
        <v>10000000</v>
      </c>
      <c r="H603" s="56" t="s">
        <v>1226</v>
      </c>
      <c r="I603" s="69"/>
      <c r="J603" s="26"/>
    </row>
    <row r="604" spans="1:10" x14ac:dyDescent="0.35">
      <c r="A604" s="10"/>
      <c r="B604" s="27"/>
      <c r="C604" s="109" t="s">
        <v>1308</v>
      </c>
      <c r="D604" s="110"/>
      <c r="E604" s="59">
        <f>SUM(E589:E603)</f>
        <v>65000000</v>
      </c>
      <c r="F604" s="59">
        <f>SUM(F589:F603)</f>
        <v>192500000</v>
      </c>
      <c r="G604" s="73">
        <f>SUM(G589:G603)</f>
        <v>127500000</v>
      </c>
      <c r="H604" s="31"/>
      <c r="J604" s="54"/>
    </row>
    <row r="605" spans="1:10" x14ac:dyDescent="0.35">
      <c r="A605" s="10"/>
      <c r="B605" s="27"/>
      <c r="C605" s="107" t="s">
        <v>1323</v>
      </c>
      <c r="D605" s="112"/>
      <c r="E605" s="59"/>
      <c r="F605" s="59"/>
      <c r="G605" s="73"/>
      <c r="H605" s="31"/>
      <c r="J605" s="35"/>
    </row>
    <row r="606" spans="1:10" ht="77.5" x14ac:dyDescent="0.35">
      <c r="A606" s="10"/>
      <c r="B606" s="11"/>
      <c r="C606" s="9">
        <f ca="1">COUNTIF($B$11:E606,E606)</f>
        <v>2</v>
      </c>
      <c r="D606" s="4" t="s">
        <v>341</v>
      </c>
      <c r="E606" s="59">
        <v>10000000</v>
      </c>
      <c r="F606" s="59">
        <v>10000000</v>
      </c>
      <c r="G606" s="73"/>
      <c r="H606" s="6" t="s">
        <v>1226</v>
      </c>
    </row>
    <row r="607" spans="1:10" ht="77.5" x14ac:dyDescent="0.35">
      <c r="A607" s="10"/>
      <c r="B607" s="11"/>
      <c r="C607" s="9">
        <f ca="1">COUNTIF($B$11:E607,E607)</f>
        <v>3</v>
      </c>
      <c r="D607" s="4" t="s">
        <v>342</v>
      </c>
      <c r="E607" s="59">
        <v>9000000</v>
      </c>
      <c r="F607" s="59">
        <v>9000000</v>
      </c>
      <c r="G607" s="73"/>
      <c r="H607" s="6" t="s">
        <v>1226</v>
      </c>
    </row>
    <row r="608" spans="1:10" s="14" customFormat="1" ht="77.5" x14ac:dyDescent="0.35">
      <c r="A608" s="10"/>
      <c r="B608" s="11"/>
      <c r="C608" s="58">
        <v>6</v>
      </c>
      <c r="D608" s="56" t="s">
        <v>2066</v>
      </c>
      <c r="E608" s="63">
        <v>0</v>
      </c>
      <c r="F608" s="63">
        <v>10000000</v>
      </c>
      <c r="G608" s="76">
        <f t="shared" ref="G608:G619" si="46">F608-E608</f>
        <v>10000000</v>
      </c>
      <c r="H608" s="56" t="s">
        <v>1226</v>
      </c>
      <c r="I608" s="69"/>
      <c r="J608" s="26"/>
    </row>
    <row r="609" spans="1:10" s="14" customFormat="1" ht="77.5" x14ac:dyDescent="0.35">
      <c r="A609" s="10"/>
      <c r="B609" s="11"/>
      <c r="C609" s="58">
        <v>7</v>
      </c>
      <c r="D609" s="56" t="s">
        <v>2067</v>
      </c>
      <c r="E609" s="63">
        <v>0</v>
      </c>
      <c r="F609" s="63">
        <v>40000000</v>
      </c>
      <c r="G609" s="76">
        <f t="shared" si="46"/>
        <v>40000000</v>
      </c>
      <c r="H609" s="56" t="s">
        <v>1226</v>
      </c>
      <c r="I609" s="69"/>
      <c r="J609" s="26"/>
    </row>
    <row r="610" spans="1:10" s="14" customFormat="1" ht="77.5" x14ac:dyDescent="0.35">
      <c r="A610" s="10"/>
      <c r="B610" s="11"/>
      <c r="C610" s="58">
        <v>8</v>
      </c>
      <c r="D610" s="56" t="s">
        <v>2068</v>
      </c>
      <c r="E610" s="63">
        <v>0</v>
      </c>
      <c r="F610" s="63">
        <v>10000000</v>
      </c>
      <c r="G610" s="76">
        <f t="shared" si="46"/>
        <v>10000000</v>
      </c>
      <c r="H610" s="56" t="s">
        <v>1226</v>
      </c>
      <c r="I610" s="69"/>
      <c r="J610" s="26"/>
    </row>
    <row r="611" spans="1:10" s="14" customFormat="1" ht="77.5" x14ac:dyDescent="0.35">
      <c r="A611" s="10"/>
      <c r="B611" s="11"/>
      <c r="C611" s="58">
        <v>9</v>
      </c>
      <c r="D611" s="56" t="s">
        <v>2069</v>
      </c>
      <c r="E611" s="63">
        <v>0</v>
      </c>
      <c r="F611" s="63">
        <v>10000000</v>
      </c>
      <c r="G611" s="76">
        <f t="shared" si="46"/>
        <v>10000000</v>
      </c>
      <c r="H611" s="56" t="s">
        <v>1226</v>
      </c>
      <c r="I611" s="69"/>
      <c r="J611" s="26"/>
    </row>
    <row r="612" spans="1:10" s="14" customFormat="1" ht="77.5" x14ac:dyDescent="0.35">
      <c r="A612" s="10"/>
      <c r="B612" s="11"/>
      <c r="C612" s="58">
        <v>10</v>
      </c>
      <c r="D612" s="56" t="s">
        <v>2070</v>
      </c>
      <c r="E612" s="63">
        <v>0</v>
      </c>
      <c r="F612" s="63">
        <v>10000000</v>
      </c>
      <c r="G612" s="76">
        <f t="shared" si="46"/>
        <v>10000000</v>
      </c>
      <c r="H612" s="56" t="s">
        <v>1226</v>
      </c>
      <c r="I612" s="69"/>
      <c r="J612" s="26"/>
    </row>
    <row r="613" spans="1:10" s="14" customFormat="1" ht="77.5" x14ac:dyDescent="0.35">
      <c r="A613" s="10"/>
      <c r="B613" s="11"/>
      <c r="C613" s="58">
        <v>11</v>
      </c>
      <c r="D613" s="56" t="s">
        <v>2071</v>
      </c>
      <c r="E613" s="63">
        <v>0</v>
      </c>
      <c r="F613" s="63">
        <v>10000000</v>
      </c>
      <c r="G613" s="76">
        <f t="shared" si="46"/>
        <v>10000000</v>
      </c>
      <c r="H613" s="56" t="s">
        <v>1226</v>
      </c>
      <c r="I613" s="69"/>
      <c r="J613" s="26"/>
    </row>
    <row r="614" spans="1:10" s="14" customFormat="1" ht="77.5" x14ac:dyDescent="0.35">
      <c r="A614" s="10"/>
      <c r="B614" s="11"/>
      <c r="C614" s="58">
        <v>12</v>
      </c>
      <c r="D614" s="56" t="s">
        <v>2072</v>
      </c>
      <c r="E614" s="63">
        <v>0</v>
      </c>
      <c r="F614" s="63">
        <v>10000000</v>
      </c>
      <c r="G614" s="76">
        <f t="shared" si="46"/>
        <v>10000000</v>
      </c>
      <c r="H614" s="56" t="s">
        <v>1226</v>
      </c>
      <c r="I614" s="69"/>
      <c r="J614" s="26"/>
    </row>
    <row r="615" spans="1:10" s="14" customFormat="1" ht="77.5" x14ac:dyDescent="0.35">
      <c r="A615" s="10"/>
      <c r="B615" s="11"/>
      <c r="C615" s="58">
        <v>13</v>
      </c>
      <c r="D615" s="56" t="s">
        <v>2073</v>
      </c>
      <c r="E615" s="63">
        <v>0</v>
      </c>
      <c r="F615" s="63">
        <v>10000000</v>
      </c>
      <c r="G615" s="76">
        <f t="shared" si="46"/>
        <v>10000000</v>
      </c>
      <c r="H615" s="56" t="s">
        <v>1226</v>
      </c>
      <c r="I615" s="69"/>
      <c r="J615" s="26"/>
    </row>
    <row r="616" spans="1:10" s="14" customFormat="1" ht="77.5" x14ac:dyDescent="0.35">
      <c r="A616" s="10"/>
      <c r="B616" s="11"/>
      <c r="C616" s="58">
        <v>14</v>
      </c>
      <c r="D616" s="56" t="s">
        <v>2074</v>
      </c>
      <c r="E616" s="63">
        <v>0</v>
      </c>
      <c r="F616" s="63">
        <v>10000000</v>
      </c>
      <c r="G616" s="76">
        <f t="shared" si="46"/>
        <v>10000000</v>
      </c>
      <c r="H616" s="56" t="s">
        <v>1226</v>
      </c>
      <c r="I616" s="69"/>
      <c r="J616" s="26"/>
    </row>
    <row r="617" spans="1:10" s="14" customFormat="1" ht="77.5" x14ac:dyDescent="0.35">
      <c r="A617" s="10"/>
      <c r="B617" s="11"/>
      <c r="C617" s="58">
        <v>15</v>
      </c>
      <c r="D617" s="56" t="s">
        <v>2075</v>
      </c>
      <c r="E617" s="63">
        <v>0</v>
      </c>
      <c r="F617" s="63">
        <v>10000000</v>
      </c>
      <c r="G617" s="76">
        <f t="shared" si="46"/>
        <v>10000000</v>
      </c>
      <c r="H617" s="56" t="s">
        <v>1226</v>
      </c>
      <c r="I617" s="69"/>
      <c r="J617" s="26"/>
    </row>
    <row r="618" spans="1:10" s="14" customFormat="1" ht="77.5" x14ac:dyDescent="0.35">
      <c r="A618" s="10"/>
      <c r="B618" s="11"/>
      <c r="C618" s="58">
        <v>16</v>
      </c>
      <c r="D618" s="56" t="s">
        <v>2076</v>
      </c>
      <c r="E618" s="63">
        <v>0</v>
      </c>
      <c r="F618" s="63">
        <v>10000000</v>
      </c>
      <c r="G618" s="76">
        <f t="shared" si="46"/>
        <v>10000000</v>
      </c>
      <c r="H618" s="56" t="s">
        <v>1226</v>
      </c>
      <c r="I618" s="69"/>
      <c r="J618" s="26"/>
    </row>
    <row r="619" spans="1:10" s="14" customFormat="1" ht="77.5" x14ac:dyDescent="0.35">
      <c r="A619" s="10"/>
      <c r="B619" s="11"/>
      <c r="C619" s="58">
        <v>17</v>
      </c>
      <c r="D619" s="56" t="s">
        <v>2077</v>
      </c>
      <c r="E619" s="63">
        <v>0</v>
      </c>
      <c r="F619" s="63">
        <v>10000000</v>
      </c>
      <c r="G619" s="76">
        <f t="shared" si="46"/>
        <v>10000000</v>
      </c>
      <c r="H619" s="56" t="s">
        <v>1226</v>
      </c>
      <c r="I619" s="69"/>
      <c r="J619" s="26"/>
    </row>
    <row r="620" spans="1:10" x14ac:dyDescent="0.35">
      <c r="A620" s="10"/>
      <c r="B620" s="27"/>
      <c r="C620" s="109" t="s">
        <v>1309</v>
      </c>
      <c r="D620" s="110"/>
      <c r="E620" s="59">
        <f>SUM(E606:E619)</f>
        <v>19000000</v>
      </c>
      <c r="F620" s="59">
        <f>SUM(F606:F619)</f>
        <v>169000000</v>
      </c>
      <c r="G620" s="73">
        <f>SUM(G606:G619)</f>
        <v>150000000</v>
      </c>
      <c r="H620" s="31"/>
      <c r="J620" s="35"/>
    </row>
    <row r="621" spans="1:10" x14ac:dyDescent="0.35">
      <c r="A621" s="10"/>
      <c r="B621" s="27"/>
      <c r="C621" s="107" t="s">
        <v>1324</v>
      </c>
      <c r="D621" s="112"/>
      <c r="E621" s="59"/>
      <c r="F621" s="59"/>
      <c r="G621" s="73"/>
      <c r="H621" s="31"/>
      <c r="J621" s="35"/>
    </row>
    <row r="622" spans="1:10" ht="77.5" x14ac:dyDescent="0.35">
      <c r="A622" s="10"/>
      <c r="B622" s="11"/>
      <c r="C622" s="9">
        <f ca="1">COUNTIF($B$11:E622,E622)</f>
        <v>4</v>
      </c>
      <c r="D622" s="4" t="s">
        <v>346</v>
      </c>
      <c r="E622" s="59">
        <v>10000000</v>
      </c>
      <c r="F622" s="59">
        <v>10000000</v>
      </c>
      <c r="G622" s="73"/>
      <c r="H622" s="6" t="s">
        <v>1226</v>
      </c>
    </row>
    <row r="623" spans="1:10" ht="77.5" x14ac:dyDescent="0.35">
      <c r="A623" s="10"/>
      <c r="B623" s="11"/>
      <c r="C623" s="9">
        <f ca="1">COUNTIF($B$11:E623,E623)</f>
        <v>5</v>
      </c>
      <c r="D623" s="4" t="s">
        <v>347</v>
      </c>
      <c r="E623" s="59">
        <v>8000000</v>
      </c>
      <c r="F623" s="59">
        <v>8000000</v>
      </c>
      <c r="G623" s="73"/>
      <c r="H623" s="6" t="s">
        <v>1226</v>
      </c>
    </row>
    <row r="624" spans="1:10" ht="93" x14ac:dyDescent="0.35">
      <c r="A624" s="10"/>
      <c r="B624" s="11"/>
      <c r="C624" s="9">
        <f ca="1">COUNTIF($B$11:E624,E624)</f>
        <v>6</v>
      </c>
      <c r="D624" s="4" t="s">
        <v>348</v>
      </c>
      <c r="E624" s="59">
        <v>20000000</v>
      </c>
      <c r="F624" s="59">
        <v>20000000</v>
      </c>
      <c r="G624" s="73"/>
      <c r="H624" s="6" t="s">
        <v>1226</v>
      </c>
    </row>
    <row r="625" spans="1:10" ht="77.5" x14ac:dyDescent="0.35">
      <c r="A625" s="10"/>
      <c r="B625" s="11"/>
      <c r="C625" s="9">
        <f ca="1">COUNTIF($B$11:E625,E625)</f>
        <v>7</v>
      </c>
      <c r="D625" s="4" t="s">
        <v>349</v>
      </c>
      <c r="E625" s="59">
        <v>10000000</v>
      </c>
      <c r="F625" s="59">
        <v>10000000</v>
      </c>
      <c r="G625" s="73"/>
      <c r="H625" s="6" t="s">
        <v>1226</v>
      </c>
    </row>
    <row r="626" spans="1:10" s="14" customFormat="1" ht="77.5" x14ac:dyDescent="0.35">
      <c r="A626" s="10"/>
      <c r="B626" s="11"/>
      <c r="C626" s="58">
        <v>12</v>
      </c>
      <c r="D626" s="56" t="s">
        <v>2081</v>
      </c>
      <c r="E626" s="63">
        <v>0</v>
      </c>
      <c r="F626" s="63">
        <v>10000000</v>
      </c>
      <c r="G626" s="76">
        <f t="shared" ref="G626:G628" si="47">F626-E626</f>
        <v>10000000</v>
      </c>
      <c r="H626" s="56" t="s">
        <v>1226</v>
      </c>
      <c r="I626" s="69"/>
      <c r="J626" s="26"/>
    </row>
    <row r="627" spans="1:10" s="14" customFormat="1" ht="77.5" x14ac:dyDescent="0.35">
      <c r="A627" s="10"/>
      <c r="B627" s="11"/>
      <c r="C627" s="58">
        <v>13</v>
      </c>
      <c r="D627" s="56" t="s">
        <v>2082</v>
      </c>
      <c r="E627" s="63">
        <v>0</v>
      </c>
      <c r="F627" s="63">
        <v>20000000</v>
      </c>
      <c r="G627" s="76">
        <f t="shared" si="47"/>
        <v>20000000</v>
      </c>
      <c r="H627" s="56" t="s">
        <v>1226</v>
      </c>
      <c r="I627" s="69"/>
      <c r="J627" s="26"/>
    </row>
    <row r="628" spans="1:10" s="14" customFormat="1" ht="77.5" x14ac:dyDescent="0.35">
      <c r="A628" s="10"/>
      <c r="B628" s="11"/>
      <c r="C628" s="58">
        <v>14</v>
      </c>
      <c r="D628" s="56" t="s">
        <v>2083</v>
      </c>
      <c r="E628" s="63">
        <v>0</v>
      </c>
      <c r="F628" s="63">
        <v>10000000</v>
      </c>
      <c r="G628" s="76">
        <f t="shared" si="47"/>
        <v>10000000</v>
      </c>
      <c r="H628" s="56" t="s">
        <v>1226</v>
      </c>
      <c r="I628" s="69"/>
      <c r="J628" s="26"/>
    </row>
    <row r="629" spans="1:10" x14ac:dyDescent="0.35">
      <c r="A629" s="10"/>
      <c r="B629" s="27"/>
      <c r="C629" s="109" t="s">
        <v>1310</v>
      </c>
      <c r="D629" s="110"/>
      <c r="E629" s="59">
        <f>SUM(E622:E628)</f>
        <v>48000000</v>
      </c>
      <c r="F629" s="59">
        <f>SUM(F622:F628)</f>
        <v>88000000</v>
      </c>
      <c r="G629" s="73">
        <f>SUM(G622:G628)</f>
        <v>40000000</v>
      </c>
      <c r="H629" s="31"/>
      <c r="J629" s="35"/>
    </row>
    <row r="630" spans="1:10" x14ac:dyDescent="0.35">
      <c r="A630" s="10"/>
      <c r="B630" s="27"/>
      <c r="C630" s="107" t="s">
        <v>1325</v>
      </c>
      <c r="D630" s="112"/>
      <c r="E630" s="59"/>
      <c r="F630" s="59"/>
      <c r="G630" s="73"/>
      <c r="H630" s="31"/>
      <c r="J630" s="35"/>
    </row>
    <row r="631" spans="1:10" ht="77.5" x14ac:dyDescent="0.35">
      <c r="A631" s="10"/>
      <c r="B631" s="11"/>
      <c r="C631" s="9">
        <f ca="1">COUNTIF($B$11:E631,E631)</f>
        <v>5</v>
      </c>
      <c r="D631" s="4" t="s">
        <v>354</v>
      </c>
      <c r="E631" s="59">
        <v>10000000</v>
      </c>
      <c r="F631" s="59">
        <v>10000000</v>
      </c>
      <c r="G631" s="73"/>
      <c r="H631" s="6" t="s">
        <v>1226</v>
      </c>
    </row>
    <row r="632" spans="1:10" s="14" customFormat="1" ht="77.5" x14ac:dyDescent="0.35">
      <c r="A632" s="10"/>
      <c r="B632" s="11"/>
      <c r="C632" s="58">
        <v>10</v>
      </c>
      <c r="D632" s="56" t="s">
        <v>2087</v>
      </c>
      <c r="E632" s="63">
        <v>0</v>
      </c>
      <c r="F632" s="63">
        <v>10000000</v>
      </c>
      <c r="G632" s="76">
        <f t="shared" ref="G632:G637" si="48">F632-E632</f>
        <v>10000000</v>
      </c>
      <c r="H632" s="56" t="s">
        <v>1226</v>
      </c>
      <c r="I632" s="69"/>
      <c r="J632" s="26"/>
    </row>
    <row r="633" spans="1:10" s="14" customFormat="1" ht="77.5" x14ac:dyDescent="0.35">
      <c r="A633" s="10"/>
      <c r="B633" s="11"/>
      <c r="C633" s="58">
        <v>11</v>
      </c>
      <c r="D633" s="56" t="s">
        <v>2088</v>
      </c>
      <c r="E633" s="63">
        <v>0</v>
      </c>
      <c r="F633" s="63">
        <v>10000000</v>
      </c>
      <c r="G633" s="76">
        <f t="shared" si="48"/>
        <v>10000000</v>
      </c>
      <c r="H633" s="56" t="s">
        <v>1226</v>
      </c>
      <c r="I633" s="69"/>
      <c r="J633" s="26"/>
    </row>
    <row r="634" spans="1:10" s="14" customFormat="1" ht="93" x14ac:dyDescent="0.35">
      <c r="A634" s="10"/>
      <c r="B634" s="11"/>
      <c r="C634" s="58">
        <v>12</v>
      </c>
      <c r="D634" s="56" t="s">
        <v>2091</v>
      </c>
      <c r="E634" s="63">
        <v>0</v>
      </c>
      <c r="F634" s="63">
        <v>7500000</v>
      </c>
      <c r="G634" s="76">
        <f t="shared" si="48"/>
        <v>7500000</v>
      </c>
      <c r="H634" s="56" t="s">
        <v>1226</v>
      </c>
      <c r="I634" s="69"/>
      <c r="J634" s="26"/>
    </row>
    <row r="635" spans="1:10" s="14" customFormat="1" ht="93" x14ac:dyDescent="0.35">
      <c r="A635" s="10"/>
      <c r="B635" s="11"/>
      <c r="C635" s="58">
        <v>13</v>
      </c>
      <c r="D635" s="56" t="s">
        <v>2092</v>
      </c>
      <c r="E635" s="63">
        <v>0</v>
      </c>
      <c r="F635" s="63">
        <v>7500000</v>
      </c>
      <c r="G635" s="76">
        <f t="shared" si="48"/>
        <v>7500000</v>
      </c>
      <c r="H635" s="56" t="s">
        <v>1226</v>
      </c>
      <c r="I635" s="69"/>
      <c r="J635" s="26"/>
    </row>
    <row r="636" spans="1:10" s="14" customFormat="1" ht="108.5" x14ac:dyDescent="0.35">
      <c r="A636" s="10"/>
      <c r="B636" s="11"/>
      <c r="C636" s="58">
        <v>14</v>
      </c>
      <c r="D636" s="56" t="s">
        <v>2093</v>
      </c>
      <c r="E636" s="63">
        <v>0</v>
      </c>
      <c r="F636" s="63">
        <v>7500000</v>
      </c>
      <c r="G636" s="76">
        <f t="shared" si="48"/>
        <v>7500000</v>
      </c>
      <c r="H636" s="56" t="s">
        <v>1226</v>
      </c>
      <c r="I636" s="69"/>
      <c r="J636" s="26"/>
    </row>
    <row r="637" spans="1:10" s="14" customFormat="1" ht="77.5" x14ac:dyDescent="0.35">
      <c r="A637" s="10"/>
      <c r="B637" s="11"/>
      <c r="C637" s="58">
        <v>15</v>
      </c>
      <c r="D637" s="56" t="s">
        <v>2095</v>
      </c>
      <c r="E637" s="63">
        <v>0</v>
      </c>
      <c r="F637" s="63">
        <v>7500000</v>
      </c>
      <c r="G637" s="76">
        <f t="shared" si="48"/>
        <v>7500000</v>
      </c>
      <c r="H637" s="56" t="s">
        <v>1226</v>
      </c>
      <c r="I637" s="69"/>
      <c r="J637" s="26"/>
    </row>
    <row r="638" spans="1:10" x14ac:dyDescent="0.35">
      <c r="A638" s="10"/>
      <c r="B638" s="27"/>
      <c r="C638" s="109" t="s">
        <v>1311</v>
      </c>
      <c r="D638" s="110"/>
      <c r="E638" s="59">
        <f>SUM(E631:E637)</f>
        <v>10000000</v>
      </c>
      <c r="F638" s="59">
        <f>SUM(F631:F637)</f>
        <v>60000000</v>
      </c>
      <c r="G638" s="73">
        <f>SUM(G631:G637)</f>
        <v>50000000</v>
      </c>
      <c r="H638" s="31"/>
      <c r="J638" s="35"/>
    </row>
    <row r="639" spans="1:10" x14ac:dyDescent="0.35">
      <c r="A639" s="10"/>
      <c r="B639" s="27"/>
      <c r="C639" s="107" t="s">
        <v>1326</v>
      </c>
      <c r="D639" s="112"/>
      <c r="E639" s="59"/>
      <c r="F639" s="59"/>
      <c r="G639" s="73"/>
      <c r="H639" s="31"/>
      <c r="J639" s="35"/>
    </row>
    <row r="640" spans="1:10" ht="77.5" x14ac:dyDescent="0.35">
      <c r="A640" s="10"/>
      <c r="B640" s="11"/>
      <c r="C640" s="9">
        <f ca="1">COUNTIF($B$11:E640,E640)</f>
        <v>3</v>
      </c>
      <c r="D640" s="4" t="s">
        <v>357</v>
      </c>
      <c r="E640" s="59">
        <v>10000000</v>
      </c>
      <c r="F640" s="59">
        <v>10000000</v>
      </c>
      <c r="G640" s="73"/>
      <c r="H640" s="6" t="s">
        <v>1226</v>
      </c>
    </row>
    <row r="641" spans="1:10" ht="77.5" x14ac:dyDescent="0.35">
      <c r="A641" s="10"/>
      <c r="B641" s="11"/>
      <c r="C641" s="9">
        <f ca="1">COUNTIF($B$11:E641,E641)</f>
        <v>4</v>
      </c>
      <c r="D641" s="4" t="s">
        <v>358</v>
      </c>
      <c r="E641" s="59">
        <v>10000000</v>
      </c>
      <c r="F641" s="59">
        <v>10000000</v>
      </c>
      <c r="G641" s="73"/>
      <c r="H641" s="6" t="s">
        <v>1226</v>
      </c>
    </row>
    <row r="642" spans="1:10" ht="77.5" x14ac:dyDescent="0.35">
      <c r="A642" s="10"/>
      <c r="B642" s="11"/>
      <c r="C642" s="9">
        <f ca="1">COUNTIF($B$11:E642,E642)</f>
        <v>5</v>
      </c>
      <c r="D642" s="4" t="s">
        <v>359</v>
      </c>
      <c r="E642" s="59">
        <v>10000000</v>
      </c>
      <c r="F642" s="59">
        <v>10000000</v>
      </c>
      <c r="G642" s="73"/>
      <c r="H642" s="6" t="s">
        <v>1226</v>
      </c>
    </row>
    <row r="643" spans="1:10" s="14" customFormat="1" ht="77.5" x14ac:dyDescent="0.35">
      <c r="A643" s="10"/>
      <c r="B643" s="11"/>
      <c r="C643" s="58">
        <v>7</v>
      </c>
      <c r="D643" s="56" t="s">
        <v>2096</v>
      </c>
      <c r="E643" s="63">
        <v>0</v>
      </c>
      <c r="F643" s="63">
        <v>10000000</v>
      </c>
      <c r="G643" s="76">
        <f t="shared" ref="G643:G646" si="49">F643-E643</f>
        <v>10000000</v>
      </c>
      <c r="H643" s="56" t="s">
        <v>1226</v>
      </c>
      <c r="I643" s="69"/>
      <c r="J643" s="26"/>
    </row>
    <row r="644" spans="1:10" s="14" customFormat="1" ht="108.5" x14ac:dyDescent="0.35">
      <c r="A644" s="10"/>
      <c r="B644" s="11"/>
      <c r="C644" s="58">
        <v>8</v>
      </c>
      <c r="D644" s="56" t="s">
        <v>3295</v>
      </c>
      <c r="E644" s="63">
        <v>0</v>
      </c>
      <c r="F644" s="63">
        <v>10000000</v>
      </c>
      <c r="G644" s="76">
        <f t="shared" si="49"/>
        <v>10000000</v>
      </c>
      <c r="H644" s="56" t="s">
        <v>1226</v>
      </c>
      <c r="I644" s="69"/>
      <c r="J644" s="26"/>
    </row>
    <row r="645" spans="1:10" s="14" customFormat="1" ht="93" x14ac:dyDescent="0.35">
      <c r="A645" s="10"/>
      <c r="B645" s="11"/>
      <c r="C645" s="58">
        <v>9</v>
      </c>
      <c r="D645" s="56" t="s">
        <v>2097</v>
      </c>
      <c r="E645" s="63">
        <v>0</v>
      </c>
      <c r="F645" s="63">
        <v>12700000</v>
      </c>
      <c r="G645" s="76">
        <f t="shared" si="49"/>
        <v>12700000</v>
      </c>
      <c r="H645" s="56" t="s">
        <v>1226</v>
      </c>
      <c r="I645" s="69"/>
      <c r="J645" s="26"/>
    </row>
    <row r="646" spans="1:10" s="14" customFormat="1" ht="93" x14ac:dyDescent="0.35">
      <c r="A646" s="10"/>
      <c r="B646" s="11"/>
      <c r="C646" s="58">
        <v>10</v>
      </c>
      <c r="D646" s="56" t="s">
        <v>2098</v>
      </c>
      <c r="E646" s="63">
        <v>0</v>
      </c>
      <c r="F646" s="63">
        <v>15000000</v>
      </c>
      <c r="G646" s="76">
        <f t="shared" si="49"/>
        <v>15000000</v>
      </c>
      <c r="H646" s="56" t="s">
        <v>1226</v>
      </c>
      <c r="I646" s="69"/>
      <c r="J646" s="26"/>
    </row>
    <row r="647" spans="1:10" x14ac:dyDescent="0.35">
      <c r="A647" s="10"/>
      <c r="B647" s="27"/>
      <c r="C647" s="109" t="s">
        <v>1312</v>
      </c>
      <c r="D647" s="110"/>
      <c r="E647" s="59">
        <f>SUM(E640:E646)</f>
        <v>30000000</v>
      </c>
      <c r="F647" s="59">
        <f>SUM(F640:F646)</f>
        <v>77700000</v>
      </c>
      <c r="G647" s="73">
        <f>SUM(G640:G646)</f>
        <v>47700000</v>
      </c>
      <c r="H647" s="31"/>
      <c r="J647" s="35"/>
    </row>
    <row r="648" spans="1:10" x14ac:dyDescent="0.35">
      <c r="A648" s="10"/>
      <c r="B648" s="27"/>
      <c r="C648" s="107" t="s">
        <v>1327</v>
      </c>
      <c r="D648" s="112"/>
      <c r="E648" s="59"/>
      <c r="F648" s="59"/>
      <c r="G648" s="73"/>
      <c r="H648" s="31"/>
      <c r="J648" s="35"/>
    </row>
    <row r="649" spans="1:10" ht="77.5" x14ac:dyDescent="0.35">
      <c r="A649" s="10"/>
      <c r="B649" s="11"/>
      <c r="C649" s="9">
        <f ca="1">COUNTIF($B$11:E649,E649)</f>
        <v>4</v>
      </c>
      <c r="D649" s="4" t="s">
        <v>363</v>
      </c>
      <c r="E649" s="59">
        <v>10000000</v>
      </c>
      <c r="F649" s="59">
        <v>10000000</v>
      </c>
      <c r="G649" s="73"/>
      <c r="H649" s="6" t="s">
        <v>1226</v>
      </c>
    </row>
    <row r="650" spans="1:10" ht="77.5" x14ac:dyDescent="0.35">
      <c r="A650" s="10"/>
      <c r="B650" s="11"/>
      <c r="C650" s="9">
        <f ca="1">COUNTIF($B$11:E650,E650)</f>
        <v>5</v>
      </c>
      <c r="D650" s="4" t="s">
        <v>364</v>
      </c>
      <c r="E650" s="59">
        <v>10000000</v>
      </c>
      <c r="F650" s="59">
        <v>10000000</v>
      </c>
      <c r="G650" s="73"/>
      <c r="H650" s="6" t="s">
        <v>1226</v>
      </c>
    </row>
    <row r="651" spans="1:10" ht="77.5" x14ac:dyDescent="0.35">
      <c r="A651" s="10"/>
      <c r="B651" s="11"/>
      <c r="C651" s="9">
        <f ca="1">COUNTIF($B$11:E651,E651)</f>
        <v>6</v>
      </c>
      <c r="D651" s="4" t="s">
        <v>365</v>
      </c>
      <c r="E651" s="59">
        <v>10000000</v>
      </c>
      <c r="F651" s="59">
        <v>10000000</v>
      </c>
      <c r="G651" s="73"/>
      <c r="H651" s="6" t="s">
        <v>1226</v>
      </c>
    </row>
    <row r="652" spans="1:10" ht="77.5" x14ac:dyDescent="0.35">
      <c r="A652" s="10"/>
      <c r="B652" s="11"/>
      <c r="C652" s="9">
        <f ca="1">COUNTIF($B$11:E652,E652)</f>
        <v>7</v>
      </c>
      <c r="D652" s="4" t="s">
        <v>366</v>
      </c>
      <c r="E652" s="59">
        <v>10000000</v>
      </c>
      <c r="F652" s="59">
        <v>10000000</v>
      </c>
      <c r="G652" s="73"/>
      <c r="H652" s="6" t="s">
        <v>1226</v>
      </c>
    </row>
    <row r="653" spans="1:10" ht="77.5" x14ac:dyDescent="0.35">
      <c r="A653" s="10"/>
      <c r="B653" s="11"/>
      <c r="C653" s="9">
        <f ca="1">COUNTIF($B$11:E653,E653)</f>
        <v>8</v>
      </c>
      <c r="D653" s="4" t="s">
        <v>367</v>
      </c>
      <c r="E653" s="59">
        <v>7500000</v>
      </c>
      <c r="F653" s="59">
        <v>7500000</v>
      </c>
      <c r="G653" s="73"/>
      <c r="H653" s="6" t="s">
        <v>1226</v>
      </c>
    </row>
    <row r="654" spans="1:10" ht="77.5" x14ac:dyDescent="0.35">
      <c r="A654" s="10"/>
      <c r="B654" s="11"/>
      <c r="C654" s="9">
        <f ca="1">COUNTIF($B$11:E654,E654)</f>
        <v>9</v>
      </c>
      <c r="D654" s="4" t="s">
        <v>368</v>
      </c>
      <c r="E654" s="59">
        <v>10000000</v>
      </c>
      <c r="F654" s="59">
        <v>10000000</v>
      </c>
      <c r="G654" s="73"/>
      <c r="H654" s="6" t="s">
        <v>1226</v>
      </c>
    </row>
    <row r="655" spans="1:10" ht="77.5" x14ac:dyDescent="0.35">
      <c r="A655" s="10"/>
      <c r="B655" s="11"/>
      <c r="C655" s="9">
        <f ca="1">COUNTIF($B$11:E655,E655)</f>
        <v>10</v>
      </c>
      <c r="D655" s="4" t="s">
        <v>369</v>
      </c>
      <c r="E655" s="59">
        <v>10000000</v>
      </c>
      <c r="F655" s="59">
        <v>10000000</v>
      </c>
      <c r="G655" s="73"/>
      <c r="H655" s="6" t="s">
        <v>1226</v>
      </c>
    </row>
    <row r="656" spans="1:10" ht="77.5" x14ac:dyDescent="0.35">
      <c r="A656" s="10"/>
      <c r="B656" s="11"/>
      <c r="C656" s="9">
        <f ca="1">COUNTIF($B$11:E656,E656)</f>
        <v>11</v>
      </c>
      <c r="D656" s="4" t="s">
        <v>370</v>
      </c>
      <c r="E656" s="59">
        <v>15000000</v>
      </c>
      <c r="F656" s="59">
        <v>15000000</v>
      </c>
      <c r="G656" s="73"/>
      <c r="H656" s="6" t="s">
        <v>1226</v>
      </c>
    </row>
    <row r="657" spans="1:10" ht="77.5" x14ac:dyDescent="0.35">
      <c r="A657" s="10"/>
      <c r="B657" s="11"/>
      <c r="C657" s="9">
        <f ca="1">COUNTIF($B$11:E657,E657)</f>
        <v>12</v>
      </c>
      <c r="D657" s="4" t="s">
        <v>371</v>
      </c>
      <c r="E657" s="59">
        <v>10000000</v>
      </c>
      <c r="F657" s="59">
        <v>10000000</v>
      </c>
      <c r="G657" s="73"/>
      <c r="H657" s="6" t="s">
        <v>1226</v>
      </c>
    </row>
    <row r="658" spans="1:10" ht="77.5" x14ac:dyDescent="0.35">
      <c r="A658" s="10"/>
      <c r="B658" s="11"/>
      <c r="C658" s="9">
        <f ca="1">COUNTIF($B$11:E658,E658)</f>
        <v>13</v>
      </c>
      <c r="D658" s="4" t="s">
        <v>372</v>
      </c>
      <c r="E658" s="59">
        <v>10000000</v>
      </c>
      <c r="F658" s="59">
        <v>10000000</v>
      </c>
      <c r="G658" s="73"/>
      <c r="H658" s="6" t="s">
        <v>1226</v>
      </c>
    </row>
    <row r="659" spans="1:10" s="14" customFormat="1" ht="77.5" x14ac:dyDescent="0.35">
      <c r="A659" s="10"/>
      <c r="B659" s="11"/>
      <c r="C659" s="58">
        <v>15</v>
      </c>
      <c r="D659" s="56" t="s">
        <v>2099</v>
      </c>
      <c r="E659" s="63">
        <v>0</v>
      </c>
      <c r="F659" s="63">
        <v>15000000</v>
      </c>
      <c r="G659" s="76">
        <f t="shared" ref="G659:G673" si="50">F659-E659</f>
        <v>15000000</v>
      </c>
      <c r="H659" s="56" t="s">
        <v>1226</v>
      </c>
      <c r="I659" s="69"/>
      <c r="J659" s="26"/>
    </row>
    <row r="660" spans="1:10" s="14" customFormat="1" ht="77.5" x14ac:dyDescent="0.35">
      <c r="A660" s="10"/>
      <c r="B660" s="11"/>
      <c r="C660" s="58">
        <v>16</v>
      </c>
      <c r="D660" s="56" t="s">
        <v>2100</v>
      </c>
      <c r="E660" s="63">
        <v>0</v>
      </c>
      <c r="F660" s="63">
        <v>12000000</v>
      </c>
      <c r="G660" s="76">
        <f t="shared" si="50"/>
        <v>12000000</v>
      </c>
      <c r="H660" s="56" t="s">
        <v>1226</v>
      </c>
      <c r="I660" s="69"/>
      <c r="J660" s="26"/>
    </row>
    <row r="661" spans="1:10" s="14" customFormat="1" ht="77.5" x14ac:dyDescent="0.35">
      <c r="A661" s="10"/>
      <c r="B661" s="11"/>
      <c r="C661" s="58">
        <v>17</v>
      </c>
      <c r="D661" s="56" t="s">
        <v>2101</v>
      </c>
      <c r="E661" s="63">
        <v>0</v>
      </c>
      <c r="F661" s="63">
        <v>10000000</v>
      </c>
      <c r="G661" s="76">
        <f t="shared" si="50"/>
        <v>10000000</v>
      </c>
      <c r="H661" s="56" t="s">
        <v>1226</v>
      </c>
      <c r="I661" s="69"/>
      <c r="J661" s="26"/>
    </row>
    <row r="662" spans="1:10" s="14" customFormat="1" ht="77.5" x14ac:dyDescent="0.35">
      <c r="A662" s="10"/>
      <c r="B662" s="11"/>
      <c r="C662" s="58">
        <v>18</v>
      </c>
      <c r="D662" s="56" t="s">
        <v>2102</v>
      </c>
      <c r="E662" s="63">
        <v>0</v>
      </c>
      <c r="F662" s="63">
        <v>12000000</v>
      </c>
      <c r="G662" s="76">
        <f t="shared" si="50"/>
        <v>12000000</v>
      </c>
      <c r="H662" s="56" t="s">
        <v>1226</v>
      </c>
      <c r="I662" s="69"/>
      <c r="J662" s="26"/>
    </row>
    <row r="663" spans="1:10" s="14" customFormat="1" ht="77.5" x14ac:dyDescent="0.35">
      <c r="A663" s="10"/>
      <c r="B663" s="11"/>
      <c r="C663" s="58">
        <v>19</v>
      </c>
      <c r="D663" s="56" t="s">
        <v>2103</v>
      </c>
      <c r="E663" s="63">
        <v>0</v>
      </c>
      <c r="F663" s="63">
        <v>12000000</v>
      </c>
      <c r="G663" s="76">
        <f t="shared" si="50"/>
        <v>12000000</v>
      </c>
      <c r="H663" s="56" t="s">
        <v>1226</v>
      </c>
      <c r="I663" s="69"/>
      <c r="J663" s="26"/>
    </row>
    <row r="664" spans="1:10" s="14" customFormat="1" ht="77.5" x14ac:dyDescent="0.35">
      <c r="A664" s="10"/>
      <c r="B664" s="11"/>
      <c r="C664" s="58">
        <v>20</v>
      </c>
      <c r="D664" s="56" t="s">
        <v>2104</v>
      </c>
      <c r="E664" s="63">
        <v>0</v>
      </c>
      <c r="F664" s="63">
        <v>12000000</v>
      </c>
      <c r="G664" s="76">
        <f t="shared" si="50"/>
        <v>12000000</v>
      </c>
      <c r="H664" s="56" t="s">
        <v>1226</v>
      </c>
      <c r="I664" s="69"/>
      <c r="J664" s="26"/>
    </row>
    <row r="665" spans="1:10" s="14" customFormat="1" ht="77.5" x14ac:dyDescent="0.35">
      <c r="A665" s="10"/>
      <c r="B665" s="11"/>
      <c r="C665" s="58">
        <v>21</v>
      </c>
      <c r="D665" s="56" t="s">
        <v>2105</v>
      </c>
      <c r="E665" s="63">
        <v>0</v>
      </c>
      <c r="F665" s="63">
        <v>12000000</v>
      </c>
      <c r="G665" s="76">
        <f t="shared" si="50"/>
        <v>12000000</v>
      </c>
      <c r="H665" s="56" t="s">
        <v>1226</v>
      </c>
      <c r="I665" s="69"/>
      <c r="J665" s="26"/>
    </row>
    <row r="666" spans="1:10" s="14" customFormat="1" ht="77.5" x14ac:dyDescent="0.35">
      <c r="A666" s="10"/>
      <c r="B666" s="11"/>
      <c r="C666" s="58">
        <v>22</v>
      </c>
      <c r="D666" s="56" t="s">
        <v>2106</v>
      </c>
      <c r="E666" s="63">
        <v>0</v>
      </c>
      <c r="F666" s="63">
        <v>12000000</v>
      </c>
      <c r="G666" s="76">
        <f t="shared" si="50"/>
        <v>12000000</v>
      </c>
      <c r="H666" s="56" t="s">
        <v>1226</v>
      </c>
      <c r="I666" s="69"/>
      <c r="J666" s="26"/>
    </row>
    <row r="667" spans="1:10" s="14" customFormat="1" ht="77.5" x14ac:dyDescent="0.35">
      <c r="A667" s="10"/>
      <c r="B667" s="11"/>
      <c r="C667" s="58">
        <v>23</v>
      </c>
      <c r="D667" s="56" t="s">
        <v>2107</v>
      </c>
      <c r="E667" s="63">
        <v>0</v>
      </c>
      <c r="F667" s="63">
        <v>10000000</v>
      </c>
      <c r="G667" s="76">
        <f t="shared" si="50"/>
        <v>10000000</v>
      </c>
      <c r="H667" s="56" t="s">
        <v>1226</v>
      </c>
      <c r="I667" s="69"/>
      <c r="J667" s="26"/>
    </row>
    <row r="668" spans="1:10" s="14" customFormat="1" ht="93" x14ac:dyDescent="0.35">
      <c r="A668" s="10"/>
      <c r="B668" s="11"/>
      <c r="C668" s="58">
        <v>24</v>
      </c>
      <c r="D668" s="56" t="s">
        <v>2108</v>
      </c>
      <c r="E668" s="63">
        <v>0</v>
      </c>
      <c r="F668" s="63">
        <v>15000000</v>
      </c>
      <c r="G668" s="76">
        <f t="shared" si="50"/>
        <v>15000000</v>
      </c>
      <c r="H668" s="56" t="s">
        <v>1226</v>
      </c>
      <c r="I668" s="69"/>
      <c r="J668" s="26"/>
    </row>
    <row r="669" spans="1:10" s="14" customFormat="1" ht="77.5" x14ac:dyDescent="0.35">
      <c r="A669" s="10"/>
      <c r="B669" s="11"/>
      <c r="C669" s="58">
        <v>25</v>
      </c>
      <c r="D669" s="56" t="s">
        <v>2109</v>
      </c>
      <c r="E669" s="63">
        <v>0</v>
      </c>
      <c r="F669" s="63">
        <v>10000000</v>
      </c>
      <c r="G669" s="76">
        <f t="shared" si="50"/>
        <v>10000000</v>
      </c>
      <c r="H669" s="56" t="s">
        <v>1226</v>
      </c>
      <c r="I669" s="69"/>
      <c r="J669" s="26"/>
    </row>
    <row r="670" spans="1:10" s="14" customFormat="1" ht="77.5" x14ac:dyDescent="0.35">
      <c r="A670" s="10"/>
      <c r="B670" s="11"/>
      <c r="C670" s="58">
        <v>26</v>
      </c>
      <c r="D670" s="56" t="s">
        <v>2110</v>
      </c>
      <c r="E670" s="63">
        <v>0</v>
      </c>
      <c r="F670" s="63">
        <v>10000000</v>
      </c>
      <c r="G670" s="76">
        <f t="shared" si="50"/>
        <v>10000000</v>
      </c>
      <c r="H670" s="56" t="s">
        <v>1226</v>
      </c>
      <c r="I670" s="69"/>
      <c r="J670" s="26"/>
    </row>
    <row r="671" spans="1:10" s="14" customFormat="1" ht="77.5" x14ac:dyDescent="0.35">
      <c r="A671" s="10"/>
      <c r="B671" s="11"/>
      <c r="C671" s="58">
        <v>27</v>
      </c>
      <c r="D671" s="56" t="s">
        <v>2111</v>
      </c>
      <c r="E671" s="63">
        <v>0</v>
      </c>
      <c r="F671" s="63">
        <v>30000000</v>
      </c>
      <c r="G671" s="76">
        <f t="shared" si="50"/>
        <v>30000000</v>
      </c>
      <c r="H671" s="56" t="s">
        <v>1226</v>
      </c>
      <c r="I671" s="69"/>
      <c r="J671" s="26"/>
    </row>
    <row r="672" spans="1:10" s="14" customFormat="1" ht="93" x14ac:dyDescent="0.35">
      <c r="A672" s="10"/>
      <c r="B672" s="11"/>
      <c r="C672" s="58">
        <v>28</v>
      </c>
      <c r="D672" s="56" t="s">
        <v>2113</v>
      </c>
      <c r="E672" s="63">
        <v>0</v>
      </c>
      <c r="F672" s="63">
        <v>10000000</v>
      </c>
      <c r="G672" s="76">
        <f t="shared" si="50"/>
        <v>10000000</v>
      </c>
      <c r="H672" s="56" t="s">
        <v>1226</v>
      </c>
      <c r="I672" s="69"/>
      <c r="J672" s="26"/>
    </row>
    <row r="673" spans="1:10" s="14" customFormat="1" ht="77.5" x14ac:dyDescent="0.35">
      <c r="A673" s="10"/>
      <c r="B673" s="11"/>
      <c r="C673" s="58">
        <v>29</v>
      </c>
      <c r="D673" s="56" t="s">
        <v>2114</v>
      </c>
      <c r="E673" s="63">
        <v>0</v>
      </c>
      <c r="F673" s="63">
        <v>15000000</v>
      </c>
      <c r="G673" s="76">
        <f t="shared" si="50"/>
        <v>15000000</v>
      </c>
      <c r="H673" s="56" t="s">
        <v>1226</v>
      </c>
      <c r="I673" s="69"/>
      <c r="J673" s="26"/>
    </row>
    <row r="674" spans="1:10" x14ac:dyDescent="0.35">
      <c r="A674" s="10"/>
      <c r="B674" s="27"/>
      <c r="C674" s="109" t="s">
        <v>1313</v>
      </c>
      <c r="D674" s="110"/>
      <c r="E674" s="59">
        <f>SUM(E649:E673)</f>
        <v>102500000</v>
      </c>
      <c r="F674" s="59">
        <f>SUM(F649:F673)</f>
        <v>299500000</v>
      </c>
      <c r="G674" s="73">
        <f>SUM(G649:G673)</f>
        <v>197000000</v>
      </c>
      <c r="H674" s="31"/>
      <c r="J674" s="35"/>
    </row>
    <row r="675" spans="1:10" x14ac:dyDescent="0.35">
      <c r="A675" s="10"/>
      <c r="B675" s="27"/>
      <c r="C675" s="107" t="s">
        <v>1328</v>
      </c>
      <c r="D675" s="112"/>
      <c r="E675" s="59"/>
      <c r="F675" s="59"/>
      <c r="G675" s="73"/>
      <c r="H675" s="31"/>
      <c r="J675" s="35"/>
    </row>
    <row r="676" spans="1:10" ht="77.5" x14ac:dyDescent="0.35">
      <c r="A676" s="10"/>
      <c r="B676" s="11"/>
      <c r="C676" s="9">
        <f ca="1">COUNTIF($B$11:E676,E676)</f>
        <v>3</v>
      </c>
      <c r="D676" s="4" t="s">
        <v>375</v>
      </c>
      <c r="E676" s="59">
        <v>10000000</v>
      </c>
      <c r="F676" s="59">
        <v>10000000</v>
      </c>
      <c r="G676" s="73"/>
      <c r="H676" s="6" t="s">
        <v>1226</v>
      </c>
    </row>
    <row r="677" spans="1:10" ht="77.5" x14ac:dyDescent="0.35">
      <c r="A677" s="10"/>
      <c r="B677" s="11"/>
      <c r="C677" s="9">
        <f ca="1">COUNTIF($B$11:E677,E677)</f>
        <v>4</v>
      </c>
      <c r="D677" s="4" t="s">
        <v>376</v>
      </c>
      <c r="E677" s="59">
        <v>7500000</v>
      </c>
      <c r="F677" s="59">
        <v>7500000</v>
      </c>
      <c r="G677" s="73"/>
      <c r="H677" s="6" t="s">
        <v>1226</v>
      </c>
    </row>
    <row r="678" spans="1:10" ht="93" x14ac:dyDescent="0.35">
      <c r="A678" s="10"/>
      <c r="B678" s="11"/>
      <c r="C678" s="9">
        <f ca="1">COUNTIF($B$11:E678,E678)</f>
        <v>5</v>
      </c>
      <c r="D678" s="4" t="s">
        <v>377</v>
      </c>
      <c r="E678" s="59">
        <v>10000000</v>
      </c>
      <c r="F678" s="59">
        <v>10000000</v>
      </c>
      <c r="G678" s="73"/>
      <c r="H678" s="6" t="s">
        <v>1226</v>
      </c>
    </row>
    <row r="679" spans="1:10" s="14" customFormat="1" ht="77.5" x14ac:dyDescent="0.35">
      <c r="A679" s="10"/>
      <c r="B679" s="11"/>
      <c r="C679" s="58">
        <v>11</v>
      </c>
      <c r="D679" s="56" t="s">
        <v>2115</v>
      </c>
      <c r="E679" s="63">
        <v>0</v>
      </c>
      <c r="F679" s="63">
        <v>5000000</v>
      </c>
      <c r="G679" s="76">
        <f t="shared" ref="G679:G702" si="51">F679-E679</f>
        <v>5000000</v>
      </c>
      <c r="H679" s="56" t="s">
        <v>1226</v>
      </c>
      <c r="I679" s="69"/>
      <c r="J679" s="26"/>
    </row>
    <row r="680" spans="1:10" s="14" customFormat="1" ht="93" x14ac:dyDescent="0.35">
      <c r="A680" s="10"/>
      <c r="B680" s="11"/>
      <c r="C680" s="58">
        <v>12</v>
      </c>
      <c r="D680" s="56" t="s">
        <v>2116</v>
      </c>
      <c r="E680" s="63">
        <v>0</v>
      </c>
      <c r="F680" s="63">
        <v>5000000</v>
      </c>
      <c r="G680" s="76">
        <f t="shared" si="51"/>
        <v>5000000</v>
      </c>
      <c r="H680" s="56" t="s">
        <v>1226</v>
      </c>
      <c r="I680" s="69"/>
      <c r="J680" s="26"/>
    </row>
    <row r="681" spans="1:10" s="14" customFormat="1" ht="93" x14ac:dyDescent="0.35">
      <c r="A681" s="10"/>
      <c r="B681" s="11"/>
      <c r="C681" s="58">
        <v>13</v>
      </c>
      <c r="D681" s="56" t="s">
        <v>2117</v>
      </c>
      <c r="E681" s="63">
        <v>0</v>
      </c>
      <c r="F681" s="63">
        <v>5000000</v>
      </c>
      <c r="G681" s="76">
        <f t="shared" si="51"/>
        <v>5000000</v>
      </c>
      <c r="H681" s="56" t="s">
        <v>1226</v>
      </c>
      <c r="I681" s="69"/>
      <c r="J681" s="26"/>
    </row>
    <row r="682" spans="1:10" s="14" customFormat="1" ht="93" x14ac:dyDescent="0.35">
      <c r="A682" s="10"/>
      <c r="B682" s="11"/>
      <c r="C682" s="58">
        <v>14</v>
      </c>
      <c r="D682" s="56" t="s">
        <v>2118</v>
      </c>
      <c r="E682" s="63">
        <v>0</v>
      </c>
      <c r="F682" s="63">
        <v>10000000</v>
      </c>
      <c r="G682" s="76">
        <f t="shared" si="51"/>
        <v>10000000</v>
      </c>
      <c r="H682" s="56" t="s">
        <v>1226</v>
      </c>
      <c r="I682" s="69"/>
      <c r="J682" s="26"/>
    </row>
    <row r="683" spans="1:10" s="14" customFormat="1" ht="93" x14ac:dyDescent="0.35">
      <c r="A683" s="10"/>
      <c r="B683" s="11"/>
      <c r="C683" s="58">
        <v>15</v>
      </c>
      <c r="D683" s="56" t="s">
        <v>2119</v>
      </c>
      <c r="E683" s="63">
        <v>0</v>
      </c>
      <c r="F683" s="63">
        <v>5000000</v>
      </c>
      <c r="G683" s="76">
        <f t="shared" si="51"/>
        <v>5000000</v>
      </c>
      <c r="H683" s="56" t="s">
        <v>1226</v>
      </c>
      <c r="I683" s="69"/>
      <c r="J683" s="26"/>
    </row>
    <row r="684" spans="1:10" s="14" customFormat="1" ht="93" x14ac:dyDescent="0.35">
      <c r="A684" s="10"/>
      <c r="B684" s="11"/>
      <c r="C684" s="58">
        <v>16</v>
      </c>
      <c r="D684" s="56" t="s">
        <v>2120</v>
      </c>
      <c r="E684" s="63">
        <v>0</v>
      </c>
      <c r="F684" s="63">
        <v>5000000</v>
      </c>
      <c r="G684" s="76">
        <f t="shared" si="51"/>
        <v>5000000</v>
      </c>
      <c r="H684" s="56" t="s">
        <v>1226</v>
      </c>
      <c r="I684" s="69"/>
      <c r="J684" s="26"/>
    </row>
    <row r="685" spans="1:10" s="14" customFormat="1" ht="77.5" x14ac:dyDescent="0.35">
      <c r="A685" s="10"/>
      <c r="B685" s="11"/>
      <c r="C685" s="58">
        <v>17</v>
      </c>
      <c r="D685" s="56" t="s">
        <v>2121</v>
      </c>
      <c r="E685" s="63">
        <v>0</v>
      </c>
      <c r="F685" s="63">
        <v>5000000</v>
      </c>
      <c r="G685" s="76">
        <f t="shared" si="51"/>
        <v>5000000</v>
      </c>
      <c r="H685" s="56" t="s">
        <v>1226</v>
      </c>
      <c r="I685" s="69"/>
      <c r="J685" s="26"/>
    </row>
    <row r="686" spans="1:10" s="14" customFormat="1" ht="77.5" x14ac:dyDescent="0.35">
      <c r="A686" s="10"/>
      <c r="B686" s="11"/>
      <c r="C686" s="58">
        <v>18</v>
      </c>
      <c r="D686" s="56" t="s">
        <v>2122</v>
      </c>
      <c r="E686" s="63">
        <v>0</v>
      </c>
      <c r="F686" s="63">
        <v>5000000</v>
      </c>
      <c r="G686" s="76">
        <f t="shared" si="51"/>
        <v>5000000</v>
      </c>
      <c r="H686" s="56" t="s">
        <v>1226</v>
      </c>
      <c r="I686" s="69"/>
      <c r="J686" s="26"/>
    </row>
    <row r="687" spans="1:10" s="14" customFormat="1" ht="77.5" x14ac:dyDescent="0.35">
      <c r="A687" s="10"/>
      <c r="B687" s="11"/>
      <c r="C687" s="58">
        <v>19</v>
      </c>
      <c r="D687" s="56" t="s">
        <v>2123</v>
      </c>
      <c r="E687" s="63">
        <v>0</v>
      </c>
      <c r="F687" s="63">
        <v>15000000</v>
      </c>
      <c r="G687" s="76">
        <f t="shared" si="51"/>
        <v>15000000</v>
      </c>
      <c r="H687" s="56" t="s">
        <v>1226</v>
      </c>
      <c r="I687" s="69"/>
      <c r="J687" s="26"/>
    </row>
    <row r="688" spans="1:10" s="14" customFormat="1" ht="77.5" x14ac:dyDescent="0.35">
      <c r="A688" s="10"/>
      <c r="B688" s="11"/>
      <c r="C688" s="58">
        <v>20</v>
      </c>
      <c r="D688" s="56" t="s">
        <v>2124</v>
      </c>
      <c r="E688" s="63">
        <v>0</v>
      </c>
      <c r="F688" s="63">
        <v>5000000</v>
      </c>
      <c r="G688" s="76">
        <f t="shared" si="51"/>
        <v>5000000</v>
      </c>
      <c r="H688" s="56" t="s">
        <v>1226</v>
      </c>
      <c r="I688" s="69"/>
      <c r="J688" s="26"/>
    </row>
    <row r="689" spans="1:10" s="14" customFormat="1" ht="93" x14ac:dyDescent="0.35">
      <c r="A689" s="10"/>
      <c r="B689" s="11"/>
      <c r="C689" s="58">
        <v>21</v>
      </c>
      <c r="D689" s="56" t="s">
        <v>2125</v>
      </c>
      <c r="E689" s="63">
        <v>0</v>
      </c>
      <c r="F689" s="63">
        <v>10000000</v>
      </c>
      <c r="G689" s="76">
        <f t="shared" si="51"/>
        <v>10000000</v>
      </c>
      <c r="H689" s="56" t="s">
        <v>1226</v>
      </c>
      <c r="I689" s="69"/>
      <c r="J689" s="26"/>
    </row>
    <row r="690" spans="1:10" s="14" customFormat="1" ht="77.5" x14ac:dyDescent="0.35">
      <c r="A690" s="10"/>
      <c r="B690" s="11"/>
      <c r="C690" s="58">
        <v>22</v>
      </c>
      <c r="D690" s="56" t="s">
        <v>2126</v>
      </c>
      <c r="E690" s="63">
        <v>0</v>
      </c>
      <c r="F690" s="63">
        <v>10000000</v>
      </c>
      <c r="G690" s="76">
        <f t="shared" si="51"/>
        <v>10000000</v>
      </c>
      <c r="H690" s="56" t="s">
        <v>1226</v>
      </c>
      <c r="I690" s="69"/>
      <c r="J690" s="26"/>
    </row>
    <row r="691" spans="1:10" s="14" customFormat="1" ht="77.5" x14ac:dyDescent="0.35">
      <c r="A691" s="10"/>
      <c r="B691" s="11"/>
      <c r="C691" s="58">
        <v>23</v>
      </c>
      <c r="D691" s="56" t="s">
        <v>2132</v>
      </c>
      <c r="E691" s="63">
        <v>0</v>
      </c>
      <c r="F691" s="63">
        <v>10000000</v>
      </c>
      <c r="G691" s="76">
        <f t="shared" si="51"/>
        <v>10000000</v>
      </c>
      <c r="H691" s="56" t="s">
        <v>1226</v>
      </c>
      <c r="I691" s="69"/>
      <c r="J691" s="26"/>
    </row>
    <row r="692" spans="1:10" s="14" customFormat="1" ht="77.5" x14ac:dyDescent="0.35">
      <c r="A692" s="10"/>
      <c r="B692" s="11"/>
      <c r="C692" s="58">
        <v>24</v>
      </c>
      <c r="D692" s="56" t="s">
        <v>2133</v>
      </c>
      <c r="E692" s="63">
        <v>0</v>
      </c>
      <c r="F692" s="63">
        <v>10000000</v>
      </c>
      <c r="G692" s="76">
        <f t="shared" si="51"/>
        <v>10000000</v>
      </c>
      <c r="H692" s="56" t="s">
        <v>1226</v>
      </c>
      <c r="I692" s="69"/>
      <c r="J692" s="26"/>
    </row>
    <row r="693" spans="1:10" s="14" customFormat="1" ht="77.5" x14ac:dyDescent="0.35">
      <c r="A693" s="10"/>
      <c r="B693" s="11"/>
      <c r="C693" s="58">
        <v>25</v>
      </c>
      <c r="D693" s="56" t="s">
        <v>2134</v>
      </c>
      <c r="E693" s="63">
        <v>0</v>
      </c>
      <c r="F693" s="63">
        <v>10000000</v>
      </c>
      <c r="G693" s="76">
        <f t="shared" si="51"/>
        <v>10000000</v>
      </c>
      <c r="H693" s="56" t="s">
        <v>1226</v>
      </c>
      <c r="I693" s="69"/>
      <c r="J693" s="26"/>
    </row>
    <row r="694" spans="1:10" s="14" customFormat="1" ht="77.5" x14ac:dyDescent="0.35">
      <c r="A694" s="10"/>
      <c r="B694" s="11"/>
      <c r="C694" s="58">
        <v>26</v>
      </c>
      <c r="D694" s="56" t="s">
        <v>2135</v>
      </c>
      <c r="E694" s="63">
        <v>0</v>
      </c>
      <c r="F694" s="63">
        <v>10000000</v>
      </c>
      <c r="G694" s="76">
        <f t="shared" si="51"/>
        <v>10000000</v>
      </c>
      <c r="H694" s="56" t="s">
        <v>1226</v>
      </c>
      <c r="I694" s="69"/>
      <c r="J694" s="26"/>
    </row>
    <row r="695" spans="1:10" s="14" customFormat="1" ht="77.5" x14ac:dyDescent="0.35">
      <c r="A695" s="10"/>
      <c r="B695" s="11"/>
      <c r="C695" s="58">
        <v>27</v>
      </c>
      <c r="D695" s="56" t="s">
        <v>2136</v>
      </c>
      <c r="E695" s="63">
        <v>0</v>
      </c>
      <c r="F695" s="63">
        <v>10000000</v>
      </c>
      <c r="G695" s="76">
        <f t="shared" si="51"/>
        <v>10000000</v>
      </c>
      <c r="H695" s="56" t="s">
        <v>1226</v>
      </c>
      <c r="I695" s="69"/>
      <c r="J695" s="26"/>
    </row>
    <row r="696" spans="1:10" s="14" customFormat="1" ht="77.5" x14ac:dyDescent="0.35">
      <c r="A696" s="10"/>
      <c r="B696" s="11"/>
      <c r="C696" s="58">
        <v>28</v>
      </c>
      <c r="D696" s="56" t="s">
        <v>2141</v>
      </c>
      <c r="E696" s="63">
        <v>0</v>
      </c>
      <c r="F696" s="63">
        <v>10000000</v>
      </c>
      <c r="G696" s="76">
        <f t="shared" si="51"/>
        <v>10000000</v>
      </c>
      <c r="H696" s="56" t="s">
        <v>1226</v>
      </c>
      <c r="I696" s="69"/>
      <c r="J696" s="26"/>
    </row>
    <row r="697" spans="1:10" s="14" customFormat="1" ht="77.5" x14ac:dyDescent="0.35">
      <c r="A697" s="10"/>
      <c r="B697" s="11"/>
      <c r="C697" s="58">
        <v>29</v>
      </c>
      <c r="D697" s="56" t="s">
        <v>2138</v>
      </c>
      <c r="E697" s="63">
        <v>0</v>
      </c>
      <c r="F697" s="63">
        <v>10000000</v>
      </c>
      <c r="G697" s="76">
        <f t="shared" si="51"/>
        <v>10000000</v>
      </c>
      <c r="H697" s="56" t="s">
        <v>1226</v>
      </c>
      <c r="I697" s="69"/>
      <c r="J697" s="26"/>
    </row>
    <row r="698" spans="1:10" s="14" customFormat="1" ht="77.5" x14ac:dyDescent="0.35">
      <c r="A698" s="10"/>
      <c r="B698" s="11"/>
      <c r="C698" s="58">
        <v>30</v>
      </c>
      <c r="D698" s="56" t="s">
        <v>2137</v>
      </c>
      <c r="E698" s="63">
        <v>0</v>
      </c>
      <c r="F698" s="63">
        <v>10000000</v>
      </c>
      <c r="G698" s="76">
        <f t="shared" si="51"/>
        <v>10000000</v>
      </c>
      <c r="H698" s="56" t="s">
        <v>1226</v>
      </c>
      <c r="I698" s="69"/>
      <c r="J698" s="26"/>
    </row>
    <row r="699" spans="1:10" s="14" customFormat="1" ht="77.5" x14ac:dyDescent="0.35">
      <c r="A699" s="10"/>
      <c r="B699" s="11"/>
      <c r="C699" s="58">
        <v>31</v>
      </c>
      <c r="D699" s="56" t="s">
        <v>2139</v>
      </c>
      <c r="E699" s="63">
        <v>0</v>
      </c>
      <c r="F699" s="63">
        <v>10000000</v>
      </c>
      <c r="G699" s="76">
        <f t="shared" si="51"/>
        <v>10000000</v>
      </c>
      <c r="H699" s="56" t="s">
        <v>1226</v>
      </c>
      <c r="I699" s="69"/>
      <c r="J699" s="26"/>
    </row>
    <row r="700" spans="1:10" s="14" customFormat="1" ht="77.5" x14ac:dyDescent="0.35">
      <c r="A700" s="10"/>
      <c r="B700" s="11"/>
      <c r="C700" s="58">
        <v>32</v>
      </c>
      <c r="D700" s="56" t="s">
        <v>2140</v>
      </c>
      <c r="E700" s="63">
        <v>0</v>
      </c>
      <c r="F700" s="63">
        <v>10000000</v>
      </c>
      <c r="G700" s="76">
        <f t="shared" si="51"/>
        <v>10000000</v>
      </c>
      <c r="H700" s="56" t="s">
        <v>1226</v>
      </c>
      <c r="I700" s="69"/>
      <c r="J700" s="26"/>
    </row>
    <row r="701" spans="1:10" s="14" customFormat="1" ht="77.5" x14ac:dyDescent="0.35">
      <c r="A701" s="10"/>
      <c r="B701" s="11"/>
      <c r="C701" s="58">
        <v>33</v>
      </c>
      <c r="D701" s="56" t="s">
        <v>2142</v>
      </c>
      <c r="E701" s="63">
        <v>0</v>
      </c>
      <c r="F701" s="63">
        <v>10000000</v>
      </c>
      <c r="G701" s="76">
        <f t="shared" si="51"/>
        <v>10000000</v>
      </c>
      <c r="H701" s="56" t="s">
        <v>1226</v>
      </c>
      <c r="I701" s="69"/>
      <c r="J701" s="26"/>
    </row>
    <row r="702" spans="1:10" s="14" customFormat="1" ht="77.5" x14ac:dyDescent="0.35">
      <c r="A702" s="10"/>
      <c r="B702" s="11"/>
      <c r="C702" s="58">
        <v>34</v>
      </c>
      <c r="D702" s="56" t="s">
        <v>2143</v>
      </c>
      <c r="E702" s="63">
        <v>0</v>
      </c>
      <c r="F702" s="63">
        <v>10000000</v>
      </c>
      <c r="G702" s="76">
        <f t="shared" si="51"/>
        <v>10000000</v>
      </c>
      <c r="H702" s="56" t="s">
        <v>1226</v>
      </c>
      <c r="I702" s="69"/>
      <c r="J702" s="26"/>
    </row>
    <row r="703" spans="1:10" ht="31" x14ac:dyDescent="0.35">
      <c r="A703" s="10"/>
      <c r="B703" s="27"/>
      <c r="C703" s="9"/>
      <c r="D703" s="4" t="s">
        <v>1222</v>
      </c>
      <c r="E703" s="59">
        <f>SUM(E676:E702)</f>
        <v>27500000</v>
      </c>
      <c r="F703" s="59">
        <f>SUM(F676:F702)</f>
        <v>232500000</v>
      </c>
      <c r="G703" s="73">
        <f>SUM(G676:G702)</f>
        <v>205000000</v>
      </c>
      <c r="H703" s="31"/>
      <c r="J703" s="35"/>
    </row>
    <row r="704" spans="1:10" x14ac:dyDescent="0.35">
      <c r="A704" s="10"/>
      <c r="B704" s="27"/>
      <c r="C704" s="107" t="s">
        <v>1329</v>
      </c>
      <c r="D704" s="112"/>
      <c r="E704" s="59"/>
      <c r="F704" s="59"/>
      <c r="G704" s="73"/>
      <c r="H704" s="31"/>
      <c r="J704" s="35"/>
    </row>
    <row r="705" spans="1:10" ht="77.5" x14ac:dyDescent="0.35">
      <c r="A705" s="10"/>
      <c r="B705" s="11"/>
      <c r="C705" s="9">
        <f ca="1">COUNTIF($B$11:E705,E705)</f>
        <v>3</v>
      </c>
      <c r="D705" s="4" t="s">
        <v>380</v>
      </c>
      <c r="E705" s="59">
        <v>10000000</v>
      </c>
      <c r="F705" s="59">
        <v>10000000</v>
      </c>
      <c r="G705" s="73"/>
      <c r="H705" s="6" t="s">
        <v>1226</v>
      </c>
    </row>
    <row r="706" spans="1:10" ht="77.5" x14ac:dyDescent="0.35">
      <c r="A706" s="10"/>
      <c r="B706" s="11"/>
      <c r="C706" s="9">
        <f ca="1">COUNTIF($B$11:E706,E706)</f>
        <v>4</v>
      </c>
      <c r="D706" s="4" t="s">
        <v>381</v>
      </c>
      <c r="E706" s="59">
        <v>10000000</v>
      </c>
      <c r="F706" s="59">
        <v>10000000</v>
      </c>
      <c r="G706" s="73"/>
      <c r="H706" s="6" t="s">
        <v>1226</v>
      </c>
    </row>
    <row r="707" spans="1:10" ht="108.5" x14ac:dyDescent="0.35">
      <c r="A707" s="10"/>
      <c r="B707" s="11"/>
      <c r="C707" s="9">
        <f ca="1">COUNTIF($B$11:E707,E707)</f>
        <v>5</v>
      </c>
      <c r="D707" s="4" t="s">
        <v>382</v>
      </c>
      <c r="E707" s="59">
        <v>15000000</v>
      </c>
      <c r="F707" s="59">
        <v>15000000</v>
      </c>
      <c r="G707" s="73"/>
      <c r="H707" s="6" t="s">
        <v>1226</v>
      </c>
    </row>
    <row r="708" spans="1:10" s="14" customFormat="1" ht="77.5" x14ac:dyDescent="0.35">
      <c r="A708" s="10"/>
      <c r="B708" s="11"/>
      <c r="C708" s="58">
        <v>7</v>
      </c>
      <c r="D708" s="56" t="s">
        <v>2144</v>
      </c>
      <c r="E708" s="63">
        <v>0</v>
      </c>
      <c r="F708" s="63">
        <v>10000000</v>
      </c>
      <c r="G708" s="76">
        <f t="shared" ref="G708:G725" si="52">F708-E708</f>
        <v>10000000</v>
      </c>
      <c r="H708" s="56" t="s">
        <v>1226</v>
      </c>
      <c r="I708" s="69"/>
      <c r="J708" s="26"/>
    </row>
    <row r="709" spans="1:10" s="14" customFormat="1" ht="77.5" x14ac:dyDescent="0.35">
      <c r="A709" s="10"/>
      <c r="B709" s="11"/>
      <c r="C709" s="58">
        <v>8</v>
      </c>
      <c r="D709" s="56" t="s">
        <v>2145</v>
      </c>
      <c r="E709" s="63">
        <v>0</v>
      </c>
      <c r="F709" s="63">
        <v>10000000</v>
      </c>
      <c r="G709" s="76">
        <f t="shared" si="52"/>
        <v>10000000</v>
      </c>
      <c r="H709" s="56" t="s">
        <v>1226</v>
      </c>
      <c r="I709" s="69"/>
      <c r="J709" s="26"/>
    </row>
    <row r="710" spans="1:10" s="14" customFormat="1" ht="77.5" x14ac:dyDescent="0.35">
      <c r="A710" s="10"/>
      <c r="B710" s="11"/>
      <c r="C710" s="58">
        <v>9</v>
      </c>
      <c r="D710" s="56" t="s">
        <v>2146</v>
      </c>
      <c r="E710" s="63">
        <v>0</v>
      </c>
      <c r="F710" s="63">
        <v>20000000</v>
      </c>
      <c r="G710" s="76">
        <f t="shared" si="52"/>
        <v>20000000</v>
      </c>
      <c r="H710" s="56" t="s">
        <v>1226</v>
      </c>
      <c r="I710" s="69"/>
      <c r="J710" s="26"/>
    </row>
    <row r="711" spans="1:10" s="14" customFormat="1" ht="77.5" x14ac:dyDescent="0.35">
      <c r="A711" s="10"/>
      <c r="B711" s="11"/>
      <c r="C711" s="58">
        <v>10</v>
      </c>
      <c r="D711" s="56" t="s">
        <v>2147</v>
      </c>
      <c r="E711" s="63">
        <v>0</v>
      </c>
      <c r="F711" s="63">
        <v>10000000</v>
      </c>
      <c r="G711" s="76">
        <f t="shared" si="52"/>
        <v>10000000</v>
      </c>
      <c r="H711" s="56" t="s">
        <v>1226</v>
      </c>
      <c r="I711" s="69"/>
      <c r="J711" s="26"/>
    </row>
    <row r="712" spans="1:10" s="14" customFormat="1" ht="77.5" x14ac:dyDescent="0.35">
      <c r="A712" s="10"/>
      <c r="B712" s="11"/>
      <c r="C712" s="58">
        <v>11</v>
      </c>
      <c r="D712" s="56" t="s">
        <v>2148</v>
      </c>
      <c r="E712" s="63">
        <v>0</v>
      </c>
      <c r="F712" s="63">
        <v>10000000</v>
      </c>
      <c r="G712" s="76">
        <f t="shared" si="52"/>
        <v>10000000</v>
      </c>
      <c r="H712" s="56" t="s">
        <v>1226</v>
      </c>
      <c r="I712" s="69"/>
      <c r="J712" s="26"/>
    </row>
    <row r="713" spans="1:10" s="14" customFormat="1" ht="77.5" x14ac:dyDescent="0.35">
      <c r="A713" s="10"/>
      <c r="B713" s="11"/>
      <c r="C713" s="58">
        <v>12</v>
      </c>
      <c r="D713" s="56" t="s">
        <v>2149</v>
      </c>
      <c r="E713" s="63">
        <v>0</v>
      </c>
      <c r="F713" s="63">
        <v>7000000</v>
      </c>
      <c r="G713" s="76">
        <f t="shared" si="52"/>
        <v>7000000</v>
      </c>
      <c r="H713" s="56" t="s">
        <v>1226</v>
      </c>
      <c r="I713" s="69"/>
      <c r="J713" s="26"/>
    </row>
    <row r="714" spans="1:10" s="14" customFormat="1" ht="77.5" x14ac:dyDescent="0.35">
      <c r="A714" s="10"/>
      <c r="B714" s="11"/>
      <c r="C714" s="58">
        <v>13</v>
      </c>
      <c r="D714" s="56" t="s">
        <v>2150</v>
      </c>
      <c r="E714" s="63">
        <v>0</v>
      </c>
      <c r="F714" s="63">
        <v>10000000</v>
      </c>
      <c r="G714" s="76">
        <f t="shared" si="52"/>
        <v>10000000</v>
      </c>
      <c r="H714" s="56" t="s">
        <v>1226</v>
      </c>
      <c r="I714" s="69"/>
      <c r="J714" s="26"/>
    </row>
    <row r="715" spans="1:10" s="14" customFormat="1" ht="93" x14ac:dyDescent="0.35">
      <c r="A715" s="10"/>
      <c r="B715" s="11"/>
      <c r="C715" s="58">
        <v>14</v>
      </c>
      <c r="D715" s="56" t="s">
        <v>2151</v>
      </c>
      <c r="E715" s="63">
        <v>0</v>
      </c>
      <c r="F715" s="63">
        <v>10000000</v>
      </c>
      <c r="G715" s="76">
        <f t="shared" si="52"/>
        <v>10000000</v>
      </c>
      <c r="H715" s="56" t="s">
        <v>1226</v>
      </c>
      <c r="I715" s="69"/>
      <c r="J715" s="26"/>
    </row>
    <row r="716" spans="1:10" s="14" customFormat="1" ht="77.5" x14ac:dyDescent="0.35">
      <c r="A716" s="10"/>
      <c r="B716" s="11"/>
      <c r="C716" s="58">
        <v>15</v>
      </c>
      <c r="D716" s="56" t="s">
        <v>2152</v>
      </c>
      <c r="E716" s="63">
        <v>0</v>
      </c>
      <c r="F716" s="63">
        <v>10000000</v>
      </c>
      <c r="G716" s="76">
        <f t="shared" si="52"/>
        <v>10000000</v>
      </c>
      <c r="H716" s="56" t="s">
        <v>1226</v>
      </c>
      <c r="I716" s="69"/>
      <c r="J716" s="26"/>
    </row>
    <row r="717" spans="1:10" s="14" customFormat="1" ht="77.5" x14ac:dyDescent="0.35">
      <c r="A717" s="10"/>
      <c r="B717" s="11"/>
      <c r="C717" s="58">
        <v>16</v>
      </c>
      <c r="D717" s="56" t="s">
        <v>2153</v>
      </c>
      <c r="E717" s="63">
        <v>0</v>
      </c>
      <c r="F717" s="63">
        <v>10000000</v>
      </c>
      <c r="G717" s="76">
        <f t="shared" si="52"/>
        <v>10000000</v>
      </c>
      <c r="H717" s="56" t="s">
        <v>1226</v>
      </c>
      <c r="I717" s="69"/>
      <c r="J717" s="26"/>
    </row>
    <row r="718" spans="1:10" s="14" customFormat="1" ht="77.5" x14ac:dyDescent="0.35">
      <c r="A718" s="10"/>
      <c r="B718" s="11"/>
      <c r="C718" s="58">
        <v>17</v>
      </c>
      <c r="D718" s="56" t="s">
        <v>2154</v>
      </c>
      <c r="E718" s="63">
        <v>0</v>
      </c>
      <c r="F718" s="63">
        <v>10000000</v>
      </c>
      <c r="G718" s="76">
        <f t="shared" si="52"/>
        <v>10000000</v>
      </c>
      <c r="H718" s="56" t="s">
        <v>1226</v>
      </c>
      <c r="I718" s="69"/>
      <c r="J718" s="26"/>
    </row>
    <row r="719" spans="1:10" s="14" customFormat="1" ht="77.5" x14ac:dyDescent="0.35">
      <c r="A719" s="10"/>
      <c r="B719" s="11"/>
      <c r="C719" s="58">
        <v>18</v>
      </c>
      <c r="D719" s="56" t="s">
        <v>2155</v>
      </c>
      <c r="E719" s="63">
        <v>0</v>
      </c>
      <c r="F719" s="63">
        <v>10000000</v>
      </c>
      <c r="G719" s="76">
        <f t="shared" si="52"/>
        <v>10000000</v>
      </c>
      <c r="H719" s="56" t="s">
        <v>1226</v>
      </c>
      <c r="I719" s="69"/>
      <c r="J719" s="26"/>
    </row>
    <row r="720" spans="1:10" s="14" customFormat="1" ht="77.5" x14ac:dyDescent="0.35">
      <c r="A720" s="10"/>
      <c r="B720" s="11"/>
      <c r="C720" s="58">
        <v>19</v>
      </c>
      <c r="D720" s="56" t="s">
        <v>2156</v>
      </c>
      <c r="E720" s="63">
        <v>0</v>
      </c>
      <c r="F720" s="63">
        <v>10000000</v>
      </c>
      <c r="G720" s="76">
        <f t="shared" si="52"/>
        <v>10000000</v>
      </c>
      <c r="H720" s="56" t="s">
        <v>1226</v>
      </c>
      <c r="I720" s="69"/>
      <c r="J720" s="26"/>
    </row>
    <row r="721" spans="1:10" s="14" customFormat="1" ht="93" x14ac:dyDescent="0.35">
      <c r="A721" s="10"/>
      <c r="B721" s="11"/>
      <c r="C721" s="58">
        <v>20</v>
      </c>
      <c r="D721" s="56" t="s">
        <v>2157</v>
      </c>
      <c r="E721" s="63">
        <v>0</v>
      </c>
      <c r="F721" s="63">
        <v>15000000</v>
      </c>
      <c r="G721" s="76">
        <f t="shared" si="52"/>
        <v>15000000</v>
      </c>
      <c r="H721" s="56" t="s">
        <v>1226</v>
      </c>
      <c r="I721" s="69"/>
      <c r="J721" s="26"/>
    </row>
    <row r="722" spans="1:10" s="14" customFormat="1" ht="93" x14ac:dyDescent="0.35">
      <c r="A722" s="10"/>
      <c r="B722" s="11"/>
      <c r="C722" s="58">
        <v>21</v>
      </c>
      <c r="D722" s="56" t="s">
        <v>2159</v>
      </c>
      <c r="E722" s="63">
        <v>0</v>
      </c>
      <c r="F722" s="63">
        <v>15000000</v>
      </c>
      <c r="G722" s="76">
        <f t="shared" si="52"/>
        <v>15000000</v>
      </c>
      <c r="H722" s="56" t="s">
        <v>1226</v>
      </c>
      <c r="I722" s="69"/>
      <c r="J722" s="26"/>
    </row>
    <row r="723" spans="1:10" s="14" customFormat="1" ht="93" x14ac:dyDescent="0.35">
      <c r="A723" s="10"/>
      <c r="B723" s="11"/>
      <c r="C723" s="58">
        <v>22</v>
      </c>
      <c r="D723" s="56" t="s">
        <v>3296</v>
      </c>
      <c r="E723" s="63">
        <v>0</v>
      </c>
      <c r="F723" s="63">
        <v>15000000</v>
      </c>
      <c r="G723" s="76">
        <f t="shared" si="52"/>
        <v>15000000</v>
      </c>
      <c r="H723" s="56" t="s">
        <v>1226</v>
      </c>
      <c r="I723" s="69"/>
      <c r="J723" s="26"/>
    </row>
    <row r="724" spans="1:10" s="14" customFormat="1" ht="93" x14ac:dyDescent="0.35">
      <c r="A724" s="10"/>
      <c r="B724" s="11"/>
      <c r="C724" s="58">
        <v>23</v>
      </c>
      <c r="D724" s="56" t="s">
        <v>3297</v>
      </c>
      <c r="E724" s="63">
        <v>0</v>
      </c>
      <c r="F724" s="63">
        <v>15000000</v>
      </c>
      <c r="G724" s="76">
        <f t="shared" si="52"/>
        <v>15000000</v>
      </c>
      <c r="H724" s="56" t="s">
        <v>1226</v>
      </c>
      <c r="I724" s="69"/>
      <c r="J724" s="26"/>
    </row>
    <row r="725" spans="1:10" s="14" customFormat="1" ht="93" x14ac:dyDescent="0.35">
      <c r="A725" s="10"/>
      <c r="B725" s="11"/>
      <c r="C725" s="58">
        <v>24</v>
      </c>
      <c r="D725" s="56" t="s">
        <v>3298</v>
      </c>
      <c r="E725" s="63">
        <v>0</v>
      </c>
      <c r="F725" s="63">
        <v>10000000</v>
      </c>
      <c r="G725" s="76">
        <f t="shared" si="52"/>
        <v>10000000</v>
      </c>
      <c r="H725" s="56" t="s">
        <v>1226</v>
      </c>
      <c r="I725" s="69"/>
      <c r="J725" s="26"/>
    </row>
    <row r="726" spans="1:10" x14ac:dyDescent="0.35">
      <c r="A726" s="10"/>
      <c r="B726" s="27"/>
      <c r="C726" s="109" t="s">
        <v>1314</v>
      </c>
      <c r="D726" s="110"/>
      <c r="E726" s="59">
        <f>SUM(E705:E725)</f>
        <v>35000000</v>
      </c>
      <c r="F726" s="59">
        <f>SUM(F705:F725)</f>
        <v>242000000</v>
      </c>
      <c r="G726" s="73">
        <f>SUM(G705:G725)</f>
        <v>207000000</v>
      </c>
      <c r="H726" s="31"/>
      <c r="J726" s="35"/>
    </row>
    <row r="727" spans="1:10" s="30" customFormat="1" x14ac:dyDescent="0.35">
      <c r="A727" s="28"/>
      <c r="B727" s="40"/>
      <c r="C727" s="109" t="s">
        <v>1315</v>
      </c>
      <c r="D727" s="110"/>
      <c r="E727" s="61">
        <f>E523+E538+E554+E560+E570+E587+E604+E620+E629+E638+E647+E674+E703+E726</f>
        <v>557000000</v>
      </c>
      <c r="F727" s="61">
        <f>F523+F538+F554+F560+F570+F587+F604+F620+F629+F638+F647+F674+F703+F726</f>
        <v>2312500000</v>
      </c>
      <c r="G727" s="75">
        <f>G523+G538+G554+G560+G570+G587+G604+G620+G629+G638+G647+G674+G703+G726</f>
        <v>1755500000</v>
      </c>
      <c r="H727" s="36"/>
      <c r="I727" s="69"/>
      <c r="J727" s="53"/>
    </row>
    <row r="728" spans="1:10" s="30" customFormat="1" x14ac:dyDescent="0.35">
      <c r="A728" s="37">
        <v>5</v>
      </c>
      <c r="B728" s="38" t="s">
        <v>1526</v>
      </c>
      <c r="C728" s="107" t="s">
        <v>1356</v>
      </c>
      <c r="D728" s="112"/>
      <c r="E728" s="62"/>
      <c r="F728" s="62"/>
      <c r="G728" s="73"/>
      <c r="H728" s="31"/>
      <c r="I728" s="69"/>
      <c r="J728" s="53"/>
    </row>
    <row r="729" spans="1:10" ht="77.5" x14ac:dyDescent="0.35">
      <c r="A729" s="10"/>
      <c r="B729" s="11"/>
      <c r="C729" s="9">
        <f ca="1">COUNTIF($B$11:E729,E729)</f>
        <v>2</v>
      </c>
      <c r="D729" s="4" t="s">
        <v>384</v>
      </c>
      <c r="E729" s="59">
        <v>30000000</v>
      </c>
      <c r="F729" s="59">
        <v>30000000</v>
      </c>
      <c r="G729" s="73"/>
      <c r="H729" s="6" t="s">
        <v>1226</v>
      </c>
    </row>
    <row r="730" spans="1:10" ht="77.5" x14ac:dyDescent="0.35">
      <c r="A730" s="10"/>
      <c r="B730" s="11"/>
      <c r="C730" s="9">
        <f ca="1">COUNTIF($B$11:E730,E730)</f>
        <v>3</v>
      </c>
      <c r="D730" s="4" t="s">
        <v>385</v>
      </c>
      <c r="E730" s="59">
        <v>15000000</v>
      </c>
      <c r="F730" s="59">
        <v>15000000</v>
      </c>
      <c r="G730" s="73"/>
      <c r="H730" s="6" t="s">
        <v>1226</v>
      </c>
    </row>
    <row r="731" spans="1:10" ht="93" x14ac:dyDescent="0.35">
      <c r="A731" s="10"/>
      <c r="B731" s="11"/>
      <c r="C731" s="9">
        <f ca="1">COUNTIF($B$11:E731,E731)</f>
        <v>4</v>
      </c>
      <c r="D731" s="4" t="s">
        <v>386</v>
      </c>
      <c r="E731" s="59">
        <v>12000000</v>
      </c>
      <c r="F731" s="59">
        <v>12000000</v>
      </c>
      <c r="G731" s="73"/>
      <c r="H731" s="6" t="s">
        <v>1226</v>
      </c>
    </row>
    <row r="732" spans="1:10" ht="77.5" x14ac:dyDescent="0.35">
      <c r="A732" s="10"/>
      <c r="B732" s="11"/>
      <c r="C732" s="9">
        <f ca="1">COUNTIF($B$11:E732,E732)</f>
        <v>5</v>
      </c>
      <c r="D732" s="4" t="s">
        <v>387</v>
      </c>
      <c r="E732" s="59">
        <v>20000000</v>
      </c>
      <c r="F732" s="59">
        <v>20000000</v>
      </c>
      <c r="G732" s="73"/>
      <c r="H732" s="6" t="s">
        <v>1226</v>
      </c>
    </row>
    <row r="733" spans="1:10" ht="108.5" x14ac:dyDescent="0.35">
      <c r="A733" s="10"/>
      <c r="B733" s="11"/>
      <c r="C733" s="9">
        <f ca="1">COUNTIF($B$11:E733,E733)</f>
        <v>6</v>
      </c>
      <c r="D733" s="4" t="s">
        <v>388</v>
      </c>
      <c r="E733" s="59">
        <v>10000000</v>
      </c>
      <c r="F733" s="59">
        <v>10000000</v>
      </c>
      <c r="G733" s="73"/>
      <c r="H733" s="6" t="s">
        <v>1226</v>
      </c>
    </row>
    <row r="734" spans="1:10" ht="77.5" x14ac:dyDescent="0.35">
      <c r="A734" s="10"/>
      <c r="B734" s="11"/>
      <c r="C734" s="9">
        <f ca="1">COUNTIF($B$11:E734,E734)</f>
        <v>7</v>
      </c>
      <c r="D734" s="4" t="s">
        <v>389</v>
      </c>
      <c r="E734" s="59">
        <v>10000000</v>
      </c>
      <c r="F734" s="59">
        <v>10000000</v>
      </c>
      <c r="G734" s="73"/>
      <c r="H734" s="6" t="s">
        <v>1226</v>
      </c>
    </row>
    <row r="735" spans="1:10" ht="77.5" x14ac:dyDescent="0.35">
      <c r="A735" s="10"/>
      <c r="B735" s="11"/>
      <c r="C735" s="9">
        <f ca="1">COUNTIF($B$11:E735,E735)</f>
        <v>8</v>
      </c>
      <c r="D735" s="4" t="s">
        <v>390</v>
      </c>
      <c r="E735" s="59">
        <v>10000000</v>
      </c>
      <c r="F735" s="59">
        <v>10000000</v>
      </c>
      <c r="G735" s="73"/>
      <c r="H735" s="6" t="s">
        <v>1226</v>
      </c>
    </row>
    <row r="736" spans="1:10" ht="77.5" x14ac:dyDescent="0.35">
      <c r="A736" s="10"/>
      <c r="B736" s="11"/>
      <c r="C736" s="9">
        <f ca="1">COUNTIF($B$11:E736,E736)</f>
        <v>9</v>
      </c>
      <c r="D736" s="4" t="s">
        <v>391</v>
      </c>
      <c r="E736" s="59">
        <v>10000000</v>
      </c>
      <c r="F736" s="59">
        <v>10000000</v>
      </c>
      <c r="G736" s="73"/>
      <c r="H736" s="6" t="s">
        <v>1226</v>
      </c>
    </row>
    <row r="737" spans="1:10" ht="77.5" x14ac:dyDescent="0.35">
      <c r="A737" s="10"/>
      <c r="B737" s="11"/>
      <c r="C737" s="9">
        <f ca="1">COUNTIF($B$11:E737,E737)</f>
        <v>10</v>
      </c>
      <c r="D737" s="4" t="s">
        <v>392</v>
      </c>
      <c r="E737" s="59">
        <v>15000000</v>
      </c>
      <c r="F737" s="59">
        <v>15000000</v>
      </c>
      <c r="G737" s="73"/>
      <c r="H737" s="6" t="s">
        <v>1226</v>
      </c>
    </row>
    <row r="738" spans="1:10" ht="77.5" x14ac:dyDescent="0.35">
      <c r="A738" s="10"/>
      <c r="B738" s="11"/>
      <c r="C738" s="9">
        <f ca="1">COUNTIF($B$11:E738,E738)</f>
        <v>11</v>
      </c>
      <c r="D738" s="4" t="s">
        <v>393</v>
      </c>
      <c r="E738" s="59">
        <v>15000000</v>
      </c>
      <c r="F738" s="59">
        <v>15000000</v>
      </c>
      <c r="G738" s="73"/>
      <c r="H738" s="6" t="s">
        <v>1226</v>
      </c>
    </row>
    <row r="739" spans="1:10" s="14" customFormat="1" ht="77.5" x14ac:dyDescent="0.35">
      <c r="A739" s="10"/>
      <c r="B739" s="11"/>
      <c r="C739" s="58">
        <v>12</v>
      </c>
      <c r="D739" s="56" t="s">
        <v>2160</v>
      </c>
      <c r="E739" s="63">
        <v>0</v>
      </c>
      <c r="F739" s="63">
        <v>10000000</v>
      </c>
      <c r="G739" s="76">
        <f t="shared" ref="G739:G742" si="53">F739-E739</f>
        <v>10000000</v>
      </c>
      <c r="H739" s="56" t="s">
        <v>1226</v>
      </c>
      <c r="I739" s="69"/>
      <c r="J739" s="26"/>
    </row>
    <row r="740" spans="1:10" s="14" customFormat="1" ht="77.5" x14ac:dyDescent="0.35">
      <c r="A740" s="10"/>
      <c r="B740" s="11"/>
      <c r="C740" s="58">
        <v>13</v>
      </c>
      <c r="D740" s="56" t="s">
        <v>2161</v>
      </c>
      <c r="E740" s="63">
        <v>0</v>
      </c>
      <c r="F740" s="63">
        <v>10000000</v>
      </c>
      <c r="G740" s="76">
        <f t="shared" si="53"/>
        <v>10000000</v>
      </c>
      <c r="H740" s="56" t="s">
        <v>1226</v>
      </c>
      <c r="I740" s="69"/>
      <c r="J740" s="26"/>
    </row>
    <row r="741" spans="1:10" s="14" customFormat="1" ht="77.5" x14ac:dyDescent="0.35">
      <c r="A741" s="10"/>
      <c r="B741" s="11"/>
      <c r="C741" s="58">
        <v>14</v>
      </c>
      <c r="D741" s="56" t="s">
        <v>2162</v>
      </c>
      <c r="E741" s="63">
        <v>0</v>
      </c>
      <c r="F741" s="63">
        <v>25000000</v>
      </c>
      <c r="G741" s="76">
        <f t="shared" si="53"/>
        <v>25000000</v>
      </c>
      <c r="H741" s="56" t="s">
        <v>1226</v>
      </c>
      <c r="I741" s="69"/>
      <c r="J741" s="26"/>
    </row>
    <row r="742" spans="1:10" s="14" customFormat="1" ht="77.5" x14ac:dyDescent="0.35">
      <c r="A742" s="10"/>
      <c r="B742" s="11"/>
      <c r="C742" s="58">
        <v>15</v>
      </c>
      <c r="D742" s="56" t="s">
        <v>3299</v>
      </c>
      <c r="E742" s="63">
        <v>0</v>
      </c>
      <c r="F742" s="63">
        <v>10000000</v>
      </c>
      <c r="G742" s="76">
        <f t="shared" si="53"/>
        <v>10000000</v>
      </c>
      <c r="H742" s="56" t="s">
        <v>1226</v>
      </c>
      <c r="I742" s="69"/>
      <c r="J742" s="26"/>
    </row>
    <row r="743" spans="1:10" x14ac:dyDescent="0.35">
      <c r="A743" s="10"/>
      <c r="B743" s="27"/>
      <c r="C743" s="109" t="s">
        <v>1330</v>
      </c>
      <c r="D743" s="110"/>
      <c r="E743" s="59">
        <f>SUM(E729:E742)</f>
        <v>147000000</v>
      </c>
      <c r="F743" s="59">
        <f>SUM(F729:F742)</f>
        <v>202000000</v>
      </c>
      <c r="G743" s="73">
        <f>SUM(G729:G742)</f>
        <v>55000000</v>
      </c>
      <c r="H743" s="31"/>
      <c r="J743" s="35"/>
    </row>
    <row r="744" spans="1:10" x14ac:dyDescent="0.35">
      <c r="A744" s="10"/>
      <c r="B744" s="27"/>
      <c r="C744" s="107" t="s">
        <v>1357</v>
      </c>
      <c r="D744" s="112"/>
      <c r="E744" s="59"/>
      <c r="F744" s="59"/>
      <c r="G744" s="73"/>
      <c r="H744" s="31"/>
      <c r="J744" s="35"/>
    </row>
    <row r="745" spans="1:10" ht="108.5" x14ac:dyDescent="0.35">
      <c r="A745" s="10"/>
      <c r="B745" s="11"/>
      <c r="C745" s="9">
        <f ca="1">COUNTIF($B$11:E745,E745)</f>
        <v>4</v>
      </c>
      <c r="D745" s="4" t="s">
        <v>397</v>
      </c>
      <c r="E745" s="59">
        <v>11500000</v>
      </c>
      <c r="F745" s="59">
        <v>11500000</v>
      </c>
      <c r="G745" s="73"/>
      <c r="H745" s="6" t="s">
        <v>1226</v>
      </c>
    </row>
    <row r="746" spans="1:10" ht="93" x14ac:dyDescent="0.35">
      <c r="A746" s="10"/>
      <c r="B746" s="11"/>
      <c r="C746" s="9">
        <f ca="1">COUNTIF($B$11:E746,E746)</f>
        <v>5</v>
      </c>
      <c r="D746" s="4" t="s">
        <v>398</v>
      </c>
      <c r="E746" s="59">
        <v>15000000</v>
      </c>
      <c r="F746" s="59">
        <v>15000000</v>
      </c>
      <c r="G746" s="73"/>
      <c r="H746" s="6" t="s">
        <v>1226</v>
      </c>
    </row>
    <row r="747" spans="1:10" s="14" customFormat="1" ht="77.5" x14ac:dyDescent="0.35">
      <c r="A747" s="10"/>
      <c r="B747" s="11"/>
      <c r="C747" s="58">
        <v>6</v>
      </c>
      <c r="D747" s="56" t="s">
        <v>2164</v>
      </c>
      <c r="E747" s="63">
        <v>0</v>
      </c>
      <c r="F747" s="63">
        <v>25000000</v>
      </c>
      <c r="G747" s="76">
        <f t="shared" ref="G747:G759" si="54">F747-E747</f>
        <v>25000000</v>
      </c>
      <c r="H747" s="56" t="s">
        <v>1227</v>
      </c>
      <c r="I747" s="69"/>
      <c r="J747" s="26"/>
    </row>
    <row r="748" spans="1:10" s="14" customFormat="1" ht="77.5" x14ac:dyDescent="0.35">
      <c r="A748" s="10"/>
      <c r="B748" s="11"/>
      <c r="C748" s="58">
        <v>7</v>
      </c>
      <c r="D748" s="56" t="s">
        <v>2165</v>
      </c>
      <c r="E748" s="63">
        <v>0</v>
      </c>
      <c r="F748" s="63">
        <v>28000000</v>
      </c>
      <c r="G748" s="76">
        <f t="shared" si="54"/>
        <v>28000000</v>
      </c>
      <c r="H748" s="56" t="s">
        <v>1227</v>
      </c>
      <c r="I748" s="69"/>
      <c r="J748" s="26"/>
    </row>
    <row r="749" spans="1:10" s="14" customFormat="1" ht="77.5" x14ac:dyDescent="0.35">
      <c r="A749" s="10"/>
      <c r="B749" s="11"/>
      <c r="C749" s="58">
        <v>13</v>
      </c>
      <c r="D749" s="56" t="s">
        <v>2163</v>
      </c>
      <c r="E749" s="63">
        <v>0</v>
      </c>
      <c r="F749" s="63">
        <v>338400000</v>
      </c>
      <c r="G749" s="76">
        <f t="shared" si="54"/>
        <v>338400000</v>
      </c>
      <c r="H749" s="56" t="s">
        <v>1226</v>
      </c>
      <c r="I749" s="69"/>
      <c r="J749" s="26"/>
    </row>
    <row r="750" spans="1:10" s="14" customFormat="1" ht="108.5" x14ac:dyDescent="0.35">
      <c r="A750" s="10"/>
      <c r="B750" s="11"/>
      <c r="C750" s="58">
        <v>14</v>
      </c>
      <c r="D750" s="56" t="s">
        <v>2166</v>
      </c>
      <c r="E750" s="63">
        <v>0</v>
      </c>
      <c r="F750" s="63">
        <v>10000000</v>
      </c>
      <c r="G750" s="76">
        <f t="shared" si="54"/>
        <v>10000000</v>
      </c>
      <c r="H750" s="56" t="s">
        <v>1226</v>
      </c>
      <c r="I750" s="69"/>
      <c r="J750" s="26"/>
    </row>
    <row r="751" spans="1:10" s="14" customFormat="1" ht="93" x14ac:dyDescent="0.35">
      <c r="A751" s="10"/>
      <c r="B751" s="11"/>
      <c r="C751" s="58">
        <v>15</v>
      </c>
      <c r="D751" s="56" t="s">
        <v>2168</v>
      </c>
      <c r="E751" s="63">
        <v>0</v>
      </c>
      <c r="F751" s="63">
        <v>10000000</v>
      </c>
      <c r="G751" s="76">
        <f t="shared" si="54"/>
        <v>10000000</v>
      </c>
      <c r="H751" s="56" t="s">
        <v>1226</v>
      </c>
      <c r="I751" s="69"/>
      <c r="J751" s="26"/>
    </row>
    <row r="752" spans="1:10" s="14" customFormat="1" ht="108.5" x14ac:dyDescent="0.35">
      <c r="A752" s="10"/>
      <c r="B752" s="11"/>
      <c r="C752" s="58">
        <v>16</v>
      </c>
      <c r="D752" s="56" t="s">
        <v>2169</v>
      </c>
      <c r="E752" s="63">
        <v>0</v>
      </c>
      <c r="F752" s="63">
        <v>10000000</v>
      </c>
      <c r="G752" s="76">
        <f t="shared" si="54"/>
        <v>10000000</v>
      </c>
      <c r="H752" s="56" t="s">
        <v>1226</v>
      </c>
      <c r="I752" s="69"/>
      <c r="J752" s="26"/>
    </row>
    <row r="753" spans="1:10" s="14" customFormat="1" ht="93" x14ac:dyDescent="0.35">
      <c r="A753" s="10"/>
      <c r="B753" s="11"/>
      <c r="C753" s="58">
        <v>17</v>
      </c>
      <c r="D753" s="56" t="s">
        <v>2172</v>
      </c>
      <c r="E753" s="63">
        <v>0</v>
      </c>
      <c r="F753" s="63">
        <v>30000000</v>
      </c>
      <c r="G753" s="76">
        <f t="shared" si="54"/>
        <v>30000000</v>
      </c>
      <c r="H753" s="56" t="s">
        <v>1226</v>
      </c>
      <c r="I753" s="69"/>
      <c r="J753" s="26"/>
    </row>
    <row r="754" spans="1:10" s="14" customFormat="1" ht="93" x14ac:dyDescent="0.35">
      <c r="A754" s="10"/>
      <c r="B754" s="11"/>
      <c r="C754" s="58">
        <v>18</v>
      </c>
      <c r="D754" s="56" t="s">
        <v>2173</v>
      </c>
      <c r="E754" s="63">
        <v>0</v>
      </c>
      <c r="F754" s="63">
        <v>15000000</v>
      </c>
      <c r="G754" s="76">
        <f t="shared" si="54"/>
        <v>15000000</v>
      </c>
      <c r="H754" s="56" t="s">
        <v>1226</v>
      </c>
      <c r="I754" s="69"/>
      <c r="J754" s="26"/>
    </row>
    <row r="755" spans="1:10" s="14" customFormat="1" ht="93" x14ac:dyDescent="0.35">
      <c r="A755" s="10"/>
      <c r="B755" s="11"/>
      <c r="C755" s="58">
        <v>19</v>
      </c>
      <c r="D755" s="56" t="s">
        <v>2174</v>
      </c>
      <c r="E755" s="63">
        <v>0</v>
      </c>
      <c r="F755" s="63">
        <v>15000000</v>
      </c>
      <c r="G755" s="76">
        <f t="shared" si="54"/>
        <v>15000000</v>
      </c>
      <c r="H755" s="56" t="s">
        <v>1226</v>
      </c>
      <c r="I755" s="69"/>
      <c r="J755" s="26"/>
    </row>
    <row r="756" spans="1:10" s="14" customFormat="1" ht="77.5" x14ac:dyDescent="0.35">
      <c r="A756" s="10"/>
      <c r="B756" s="11"/>
      <c r="C756" s="58">
        <v>20</v>
      </c>
      <c r="D756" s="56" t="s">
        <v>2175</v>
      </c>
      <c r="E756" s="63">
        <v>0</v>
      </c>
      <c r="F756" s="63">
        <v>15000000</v>
      </c>
      <c r="G756" s="76">
        <f t="shared" si="54"/>
        <v>15000000</v>
      </c>
      <c r="H756" s="56" t="s">
        <v>1226</v>
      </c>
      <c r="I756" s="69"/>
      <c r="J756" s="26"/>
    </row>
    <row r="757" spans="1:10" s="14" customFormat="1" ht="93" x14ac:dyDescent="0.35">
      <c r="A757" s="10"/>
      <c r="B757" s="11"/>
      <c r="C757" s="58">
        <v>21</v>
      </c>
      <c r="D757" s="56" t="s">
        <v>2176</v>
      </c>
      <c r="E757" s="63">
        <v>0</v>
      </c>
      <c r="F757" s="63">
        <v>30000000</v>
      </c>
      <c r="G757" s="76">
        <f t="shared" si="54"/>
        <v>30000000</v>
      </c>
      <c r="H757" s="56" t="s">
        <v>1226</v>
      </c>
      <c r="I757" s="69"/>
      <c r="J757" s="26"/>
    </row>
    <row r="758" spans="1:10" s="14" customFormat="1" ht="93" x14ac:dyDescent="0.35">
      <c r="A758" s="10"/>
      <c r="B758" s="11"/>
      <c r="C758" s="58">
        <v>22</v>
      </c>
      <c r="D758" s="56" t="s">
        <v>3300</v>
      </c>
      <c r="E758" s="63">
        <v>0</v>
      </c>
      <c r="F758" s="63">
        <v>14000000</v>
      </c>
      <c r="G758" s="76">
        <f t="shared" si="54"/>
        <v>14000000</v>
      </c>
      <c r="H758" s="56" t="s">
        <v>1226</v>
      </c>
      <c r="I758" s="69"/>
      <c r="J758" s="26"/>
    </row>
    <row r="759" spans="1:10" s="14" customFormat="1" ht="93" x14ac:dyDescent="0.35">
      <c r="A759" s="10"/>
      <c r="B759" s="11"/>
      <c r="C759" s="58">
        <v>23</v>
      </c>
      <c r="D759" s="56" t="s">
        <v>2179</v>
      </c>
      <c r="E759" s="63">
        <v>0</v>
      </c>
      <c r="F759" s="63">
        <v>15000000</v>
      </c>
      <c r="G759" s="76">
        <f t="shared" si="54"/>
        <v>15000000</v>
      </c>
      <c r="H759" s="56" t="s">
        <v>1226</v>
      </c>
      <c r="I759" s="69"/>
      <c r="J759" s="26"/>
    </row>
    <row r="760" spans="1:10" x14ac:dyDescent="0.35">
      <c r="A760" s="10"/>
      <c r="B760" s="27"/>
      <c r="C760" s="109" t="s">
        <v>1331</v>
      </c>
      <c r="D760" s="110"/>
      <c r="E760" s="59">
        <f>SUM(E745:E759)</f>
        <v>26500000</v>
      </c>
      <c r="F760" s="59">
        <f>SUM(F745:F759)</f>
        <v>581900000</v>
      </c>
      <c r="G760" s="73">
        <f>SUM(G745:G759)</f>
        <v>555400000</v>
      </c>
      <c r="H760" s="31"/>
      <c r="J760" s="35"/>
    </row>
    <row r="761" spans="1:10" x14ac:dyDescent="0.35">
      <c r="A761" s="10"/>
      <c r="B761" s="27"/>
      <c r="C761" s="107" t="s">
        <v>1358</v>
      </c>
      <c r="D761" s="112"/>
      <c r="E761" s="59"/>
      <c r="F761" s="59"/>
      <c r="G761" s="73"/>
      <c r="H761" s="31"/>
      <c r="J761" s="35"/>
    </row>
    <row r="762" spans="1:10" ht="77.5" x14ac:dyDescent="0.35">
      <c r="A762" s="10"/>
      <c r="B762" s="11"/>
      <c r="C762" s="9">
        <f ca="1">COUNTIF($B$11:E762,E762)</f>
        <v>1</v>
      </c>
      <c r="D762" s="4" t="s">
        <v>399</v>
      </c>
      <c r="E762" s="59">
        <v>10000000</v>
      </c>
      <c r="F762" s="59">
        <v>10000000</v>
      </c>
      <c r="G762" s="73"/>
      <c r="H762" s="6" t="s">
        <v>1226</v>
      </c>
    </row>
    <row r="763" spans="1:10" ht="77.5" x14ac:dyDescent="0.35">
      <c r="A763" s="10"/>
      <c r="B763" s="11"/>
      <c r="C763" s="9">
        <f ca="1">COUNTIF($B$11:E763,E763)</f>
        <v>2</v>
      </c>
      <c r="D763" s="4" t="s">
        <v>400</v>
      </c>
      <c r="E763" s="59">
        <v>7500000</v>
      </c>
      <c r="F763" s="59">
        <v>7500000</v>
      </c>
      <c r="G763" s="73"/>
      <c r="H763" s="6" t="s">
        <v>1226</v>
      </c>
    </row>
    <row r="764" spans="1:10" ht="93" x14ac:dyDescent="0.35">
      <c r="A764" s="10"/>
      <c r="B764" s="11"/>
      <c r="C764" s="9">
        <f ca="1">COUNTIF($B$11:E764,E764)</f>
        <v>3</v>
      </c>
      <c r="D764" s="4" t="s">
        <v>401</v>
      </c>
      <c r="E764" s="59">
        <v>5500000</v>
      </c>
      <c r="F764" s="59">
        <v>5500000</v>
      </c>
      <c r="G764" s="73"/>
      <c r="H764" s="6" t="s">
        <v>1226</v>
      </c>
    </row>
    <row r="765" spans="1:10" ht="93" x14ac:dyDescent="0.35">
      <c r="A765" s="10"/>
      <c r="B765" s="11"/>
      <c r="C765" s="9">
        <f ca="1">COUNTIF($B$11:E765,E765)</f>
        <v>4</v>
      </c>
      <c r="D765" s="4" t="s">
        <v>402</v>
      </c>
      <c r="E765" s="59">
        <v>11500000</v>
      </c>
      <c r="F765" s="59">
        <v>11500000</v>
      </c>
      <c r="G765" s="73"/>
      <c r="H765" s="6" t="s">
        <v>1226</v>
      </c>
    </row>
    <row r="766" spans="1:10" s="14" customFormat="1" ht="77.5" x14ac:dyDescent="0.35">
      <c r="A766" s="10"/>
      <c r="B766" s="11"/>
      <c r="C766" s="58">
        <v>7</v>
      </c>
      <c r="D766" s="56" t="s">
        <v>3302</v>
      </c>
      <c r="E766" s="63">
        <v>0</v>
      </c>
      <c r="F766" s="63">
        <v>10000000</v>
      </c>
      <c r="G766" s="76">
        <f t="shared" ref="G766:G768" si="55">F766-E766</f>
        <v>10000000</v>
      </c>
      <c r="H766" s="56" t="s">
        <v>1226</v>
      </c>
      <c r="I766" s="69"/>
      <c r="J766" s="26"/>
    </row>
    <row r="767" spans="1:10" s="14" customFormat="1" ht="77.5" x14ac:dyDescent="0.35">
      <c r="A767" s="10"/>
      <c r="B767" s="11"/>
      <c r="C767" s="58">
        <v>8</v>
      </c>
      <c r="D767" s="56" t="s">
        <v>2180</v>
      </c>
      <c r="E767" s="63">
        <v>0</v>
      </c>
      <c r="F767" s="63">
        <v>26000000</v>
      </c>
      <c r="G767" s="76">
        <f t="shared" si="55"/>
        <v>26000000</v>
      </c>
      <c r="H767" s="56" t="s">
        <v>1226</v>
      </c>
      <c r="I767" s="69"/>
      <c r="J767" s="26"/>
    </row>
    <row r="768" spans="1:10" s="14" customFormat="1" ht="77.5" x14ac:dyDescent="0.35">
      <c r="A768" s="10"/>
      <c r="B768" s="11"/>
      <c r="C768" s="58">
        <v>9</v>
      </c>
      <c r="D768" s="56" t="s">
        <v>3303</v>
      </c>
      <c r="E768" s="63">
        <v>0</v>
      </c>
      <c r="F768" s="63">
        <v>5000000</v>
      </c>
      <c r="G768" s="76">
        <f t="shared" si="55"/>
        <v>5000000</v>
      </c>
      <c r="H768" s="56" t="s">
        <v>1226</v>
      </c>
      <c r="I768" s="69"/>
      <c r="J768" s="26"/>
    </row>
    <row r="769" spans="1:10" ht="15.75" customHeight="1" x14ac:dyDescent="0.35">
      <c r="A769" s="10"/>
      <c r="B769" s="27"/>
      <c r="C769" s="109" t="s">
        <v>1332</v>
      </c>
      <c r="D769" s="110"/>
      <c r="E769" s="59">
        <f>SUM(E762:E768)</f>
        <v>34500000</v>
      </c>
      <c r="F769" s="59">
        <f>SUM(F762:F768)</f>
        <v>75500000</v>
      </c>
      <c r="G769" s="73">
        <f>SUM(G762:G768)</f>
        <v>41000000</v>
      </c>
      <c r="H769" s="31"/>
      <c r="J769" s="35"/>
    </row>
    <row r="770" spans="1:10" x14ac:dyDescent="0.35">
      <c r="A770" s="10"/>
      <c r="B770" s="27"/>
      <c r="C770" s="107" t="s">
        <v>1359</v>
      </c>
      <c r="D770" s="112"/>
      <c r="E770" s="59"/>
      <c r="F770" s="59"/>
      <c r="G770" s="73"/>
      <c r="H770" s="31"/>
      <c r="J770" s="35"/>
    </row>
    <row r="771" spans="1:10" ht="77.5" x14ac:dyDescent="0.35">
      <c r="A771" s="10"/>
      <c r="B771" s="11"/>
      <c r="C771" s="9">
        <f ca="1">COUNTIF($B$11:E771,E771)</f>
        <v>3</v>
      </c>
      <c r="D771" s="4" t="s">
        <v>405</v>
      </c>
      <c r="E771" s="59">
        <v>25000000</v>
      </c>
      <c r="F771" s="59">
        <v>25000000</v>
      </c>
      <c r="G771" s="73"/>
      <c r="H771" s="6" t="s">
        <v>1226</v>
      </c>
    </row>
    <row r="772" spans="1:10" s="14" customFormat="1" ht="77.5" x14ac:dyDescent="0.35">
      <c r="A772" s="10"/>
      <c r="B772" s="11"/>
      <c r="C772" s="58">
        <v>5</v>
      </c>
      <c r="D772" s="56" t="s">
        <v>2182</v>
      </c>
      <c r="E772" s="63">
        <v>0</v>
      </c>
      <c r="F772" s="63">
        <v>10000000</v>
      </c>
      <c r="G772" s="76">
        <f t="shared" ref="G772:G773" si="56">F772-E772</f>
        <v>10000000</v>
      </c>
      <c r="H772" s="56" t="s">
        <v>1226</v>
      </c>
      <c r="I772" s="69"/>
      <c r="J772" s="26"/>
    </row>
    <row r="773" spans="1:10" s="14" customFormat="1" ht="77.5" x14ac:dyDescent="0.35">
      <c r="A773" s="10"/>
      <c r="B773" s="11"/>
      <c r="C773" s="58">
        <v>6</v>
      </c>
      <c r="D773" s="56" t="s">
        <v>2183</v>
      </c>
      <c r="E773" s="63">
        <v>0</v>
      </c>
      <c r="F773" s="63">
        <v>10000000</v>
      </c>
      <c r="G773" s="76">
        <f t="shared" si="56"/>
        <v>10000000</v>
      </c>
      <c r="H773" s="56" t="s">
        <v>1226</v>
      </c>
      <c r="I773" s="69"/>
      <c r="J773" s="26"/>
    </row>
    <row r="774" spans="1:10" x14ac:dyDescent="0.35">
      <c r="A774" s="10"/>
      <c r="B774" s="27"/>
      <c r="C774" s="109" t="s">
        <v>1333</v>
      </c>
      <c r="D774" s="110"/>
      <c r="E774" s="59">
        <f>SUM(E771:E773)</f>
        <v>25000000</v>
      </c>
      <c r="F774" s="59">
        <f>SUM(F771:F773)</f>
        <v>45000000</v>
      </c>
      <c r="G774" s="73">
        <f>SUM(G771:G773)</f>
        <v>20000000</v>
      </c>
      <c r="H774" s="31"/>
      <c r="J774" s="35"/>
    </row>
    <row r="775" spans="1:10" x14ac:dyDescent="0.35">
      <c r="A775" s="10"/>
      <c r="B775" s="27"/>
      <c r="C775" s="107" t="s">
        <v>1360</v>
      </c>
      <c r="D775" s="112"/>
      <c r="E775" s="59"/>
      <c r="F775" s="59"/>
      <c r="G775" s="73"/>
      <c r="H775" s="31"/>
      <c r="J775" s="35"/>
    </row>
    <row r="776" spans="1:10" ht="93" x14ac:dyDescent="0.35">
      <c r="A776" s="10"/>
      <c r="B776" s="11"/>
      <c r="C776" s="9">
        <f ca="1">COUNTIF($B$11:E776,E776)</f>
        <v>4</v>
      </c>
      <c r="D776" s="4" t="s">
        <v>409</v>
      </c>
      <c r="E776" s="59">
        <v>12000000</v>
      </c>
      <c r="F776" s="59">
        <v>12000000</v>
      </c>
      <c r="G776" s="73"/>
      <c r="H776" s="6" t="s">
        <v>1226</v>
      </c>
    </row>
    <row r="777" spans="1:10" s="14" customFormat="1" ht="93" x14ac:dyDescent="0.35">
      <c r="A777" s="10"/>
      <c r="B777" s="11"/>
      <c r="C777" s="58">
        <v>10</v>
      </c>
      <c r="D777" s="56" t="s">
        <v>2184</v>
      </c>
      <c r="E777" s="63">
        <v>0</v>
      </c>
      <c r="F777" s="63">
        <v>25000000</v>
      </c>
      <c r="G777" s="76">
        <f t="shared" ref="G777:G778" si="57">F777-E777</f>
        <v>25000000</v>
      </c>
      <c r="H777" s="56" t="s">
        <v>1226</v>
      </c>
      <c r="I777" s="69"/>
      <c r="J777" s="26"/>
    </row>
    <row r="778" spans="1:10" s="14" customFormat="1" ht="77.5" x14ac:dyDescent="0.35">
      <c r="A778" s="10"/>
      <c r="B778" s="11"/>
      <c r="C778" s="58">
        <v>11</v>
      </c>
      <c r="D778" s="56" t="s">
        <v>3266</v>
      </c>
      <c r="E778" s="63">
        <v>0</v>
      </c>
      <c r="F778" s="63">
        <v>5000000</v>
      </c>
      <c r="G778" s="76">
        <f t="shared" si="57"/>
        <v>5000000</v>
      </c>
      <c r="H778" s="56" t="s">
        <v>1226</v>
      </c>
      <c r="I778" s="69"/>
      <c r="J778" s="26"/>
    </row>
    <row r="779" spans="1:10" x14ac:dyDescent="0.35">
      <c r="A779" s="10"/>
      <c r="B779" s="11"/>
      <c r="C779" s="109" t="s">
        <v>1334</v>
      </c>
      <c r="D779" s="110"/>
      <c r="E779" s="59">
        <f>SUM(E776:E778)</f>
        <v>12000000</v>
      </c>
      <c r="F779" s="59">
        <f>SUM(F776:F778)</f>
        <v>42000000</v>
      </c>
      <c r="G779" s="73">
        <f>SUM(G776:G778)</f>
        <v>30000000</v>
      </c>
      <c r="H779" s="31"/>
      <c r="J779" s="35"/>
    </row>
    <row r="780" spans="1:10" x14ac:dyDescent="0.35">
      <c r="A780" s="10"/>
      <c r="B780" s="27"/>
      <c r="C780" s="107" t="s">
        <v>1361</v>
      </c>
      <c r="D780" s="112"/>
      <c r="E780" s="59"/>
      <c r="F780" s="59"/>
      <c r="G780" s="73"/>
      <c r="H780" s="31"/>
      <c r="J780" s="35"/>
    </row>
    <row r="781" spans="1:10" ht="77.5" x14ac:dyDescent="0.35">
      <c r="A781" s="10"/>
      <c r="B781" s="11"/>
      <c r="C781" s="9">
        <f ca="1">COUNTIF($B$11:E781,E781)</f>
        <v>1</v>
      </c>
      <c r="D781" s="4" t="s">
        <v>410</v>
      </c>
      <c r="E781" s="59">
        <v>25000000</v>
      </c>
      <c r="F781" s="59">
        <v>25000000</v>
      </c>
      <c r="G781" s="73"/>
      <c r="H781" s="6" t="s">
        <v>1226</v>
      </c>
    </row>
    <row r="782" spans="1:10" ht="93" x14ac:dyDescent="0.35">
      <c r="A782" s="10"/>
      <c r="B782" s="11"/>
      <c r="C782" s="9">
        <f ca="1">COUNTIF($B$11:E782,E782)</f>
        <v>2</v>
      </c>
      <c r="D782" s="4" t="s">
        <v>411</v>
      </c>
      <c r="E782" s="59">
        <v>45000000</v>
      </c>
      <c r="F782" s="59">
        <v>45000000</v>
      </c>
      <c r="G782" s="73"/>
      <c r="H782" s="6" t="s">
        <v>1226</v>
      </c>
    </row>
    <row r="783" spans="1:10" ht="77.5" x14ac:dyDescent="0.35">
      <c r="A783" s="10"/>
      <c r="B783" s="11"/>
      <c r="C783" s="9">
        <f ca="1">COUNTIF($B$11:E783,E783)</f>
        <v>3</v>
      </c>
      <c r="D783" s="4" t="s">
        <v>412</v>
      </c>
      <c r="E783" s="59">
        <v>11500000</v>
      </c>
      <c r="F783" s="59">
        <v>11500000</v>
      </c>
      <c r="G783" s="73"/>
      <c r="H783" s="6" t="s">
        <v>1226</v>
      </c>
    </row>
    <row r="784" spans="1:10" ht="77.5" x14ac:dyDescent="0.35">
      <c r="A784" s="10"/>
      <c r="B784" s="11"/>
      <c r="C784" s="9">
        <f ca="1">COUNTIF($B$11:E784,E784)</f>
        <v>4</v>
      </c>
      <c r="D784" s="4" t="s">
        <v>413</v>
      </c>
      <c r="E784" s="59">
        <v>13000000</v>
      </c>
      <c r="F784" s="59">
        <v>13000000</v>
      </c>
      <c r="G784" s="73"/>
      <c r="H784" s="6" t="s">
        <v>1226</v>
      </c>
    </row>
    <row r="785" spans="1:10" ht="77.5" x14ac:dyDescent="0.35">
      <c r="A785" s="10"/>
      <c r="B785" s="11"/>
      <c r="C785" s="9">
        <f ca="1">COUNTIF($B$11:E785,E785)</f>
        <v>5</v>
      </c>
      <c r="D785" s="4" t="s">
        <v>414</v>
      </c>
      <c r="E785" s="59">
        <v>10000000</v>
      </c>
      <c r="F785" s="59">
        <v>10000000</v>
      </c>
      <c r="G785" s="73"/>
      <c r="H785" s="6" t="s">
        <v>1226</v>
      </c>
    </row>
    <row r="786" spans="1:10" s="14" customFormat="1" ht="77.5" x14ac:dyDescent="0.35">
      <c r="A786" s="10"/>
      <c r="B786" s="11"/>
      <c r="C786" s="58">
        <v>7</v>
      </c>
      <c r="D786" s="56" t="s">
        <v>2191</v>
      </c>
      <c r="E786" s="63">
        <v>0</v>
      </c>
      <c r="F786" s="63">
        <v>20000000</v>
      </c>
      <c r="G786" s="76">
        <f t="shared" ref="G786:G788" si="58">F786-E786</f>
        <v>20000000</v>
      </c>
      <c r="H786" s="57" t="s">
        <v>1226</v>
      </c>
      <c r="I786" s="69"/>
      <c r="J786" s="26"/>
    </row>
    <row r="787" spans="1:10" s="14" customFormat="1" ht="77.5" x14ac:dyDescent="0.35">
      <c r="A787" s="10"/>
      <c r="B787" s="11"/>
      <c r="C787" s="58">
        <v>8</v>
      </c>
      <c r="D787" s="56" t="s">
        <v>2192</v>
      </c>
      <c r="E787" s="63">
        <v>0</v>
      </c>
      <c r="F787" s="63">
        <v>20000000</v>
      </c>
      <c r="G787" s="76">
        <f t="shared" si="58"/>
        <v>20000000</v>
      </c>
      <c r="H787" s="57" t="s">
        <v>1226</v>
      </c>
      <c r="I787" s="69"/>
      <c r="J787" s="26"/>
    </row>
    <row r="788" spans="1:10" s="14" customFormat="1" ht="77.5" x14ac:dyDescent="0.35">
      <c r="A788" s="10"/>
      <c r="B788" s="11"/>
      <c r="C788" s="58">
        <v>9</v>
      </c>
      <c r="D788" s="56" t="s">
        <v>2193</v>
      </c>
      <c r="E788" s="63">
        <v>0</v>
      </c>
      <c r="F788" s="63">
        <v>20000000</v>
      </c>
      <c r="G788" s="76">
        <f t="shared" si="58"/>
        <v>20000000</v>
      </c>
      <c r="H788" s="57" t="s">
        <v>1226</v>
      </c>
      <c r="I788" s="69"/>
      <c r="J788" s="26"/>
    </row>
    <row r="789" spans="1:10" x14ac:dyDescent="0.35">
      <c r="A789" s="10"/>
      <c r="B789" s="11"/>
      <c r="C789" s="109" t="s">
        <v>1335</v>
      </c>
      <c r="D789" s="110"/>
      <c r="E789" s="59">
        <f>SUM(E781:E788)</f>
        <v>104500000</v>
      </c>
      <c r="F789" s="59">
        <f>SUM(F781:F788)</f>
        <v>164500000</v>
      </c>
      <c r="G789" s="73">
        <f>SUM(G781:G788)</f>
        <v>60000000</v>
      </c>
      <c r="H789" s="31"/>
      <c r="J789" s="35"/>
    </row>
    <row r="790" spans="1:10" x14ac:dyDescent="0.35">
      <c r="A790" s="10"/>
      <c r="B790" s="11"/>
      <c r="C790" s="107" t="s">
        <v>1362</v>
      </c>
      <c r="D790" s="112"/>
      <c r="E790" s="59"/>
      <c r="F790" s="59"/>
      <c r="G790" s="73"/>
      <c r="H790" s="31"/>
      <c r="J790" s="35"/>
    </row>
    <row r="791" spans="1:10" ht="77.5" x14ac:dyDescent="0.35">
      <c r="A791" s="10"/>
      <c r="B791" s="11"/>
      <c r="C791" s="9">
        <f ca="1">COUNTIF($B$11:E791,E791)</f>
        <v>6</v>
      </c>
      <c r="D791" s="4" t="s">
        <v>420</v>
      </c>
      <c r="E791" s="59">
        <v>15000000</v>
      </c>
      <c r="F791" s="59">
        <v>15000000</v>
      </c>
      <c r="G791" s="73"/>
      <c r="H791" s="6" t="s">
        <v>1226</v>
      </c>
    </row>
    <row r="792" spans="1:10" ht="77.5" x14ac:dyDescent="0.35">
      <c r="A792" s="10"/>
      <c r="B792" s="11"/>
      <c r="C792" s="9">
        <f ca="1">COUNTIF($B$11:E792,E792)</f>
        <v>7</v>
      </c>
      <c r="D792" s="4" t="s">
        <v>421</v>
      </c>
      <c r="E792" s="59">
        <v>20000000</v>
      </c>
      <c r="F792" s="59">
        <v>20000000</v>
      </c>
      <c r="G792" s="73"/>
      <c r="H792" s="6" t="s">
        <v>1226</v>
      </c>
    </row>
    <row r="793" spans="1:10" ht="77.5" x14ac:dyDescent="0.35">
      <c r="A793" s="10"/>
      <c r="B793" s="11"/>
      <c r="C793" s="9">
        <f ca="1">COUNTIF($B$11:E793,E793)</f>
        <v>8</v>
      </c>
      <c r="D793" s="4" t="s">
        <v>422</v>
      </c>
      <c r="E793" s="59">
        <v>12000000</v>
      </c>
      <c r="F793" s="59">
        <v>12000000</v>
      </c>
      <c r="G793" s="73"/>
      <c r="H793" s="6" t="s">
        <v>1226</v>
      </c>
    </row>
    <row r="794" spans="1:10" s="14" customFormat="1" ht="93" x14ac:dyDescent="0.35">
      <c r="A794" s="10"/>
      <c r="B794" s="11"/>
      <c r="C794" s="58">
        <v>11</v>
      </c>
      <c r="D794" s="56" t="s">
        <v>2195</v>
      </c>
      <c r="E794" s="63">
        <v>0</v>
      </c>
      <c r="F794" s="63">
        <v>20000000</v>
      </c>
      <c r="G794" s="76">
        <f t="shared" ref="G794:G797" si="59">F794-E794</f>
        <v>20000000</v>
      </c>
      <c r="H794" s="56" t="s">
        <v>1226</v>
      </c>
      <c r="I794" s="69"/>
      <c r="J794" s="26"/>
    </row>
    <row r="795" spans="1:10" s="14" customFormat="1" ht="77.5" x14ac:dyDescent="0.35">
      <c r="A795" s="10"/>
      <c r="B795" s="11"/>
      <c r="C795" s="58">
        <v>12</v>
      </c>
      <c r="D795" s="56" t="s">
        <v>2196</v>
      </c>
      <c r="E795" s="63">
        <v>0</v>
      </c>
      <c r="F795" s="63">
        <v>20000000</v>
      </c>
      <c r="G795" s="76">
        <f t="shared" si="59"/>
        <v>20000000</v>
      </c>
      <c r="H795" s="56" t="s">
        <v>1226</v>
      </c>
      <c r="I795" s="69"/>
      <c r="J795" s="26"/>
    </row>
    <row r="796" spans="1:10" s="14" customFormat="1" ht="77.5" x14ac:dyDescent="0.35">
      <c r="A796" s="10"/>
      <c r="B796" s="11"/>
      <c r="C796" s="58">
        <v>13</v>
      </c>
      <c r="D796" s="56" t="s">
        <v>2197</v>
      </c>
      <c r="E796" s="63">
        <v>0</v>
      </c>
      <c r="F796" s="63">
        <v>20000000</v>
      </c>
      <c r="G796" s="76">
        <f t="shared" si="59"/>
        <v>20000000</v>
      </c>
      <c r="H796" s="56" t="s">
        <v>1226</v>
      </c>
      <c r="I796" s="69"/>
      <c r="J796" s="26"/>
    </row>
    <row r="797" spans="1:10" s="14" customFormat="1" ht="93" x14ac:dyDescent="0.35">
      <c r="A797" s="10"/>
      <c r="B797" s="11"/>
      <c r="C797" s="58">
        <v>14</v>
      </c>
      <c r="D797" s="56" t="s">
        <v>2199</v>
      </c>
      <c r="E797" s="63">
        <v>0</v>
      </c>
      <c r="F797" s="63">
        <v>12000000</v>
      </c>
      <c r="G797" s="76">
        <f t="shared" si="59"/>
        <v>12000000</v>
      </c>
      <c r="H797" s="56" t="s">
        <v>1226</v>
      </c>
      <c r="I797" s="69"/>
      <c r="J797" s="26"/>
    </row>
    <row r="798" spans="1:10" x14ac:dyDescent="0.35">
      <c r="A798" s="10"/>
      <c r="B798" s="27"/>
      <c r="C798" s="109" t="s">
        <v>1336</v>
      </c>
      <c r="D798" s="110"/>
      <c r="E798" s="59">
        <f>SUM(E791:E797)</f>
        <v>47000000</v>
      </c>
      <c r="F798" s="59">
        <f>SUM(F791:F797)</f>
        <v>119000000</v>
      </c>
      <c r="G798" s="73">
        <f>SUM(G791:G797)</f>
        <v>72000000</v>
      </c>
      <c r="H798" s="31"/>
      <c r="J798" s="35"/>
    </row>
    <row r="799" spans="1:10" x14ac:dyDescent="0.35">
      <c r="A799" s="10"/>
      <c r="B799" s="27"/>
      <c r="C799" s="107" t="s">
        <v>1363</v>
      </c>
      <c r="D799" s="112"/>
      <c r="E799" s="59"/>
      <c r="F799" s="59"/>
      <c r="G799" s="73"/>
      <c r="H799" s="31"/>
      <c r="J799" s="35"/>
    </row>
    <row r="800" spans="1:10" ht="77.5" x14ac:dyDescent="0.35">
      <c r="A800" s="10"/>
      <c r="B800" s="11"/>
      <c r="C800" s="9">
        <f ca="1">COUNTIF($B$11:E800,E800)</f>
        <v>7</v>
      </c>
      <c r="D800" s="4" t="s">
        <v>429</v>
      </c>
      <c r="E800" s="59">
        <v>10000000</v>
      </c>
      <c r="F800" s="59">
        <v>10000000</v>
      </c>
      <c r="G800" s="73"/>
      <c r="H800" s="6" t="s">
        <v>1226</v>
      </c>
    </row>
    <row r="801" spans="1:10" ht="93" x14ac:dyDescent="0.35">
      <c r="A801" s="10"/>
      <c r="B801" s="11"/>
      <c r="C801" s="9">
        <f ca="1">COUNTIF($B$11:E801,E801)</f>
        <v>8</v>
      </c>
      <c r="D801" s="4" t="s">
        <v>430</v>
      </c>
      <c r="E801" s="59">
        <v>14000000</v>
      </c>
      <c r="F801" s="59">
        <v>14000000</v>
      </c>
      <c r="G801" s="73"/>
      <c r="H801" s="6" t="s">
        <v>1226</v>
      </c>
    </row>
    <row r="802" spans="1:10" ht="77.5" x14ac:dyDescent="0.35">
      <c r="A802" s="10"/>
      <c r="B802" s="11"/>
      <c r="C802" s="9">
        <f ca="1">COUNTIF($B$11:E802,E802)</f>
        <v>9</v>
      </c>
      <c r="D802" s="4" t="s">
        <v>431</v>
      </c>
      <c r="E802" s="59">
        <v>12000000</v>
      </c>
      <c r="F802" s="59">
        <v>12000000</v>
      </c>
      <c r="G802" s="73"/>
      <c r="H802" s="6" t="s">
        <v>1226</v>
      </c>
    </row>
    <row r="803" spans="1:10" x14ac:dyDescent="0.35">
      <c r="A803" s="10"/>
      <c r="B803" s="11"/>
      <c r="C803" s="9"/>
      <c r="D803" s="4"/>
      <c r="E803" s="59"/>
      <c r="F803" s="59"/>
      <c r="G803" s="73"/>
      <c r="H803" s="6"/>
    </row>
    <row r="804" spans="1:10" ht="77.5" x14ac:dyDescent="0.35">
      <c r="A804" s="10"/>
      <c r="B804" s="11"/>
      <c r="C804" s="9">
        <f ca="1">COUNTIF($B$11:E804,E804)</f>
        <v>10</v>
      </c>
      <c r="D804" s="4" t="s">
        <v>432</v>
      </c>
      <c r="E804" s="59">
        <v>16000000</v>
      </c>
      <c r="F804" s="59">
        <v>16000000</v>
      </c>
      <c r="G804" s="73"/>
      <c r="H804" s="6" t="s">
        <v>1226</v>
      </c>
    </row>
    <row r="805" spans="1:10" s="14" customFormat="1" ht="77.5" x14ac:dyDescent="0.35">
      <c r="A805" s="10"/>
      <c r="B805" s="11"/>
      <c r="C805" s="58">
        <v>19</v>
      </c>
      <c r="D805" s="56" t="s">
        <v>2203</v>
      </c>
      <c r="E805" s="63">
        <v>0</v>
      </c>
      <c r="F805" s="63">
        <v>5000000</v>
      </c>
      <c r="G805" s="76">
        <f t="shared" ref="G805:G813" si="60">F805-E805</f>
        <v>5000000</v>
      </c>
      <c r="H805" s="56" t="s">
        <v>1226</v>
      </c>
      <c r="I805" s="69"/>
      <c r="J805" s="26"/>
    </row>
    <row r="806" spans="1:10" s="14" customFormat="1" ht="77.5" x14ac:dyDescent="0.35">
      <c r="A806" s="10"/>
      <c r="B806" s="11"/>
      <c r="C806" s="58">
        <v>20</v>
      </c>
      <c r="D806" s="56" t="s">
        <v>2204</v>
      </c>
      <c r="E806" s="63">
        <v>0</v>
      </c>
      <c r="F806" s="63">
        <v>10000000</v>
      </c>
      <c r="G806" s="76">
        <f t="shared" si="60"/>
        <v>10000000</v>
      </c>
      <c r="H806" s="56" t="s">
        <v>1226</v>
      </c>
      <c r="I806" s="69"/>
      <c r="J806" s="26"/>
    </row>
    <row r="807" spans="1:10" s="14" customFormat="1" ht="93" x14ac:dyDescent="0.35">
      <c r="A807" s="10"/>
      <c r="B807" s="11"/>
      <c r="C807" s="58">
        <v>21</v>
      </c>
      <c r="D807" s="56" t="s">
        <v>2205</v>
      </c>
      <c r="E807" s="63">
        <v>0</v>
      </c>
      <c r="F807" s="63">
        <v>20000000</v>
      </c>
      <c r="G807" s="76">
        <f t="shared" si="60"/>
        <v>20000000</v>
      </c>
      <c r="H807" s="56" t="s">
        <v>1226</v>
      </c>
      <c r="I807" s="69"/>
      <c r="J807" s="26"/>
    </row>
    <row r="808" spans="1:10" s="14" customFormat="1" ht="77.5" x14ac:dyDescent="0.35">
      <c r="A808" s="10"/>
      <c r="B808" s="11"/>
      <c r="C808" s="58">
        <v>22</v>
      </c>
      <c r="D808" s="56" t="s">
        <v>2206</v>
      </c>
      <c r="E808" s="63">
        <v>0</v>
      </c>
      <c r="F808" s="63">
        <v>10000000</v>
      </c>
      <c r="G808" s="76">
        <f t="shared" si="60"/>
        <v>10000000</v>
      </c>
      <c r="H808" s="56" t="s">
        <v>1226</v>
      </c>
      <c r="I808" s="69"/>
      <c r="J808" s="26"/>
    </row>
    <row r="809" spans="1:10" s="14" customFormat="1" ht="77.5" x14ac:dyDescent="0.35">
      <c r="A809" s="10"/>
      <c r="B809" s="11"/>
      <c r="C809" s="58">
        <v>23</v>
      </c>
      <c r="D809" s="56" t="s">
        <v>2207</v>
      </c>
      <c r="E809" s="63">
        <v>0</v>
      </c>
      <c r="F809" s="63">
        <v>10000000</v>
      </c>
      <c r="G809" s="76">
        <f t="shared" si="60"/>
        <v>10000000</v>
      </c>
      <c r="H809" s="56" t="s">
        <v>1226</v>
      </c>
      <c r="I809" s="69"/>
      <c r="J809" s="26"/>
    </row>
    <row r="810" spans="1:10" s="14" customFormat="1" ht="77.5" x14ac:dyDescent="0.35">
      <c r="A810" s="10"/>
      <c r="B810" s="11"/>
      <c r="C810" s="58">
        <v>24</v>
      </c>
      <c r="D810" s="56" t="s">
        <v>2208</v>
      </c>
      <c r="E810" s="63">
        <v>0</v>
      </c>
      <c r="F810" s="63">
        <v>10000000</v>
      </c>
      <c r="G810" s="76">
        <f t="shared" si="60"/>
        <v>10000000</v>
      </c>
      <c r="H810" s="56" t="s">
        <v>1226</v>
      </c>
      <c r="I810" s="69"/>
      <c r="J810" s="26"/>
    </row>
    <row r="811" spans="1:10" s="14" customFormat="1" ht="77.5" x14ac:dyDescent="0.35">
      <c r="A811" s="10"/>
      <c r="B811" s="11"/>
      <c r="C811" s="58">
        <v>25</v>
      </c>
      <c r="D811" s="56" t="s">
        <v>2209</v>
      </c>
      <c r="E811" s="63">
        <v>0</v>
      </c>
      <c r="F811" s="63">
        <v>10000000</v>
      </c>
      <c r="G811" s="76">
        <f t="shared" si="60"/>
        <v>10000000</v>
      </c>
      <c r="H811" s="56" t="s">
        <v>1226</v>
      </c>
      <c r="I811" s="69"/>
      <c r="J811" s="26"/>
    </row>
    <row r="812" spans="1:10" s="14" customFormat="1" ht="77.5" x14ac:dyDescent="0.35">
      <c r="A812" s="10"/>
      <c r="B812" s="11"/>
      <c r="C812" s="58">
        <v>26</v>
      </c>
      <c r="D812" s="56" t="s">
        <v>2210</v>
      </c>
      <c r="E812" s="63">
        <v>0</v>
      </c>
      <c r="F812" s="63">
        <v>25000000</v>
      </c>
      <c r="G812" s="76">
        <f t="shared" si="60"/>
        <v>25000000</v>
      </c>
      <c r="H812" s="56" t="s">
        <v>1226</v>
      </c>
      <c r="I812" s="69"/>
      <c r="J812" s="26"/>
    </row>
    <row r="813" spans="1:10" s="14" customFormat="1" ht="77.5" x14ac:dyDescent="0.35">
      <c r="A813" s="10"/>
      <c r="B813" s="11"/>
      <c r="C813" s="58">
        <v>27</v>
      </c>
      <c r="D813" s="56" t="s">
        <v>2212</v>
      </c>
      <c r="E813" s="63">
        <v>0</v>
      </c>
      <c r="F813" s="63">
        <v>15000000</v>
      </c>
      <c r="G813" s="76">
        <f t="shared" si="60"/>
        <v>15000000</v>
      </c>
      <c r="H813" s="56" t="s">
        <v>1226</v>
      </c>
      <c r="I813" s="69"/>
      <c r="J813" s="26"/>
    </row>
    <row r="814" spans="1:10" x14ac:dyDescent="0.35">
      <c r="A814" s="10"/>
      <c r="B814" s="27"/>
      <c r="C814" s="109" t="s">
        <v>1337</v>
      </c>
      <c r="D814" s="110"/>
      <c r="E814" s="59">
        <f>SUM(E800:E813)</f>
        <v>52000000</v>
      </c>
      <c r="F814" s="59">
        <f>SUM(F800:F813)</f>
        <v>167000000</v>
      </c>
      <c r="G814" s="73">
        <f>SUM(G800:G813)</f>
        <v>115000000</v>
      </c>
      <c r="H814" s="31"/>
      <c r="J814" s="35"/>
    </row>
    <row r="815" spans="1:10" x14ac:dyDescent="0.35">
      <c r="A815" s="10"/>
      <c r="B815" s="27"/>
      <c r="C815" s="107" t="s">
        <v>1364</v>
      </c>
      <c r="D815" s="112"/>
      <c r="E815" s="59"/>
      <c r="F815" s="59"/>
      <c r="G815" s="73"/>
      <c r="H815" s="31"/>
      <c r="J815" s="35"/>
    </row>
    <row r="816" spans="1:10" ht="77.5" x14ac:dyDescent="0.35">
      <c r="A816" s="10"/>
      <c r="B816" s="11"/>
      <c r="C816" s="9">
        <f ca="1">COUNTIF($B$11:E816,E816)</f>
        <v>4</v>
      </c>
      <c r="D816" s="4" t="s">
        <v>436</v>
      </c>
      <c r="E816" s="59">
        <v>10000000</v>
      </c>
      <c r="F816" s="59">
        <v>10000000</v>
      </c>
      <c r="G816" s="73"/>
      <c r="H816" s="6" t="s">
        <v>1226</v>
      </c>
    </row>
    <row r="817" spans="1:10" ht="93" x14ac:dyDescent="0.35">
      <c r="A817" s="10"/>
      <c r="B817" s="11"/>
      <c r="C817" s="9">
        <f ca="1">COUNTIF($B$11:E817,E817)</f>
        <v>5</v>
      </c>
      <c r="D817" s="4" t="s">
        <v>437</v>
      </c>
      <c r="E817" s="59">
        <v>12500000</v>
      </c>
      <c r="F817" s="59">
        <v>12500000</v>
      </c>
      <c r="G817" s="73"/>
      <c r="H817" s="6" t="s">
        <v>1226</v>
      </c>
    </row>
    <row r="818" spans="1:10" ht="93" x14ac:dyDescent="0.35">
      <c r="A818" s="10"/>
      <c r="B818" s="11"/>
      <c r="C818" s="9">
        <f ca="1">COUNTIF($B$11:E818,E818)</f>
        <v>6</v>
      </c>
      <c r="D818" s="4" t="s">
        <v>438</v>
      </c>
      <c r="E818" s="59">
        <v>12500000</v>
      </c>
      <c r="F818" s="59">
        <v>12500000</v>
      </c>
      <c r="G818" s="73"/>
      <c r="H818" s="6" t="s">
        <v>1226</v>
      </c>
    </row>
    <row r="819" spans="1:10" ht="93" x14ac:dyDescent="0.35">
      <c r="A819" s="10"/>
      <c r="B819" s="11"/>
      <c r="C819" s="9">
        <f ca="1">COUNTIF($B$11:E819,E819)</f>
        <v>7</v>
      </c>
      <c r="D819" s="4" t="s">
        <v>439</v>
      </c>
      <c r="E819" s="59">
        <v>10000000</v>
      </c>
      <c r="F819" s="59">
        <v>10000000</v>
      </c>
      <c r="G819" s="73"/>
      <c r="H819" s="6" t="s">
        <v>1226</v>
      </c>
    </row>
    <row r="820" spans="1:10" ht="77.5" x14ac:dyDescent="0.35">
      <c r="A820" s="10"/>
      <c r="B820" s="11"/>
      <c r="C820" s="9">
        <f ca="1">COUNTIF($B$11:E820,E820)</f>
        <v>8</v>
      </c>
      <c r="D820" s="4" t="s">
        <v>440</v>
      </c>
      <c r="E820" s="59">
        <v>15000000</v>
      </c>
      <c r="F820" s="59">
        <v>15000000</v>
      </c>
      <c r="G820" s="73"/>
      <c r="H820" s="6" t="s">
        <v>1226</v>
      </c>
    </row>
    <row r="821" spans="1:10" ht="77.5" x14ac:dyDescent="0.35">
      <c r="A821" s="10"/>
      <c r="B821" s="11"/>
      <c r="C821" s="9">
        <f ca="1">COUNTIF($B$11:E821,E821)</f>
        <v>9</v>
      </c>
      <c r="D821" s="4" t="s">
        <v>441</v>
      </c>
      <c r="E821" s="59">
        <v>15000000</v>
      </c>
      <c r="F821" s="59">
        <v>15000000</v>
      </c>
      <c r="G821" s="73"/>
      <c r="H821" s="6" t="s">
        <v>1226</v>
      </c>
    </row>
    <row r="822" spans="1:10" s="14" customFormat="1" ht="77.5" x14ac:dyDescent="0.35">
      <c r="A822" s="10"/>
      <c r="B822" s="11"/>
      <c r="C822" s="58">
        <v>15</v>
      </c>
      <c r="D822" s="56" t="s">
        <v>2220</v>
      </c>
      <c r="E822" s="63">
        <v>0</v>
      </c>
      <c r="F822" s="63">
        <v>15000000</v>
      </c>
      <c r="G822" s="76">
        <f t="shared" ref="G822:G826" si="61">F822-E822</f>
        <v>15000000</v>
      </c>
      <c r="H822" s="56" t="s">
        <v>1226</v>
      </c>
      <c r="I822" s="69"/>
      <c r="J822" s="26"/>
    </row>
    <row r="823" spans="1:10" s="14" customFormat="1" ht="93" x14ac:dyDescent="0.35">
      <c r="A823" s="10"/>
      <c r="B823" s="11"/>
      <c r="C823" s="58">
        <v>16</v>
      </c>
      <c r="D823" s="56" t="s">
        <v>2221</v>
      </c>
      <c r="E823" s="63">
        <v>0</v>
      </c>
      <c r="F823" s="63">
        <v>30000000</v>
      </c>
      <c r="G823" s="76">
        <f t="shared" si="61"/>
        <v>30000000</v>
      </c>
      <c r="H823" s="56" t="s">
        <v>1226</v>
      </c>
      <c r="I823" s="69"/>
      <c r="J823" s="26"/>
    </row>
    <row r="824" spans="1:10" s="14" customFormat="1" ht="93" x14ac:dyDescent="0.35">
      <c r="A824" s="10"/>
      <c r="B824" s="11"/>
      <c r="C824" s="58">
        <v>17</v>
      </c>
      <c r="D824" s="56" t="s">
        <v>2224</v>
      </c>
      <c r="E824" s="63">
        <v>0</v>
      </c>
      <c r="F824" s="63">
        <v>11000000</v>
      </c>
      <c r="G824" s="76">
        <f t="shared" si="61"/>
        <v>11000000</v>
      </c>
      <c r="H824" s="56" t="s">
        <v>1226</v>
      </c>
      <c r="I824" s="69"/>
      <c r="J824" s="26"/>
    </row>
    <row r="825" spans="1:10" s="14" customFormat="1" ht="93" x14ac:dyDescent="0.35">
      <c r="A825" s="10"/>
      <c r="B825" s="11"/>
      <c r="C825" s="58">
        <v>18</v>
      </c>
      <c r="D825" s="56" t="s">
        <v>2225</v>
      </c>
      <c r="E825" s="63">
        <v>0</v>
      </c>
      <c r="F825" s="63">
        <v>10000000</v>
      </c>
      <c r="G825" s="76">
        <f t="shared" si="61"/>
        <v>10000000</v>
      </c>
      <c r="H825" s="56" t="s">
        <v>1226</v>
      </c>
      <c r="I825" s="69"/>
      <c r="J825" s="26"/>
    </row>
    <row r="826" spans="1:10" s="14" customFormat="1" ht="109.5" customHeight="1" x14ac:dyDescent="0.35">
      <c r="A826" s="10"/>
      <c r="B826" s="11"/>
      <c r="C826" s="58">
        <v>19</v>
      </c>
      <c r="D826" s="56" t="s">
        <v>2226</v>
      </c>
      <c r="E826" s="63">
        <v>0</v>
      </c>
      <c r="F826" s="63">
        <v>12000000</v>
      </c>
      <c r="G826" s="76">
        <f t="shared" si="61"/>
        <v>12000000</v>
      </c>
      <c r="H826" s="56" t="s">
        <v>1226</v>
      </c>
      <c r="I826" s="69"/>
      <c r="J826" s="26"/>
    </row>
    <row r="827" spans="1:10" x14ac:dyDescent="0.35">
      <c r="A827" s="10"/>
      <c r="B827" s="27"/>
      <c r="C827" s="109" t="s">
        <v>1338</v>
      </c>
      <c r="D827" s="110"/>
      <c r="E827" s="59">
        <f>SUM(E816:E826)</f>
        <v>75000000</v>
      </c>
      <c r="F827" s="59">
        <f>SUM(F816:F826)</f>
        <v>153000000</v>
      </c>
      <c r="G827" s="73">
        <f>SUM(G816:G826)</f>
        <v>78000000</v>
      </c>
      <c r="H827" s="31"/>
      <c r="J827" s="35"/>
    </row>
    <row r="828" spans="1:10" x14ac:dyDescent="0.35">
      <c r="A828" s="10"/>
      <c r="B828" s="27"/>
      <c r="C828" s="107" t="s">
        <v>1365</v>
      </c>
      <c r="D828" s="112"/>
      <c r="E828" s="59"/>
      <c r="F828" s="59"/>
      <c r="G828" s="73"/>
      <c r="H828" s="31"/>
      <c r="J828" s="35"/>
    </row>
    <row r="829" spans="1:10" ht="77.5" x14ac:dyDescent="0.35">
      <c r="A829" s="10"/>
      <c r="B829" s="11"/>
      <c r="C829" s="9">
        <f ca="1">COUNTIF($B$11:E829,E829)</f>
        <v>8</v>
      </c>
      <c r="D829" s="4" t="s">
        <v>449</v>
      </c>
      <c r="E829" s="59">
        <v>15000000</v>
      </c>
      <c r="F829" s="59">
        <v>15000000</v>
      </c>
      <c r="G829" s="73"/>
      <c r="H829" s="6" t="s">
        <v>1226</v>
      </c>
    </row>
    <row r="830" spans="1:10" ht="77.5" x14ac:dyDescent="0.35">
      <c r="A830" s="10"/>
      <c r="B830" s="11"/>
      <c r="C830" s="9">
        <f ca="1">COUNTIF($B$11:E830,E830)</f>
        <v>9</v>
      </c>
      <c r="D830" s="4" t="s">
        <v>450</v>
      </c>
      <c r="E830" s="59">
        <v>10000000</v>
      </c>
      <c r="F830" s="59">
        <v>10000000</v>
      </c>
      <c r="G830" s="73"/>
      <c r="H830" s="6" t="s">
        <v>1226</v>
      </c>
    </row>
    <row r="831" spans="1:10" ht="77.5" x14ac:dyDescent="0.35">
      <c r="A831" s="10"/>
      <c r="B831" s="11"/>
      <c r="C831" s="9">
        <f ca="1">COUNTIF($B$11:E831,E831)</f>
        <v>10</v>
      </c>
      <c r="D831" s="4" t="s">
        <v>451</v>
      </c>
      <c r="E831" s="59">
        <v>10000000</v>
      </c>
      <c r="F831" s="59">
        <v>10000000</v>
      </c>
      <c r="G831" s="73"/>
      <c r="H831" s="6" t="s">
        <v>1226</v>
      </c>
    </row>
    <row r="832" spans="1:10" ht="77.5" x14ac:dyDescent="0.35">
      <c r="A832" s="10"/>
      <c r="B832" s="11"/>
      <c r="C832" s="9">
        <f ca="1">COUNTIF($B$11:E832,E832)</f>
        <v>11</v>
      </c>
      <c r="D832" s="4" t="s">
        <v>452</v>
      </c>
      <c r="E832" s="59">
        <v>7500000</v>
      </c>
      <c r="F832" s="59">
        <v>7500000</v>
      </c>
      <c r="G832" s="73"/>
      <c r="H832" s="6" t="s">
        <v>1226</v>
      </c>
    </row>
    <row r="833" spans="1:10" ht="77.5" x14ac:dyDescent="0.35">
      <c r="A833" s="10"/>
      <c r="B833" s="11"/>
      <c r="C833" s="9">
        <f ca="1">COUNTIF($B$11:E833,E833)</f>
        <v>12</v>
      </c>
      <c r="D833" s="4" t="s">
        <v>453</v>
      </c>
      <c r="E833" s="59">
        <v>7500000</v>
      </c>
      <c r="F833" s="59">
        <v>7500000</v>
      </c>
      <c r="G833" s="73"/>
      <c r="H833" s="6" t="s">
        <v>1226</v>
      </c>
    </row>
    <row r="834" spans="1:10" ht="77.5" x14ac:dyDescent="0.35">
      <c r="A834" s="10"/>
      <c r="B834" s="11"/>
      <c r="C834" s="9">
        <f ca="1">COUNTIF($B$11:E834,E834)</f>
        <v>13</v>
      </c>
      <c r="D834" s="4" t="s">
        <v>454</v>
      </c>
      <c r="E834" s="59">
        <v>7500000</v>
      </c>
      <c r="F834" s="59">
        <v>7500000</v>
      </c>
      <c r="G834" s="73"/>
      <c r="H834" s="6" t="s">
        <v>1226</v>
      </c>
    </row>
    <row r="835" spans="1:10" ht="77.5" x14ac:dyDescent="0.35">
      <c r="A835" s="10"/>
      <c r="B835" s="11"/>
      <c r="C835" s="9">
        <f ca="1">COUNTIF($B$11:E835,E835)</f>
        <v>14</v>
      </c>
      <c r="D835" s="4" t="s">
        <v>455</v>
      </c>
      <c r="E835" s="59">
        <v>7500000</v>
      </c>
      <c r="F835" s="59">
        <v>7500000</v>
      </c>
      <c r="G835" s="73"/>
      <c r="H835" s="6" t="s">
        <v>1226</v>
      </c>
    </row>
    <row r="836" spans="1:10" ht="77.5" x14ac:dyDescent="0.35">
      <c r="A836" s="10"/>
      <c r="B836" s="11"/>
      <c r="C836" s="9">
        <f ca="1">COUNTIF($B$11:E836,E836)</f>
        <v>15</v>
      </c>
      <c r="D836" s="4" t="s">
        <v>456</v>
      </c>
      <c r="E836" s="59">
        <v>10000000</v>
      </c>
      <c r="F836" s="59">
        <v>10000000</v>
      </c>
      <c r="G836" s="73"/>
      <c r="H836" s="6" t="s">
        <v>1226</v>
      </c>
    </row>
    <row r="837" spans="1:10" ht="77.5" x14ac:dyDescent="0.35">
      <c r="A837" s="10"/>
      <c r="B837" s="11"/>
      <c r="C837" s="9">
        <f ca="1">COUNTIF($B$11:E837,E837)</f>
        <v>16</v>
      </c>
      <c r="D837" s="4" t="s">
        <v>457</v>
      </c>
      <c r="E837" s="59">
        <v>7500000</v>
      </c>
      <c r="F837" s="59">
        <v>7500000</v>
      </c>
      <c r="G837" s="73"/>
      <c r="H837" s="6" t="s">
        <v>1226</v>
      </c>
    </row>
    <row r="838" spans="1:10" s="14" customFormat="1" ht="77.5" x14ac:dyDescent="0.35">
      <c r="A838" s="10"/>
      <c r="B838" s="11"/>
      <c r="C838" s="58">
        <v>21</v>
      </c>
      <c r="D838" s="56" t="s">
        <v>2228</v>
      </c>
      <c r="E838" s="63">
        <v>0</v>
      </c>
      <c r="F838" s="63">
        <v>25000000</v>
      </c>
      <c r="G838" s="76">
        <f t="shared" ref="G838:G839" si="62">F838-E838</f>
        <v>25000000</v>
      </c>
      <c r="H838" s="56" t="s">
        <v>1226</v>
      </c>
      <c r="I838" s="69"/>
      <c r="J838" s="26"/>
    </row>
    <row r="839" spans="1:10" s="14" customFormat="1" ht="108.5" x14ac:dyDescent="0.35">
      <c r="A839" s="10"/>
      <c r="B839" s="11"/>
      <c r="C839" s="58">
        <v>22</v>
      </c>
      <c r="D839" s="56" t="s">
        <v>2229</v>
      </c>
      <c r="E839" s="63">
        <v>0</v>
      </c>
      <c r="F839" s="63">
        <v>5000000</v>
      </c>
      <c r="G839" s="76">
        <f t="shared" si="62"/>
        <v>5000000</v>
      </c>
      <c r="H839" s="56" t="s">
        <v>1226</v>
      </c>
      <c r="I839" s="69"/>
      <c r="J839" s="26"/>
    </row>
    <row r="840" spans="1:10" ht="15.75" customHeight="1" x14ac:dyDescent="0.35">
      <c r="A840" s="10"/>
      <c r="B840" s="27"/>
      <c r="C840" s="109" t="s">
        <v>1339</v>
      </c>
      <c r="D840" s="110"/>
      <c r="E840" s="59">
        <f>SUM(E829:E839)</f>
        <v>82500000</v>
      </c>
      <c r="F840" s="59">
        <f>SUM(F829:F839)</f>
        <v>112500000</v>
      </c>
      <c r="G840" s="73">
        <f>SUM(G829:G839)</f>
        <v>30000000</v>
      </c>
      <c r="H840" s="31"/>
      <c r="J840" s="35"/>
    </row>
    <row r="841" spans="1:10" x14ac:dyDescent="0.35">
      <c r="A841" s="10"/>
      <c r="B841" s="27"/>
      <c r="C841" s="107" t="s">
        <v>1366</v>
      </c>
      <c r="D841" s="112"/>
      <c r="E841" s="59"/>
      <c r="F841" s="59"/>
      <c r="G841" s="73"/>
      <c r="H841" s="31"/>
      <c r="J841" s="35"/>
    </row>
    <row r="842" spans="1:10" ht="77.5" x14ac:dyDescent="0.35">
      <c r="A842" s="10"/>
      <c r="B842" s="11"/>
      <c r="C842" s="9">
        <f ca="1">COUNTIF($B$11:E842,E842)</f>
        <v>4</v>
      </c>
      <c r="D842" s="4" t="s">
        <v>461</v>
      </c>
      <c r="E842" s="59">
        <v>10000000</v>
      </c>
      <c r="F842" s="59">
        <v>10000000</v>
      </c>
      <c r="G842" s="73"/>
      <c r="H842" s="6" t="s">
        <v>1226</v>
      </c>
    </row>
    <row r="843" spans="1:10" ht="77.5" x14ac:dyDescent="0.35">
      <c r="A843" s="10"/>
      <c r="B843" s="11"/>
      <c r="C843" s="9">
        <f ca="1">COUNTIF($B$11:E843,E843)</f>
        <v>5</v>
      </c>
      <c r="D843" s="4" t="s">
        <v>462</v>
      </c>
      <c r="E843" s="59">
        <v>7500000</v>
      </c>
      <c r="F843" s="59">
        <v>7500000</v>
      </c>
      <c r="G843" s="73"/>
      <c r="H843" s="6" t="s">
        <v>1226</v>
      </c>
    </row>
    <row r="844" spans="1:10" ht="77.5" x14ac:dyDescent="0.35">
      <c r="A844" s="10"/>
      <c r="B844" s="11"/>
      <c r="C844" s="9">
        <f ca="1">COUNTIF($B$11:E844,E844)</f>
        <v>6</v>
      </c>
      <c r="D844" s="4" t="s">
        <v>463</v>
      </c>
      <c r="E844" s="59">
        <v>20000000</v>
      </c>
      <c r="F844" s="59">
        <v>20000000</v>
      </c>
      <c r="G844" s="73"/>
      <c r="H844" s="6" t="s">
        <v>1226</v>
      </c>
    </row>
    <row r="845" spans="1:10" ht="77.5" x14ac:dyDescent="0.35">
      <c r="A845" s="10"/>
      <c r="B845" s="11"/>
      <c r="C845" s="9">
        <f ca="1">COUNTIF($B$11:E845,E845)</f>
        <v>7</v>
      </c>
      <c r="D845" s="4" t="s">
        <v>464</v>
      </c>
      <c r="E845" s="59">
        <v>10000000</v>
      </c>
      <c r="F845" s="59">
        <v>10000000</v>
      </c>
      <c r="G845" s="73"/>
      <c r="H845" s="6" t="s">
        <v>1226</v>
      </c>
    </row>
    <row r="846" spans="1:10" ht="77.5" x14ac:dyDescent="0.35">
      <c r="A846" s="10"/>
      <c r="B846" s="11"/>
      <c r="C846" s="9">
        <f ca="1">COUNTIF($B$11:E846,E846)</f>
        <v>8</v>
      </c>
      <c r="D846" s="4" t="s">
        <v>465</v>
      </c>
      <c r="E846" s="59">
        <v>10000000</v>
      </c>
      <c r="F846" s="59">
        <v>10000000</v>
      </c>
      <c r="G846" s="73"/>
      <c r="H846" s="6" t="s">
        <v>1226</v>
      </c>
    </row>
    <row r="847" spans="1:10" s="14" customFormat="1" ht="77.5" x14ac:dyDescent="0.35">
      <c r="A847" s="10"/>
      <c r="B847" s="11"/>
      <c r="C847" s="58">
        <v>18</v>
      </c>
      <c r="D847" s="56" t="s">
        <v>3305</v>
      </c>
      <c r="E847" s="63">
        <v>0</v>
      </c>
      <c r="F847" s="63">
        <v>8000000</v>
      </c>
      <c r="G847" s="76">
        <f t="shared" ref="G847:G851" si="63">F847-E847</f>
        <v>8000000</v>
      </c>
      <c r="H847" s="56" t="s">
        <v>1226</v>
      </c>
      <c r="I847" s="69"/>
      <c r="J847" s="26"/>
    </row>
    <row r="848" spans="1:10" s="14" customFormat="1" ht="77.5" x14ac:dyDescent="0.35">
      <c r="A848" s="10"/>
      <c r="B848" s="11"/>
      <c r="C848" s="58">
        <v>19</v>
      </c>
      <c r="D848" s="56" t="s">
        <v>2234</v>
      </c>
      <c r="E848" s="63">
        <v>0</v>
      </c>
      <c r="F848" s="63">
        <v>10000000</v>
      </c>
      <c r="G848" s="76">
        <f t="shared" si="63"/>
        <v>10000000</v>
      </c>
      <c r="H848" s="56" t="s">
        <v>1226</v>
      </c>
      <c r="I848" s="69"/>
      <c r="J848" s="26"/>
    </row>
    <row r="849" spans="1:10" s="14" customFormat="1" ht="77.5" x14ac:dyDescent="0.35">
      <c r="A849" s="10"/>
      <c r="B849" s="11"/>
      <c r="C849" s="58">
        <v>20</v>
      </c>
      <c r="D849" s="56" t="s">
        <v>2235</v>
      </c>
      <c r="E849" s="63">
        <v>0</v>
      </c>
      <c r="F849" s="63">
        <v>23000000</v>
      </c>
      <c r="G849" s="76">
        <f t="shared" si="63"/>
        <v>23000000</v>
      </c>
      <c r="H849" s="56" t="s">
        <v>1226</v>
      </c>
      <c r="I849" s="69"/>
      <c r="J849" s="26"/>
    </row>
    <row r="850" spans="1:10" s="14" customFormat="1" ht="77.5" x14ac:dyDescent="0.35">
      <c r="A850" s="10"/>
      <c r="B850" s="11"/>
      <c r="C850" s="58">
        <v>21</v>
      </c>
      <c r="D850" s="56" t="s">
        <v>2236</v>
      </c>
      <c r="E850" s="63">
        <v>0</v>
      </c>
      <c r="F850" s="63">
        <v>20000000</v>
      </c>
      <c r="G850" s="76">
        <f t="shared" si="63"/>
        <v>20000000</v>
      </c>
      <c r="H850" s="56" t="s">
        <v>1226</v>
      </c>
      <c r="I850" s="69"/>
      <c r="J850" s="26"/>
    </row>
    <row r="851" spans="1:10" s="14" customFormat="1" ht="93" x14ac:dyDescent="0.35">
      <c r="A851" s="10"/>
      <c r="B851" s="11"/>
      <c r="C851" s="58">
        <v>22</v>
      </c>
      <c r="D851" s="56" t="s">
        <v>2244</v>
      </c>
      <c r="E851" s="63">
        <v>0</v>
      </c>
      <c r="F851" s="63">
        <v>12000000</v>
      </c>
      <c r="G851" s="76">
        <f t="shared" si="63"/>
        <v>12000000</v>
      </c>
      <c r="H851" s="56" t="s">
        <v>1226</v>
      </c>
      <c r="I851" s="69"/>
      <c r="J851" s="26"/>
    </row>
    <row r="852" spans="1:10" x14ac:dyDescent="0.35">
      <c r="A852" s="10"/>
      <c r="B852" s="27"/>
      <c r="C852" s="109" t="s">
        <v>1340</v>
      </c>
      <c r="D852" s="110"/>
      <c r="E852" s="59">
        <f>SUM(E842:E851)</f>
        <v>57500000</v>
      </c>
      <c r="F852" s="59">
        <f>SUM(F842:F851)</f>
        <v>130500000</v>
      </c>
      <c r="G852" s="73">
        <f>SUM(G842:G851)</f>
        <v>73000000</v>
      </c>
      <c r="H852" s="31"/>
      <c r="J852" s="35"/>
    </row>
    <row r="853" spans="1:10" x14ac:dyDescent="0.35">
      <c r="A853" s="10"/>
      <c r="B853" s="27"/>
      <c r="C853" s="107" t="s">
        <v>1367</v>
      </c>
      <c r="D853" s="112"/>
      <c r="E853" s="59"/>
      <c r="F853" s="59"/>
      <c r="G853" s="73"/>
      <c r="H853" s="31"/>
      <c r="J853" s="35"/>
    </row>
    <row r="854" spans="1:10" ht="77.5" x14ac:dyDescent="0.35">
      <c r="A854" s="10"/>
      <c r="B854" s="11"/>
      <c r="C854" s="9">
        <f ca="1">COUNTIF($B$11:E854,E854)</f>
        <v>2</v>
      </c>
      <c r="D854" s="4" t="s">
        <v>467</v>
      </c>
      <c r="E854" s="59">
        <v>30000000</v>
      </c>
      <c r="F854" s="59">
        <v>30000000</v>
      </c>
      <c r="G854" s="73"/>
      <c r="H854" s="6" t="s">
        <v>1226</v>
      </c>
    </row>
    <row r="855" spans="1:10" ht="77.5" x14ac:dyDescent="0.35">
      <c r="A855" s="10"/>
      <c r="B855" s="11"/>
      <c r="C855" s="9">
        <f ca="1">COUNTIF($B$11:E855,E855)</f>
        <v>3</v>
      </c>
      <c r="D855" s="4" t="s">
        <v>468</v>
      </c>
      <c r="E855" s="59">
        <v>25000000</v>
      </c>
      <c r="F855" s="59">
        <v>25000000</v>
      </c>
      <c r="G855" s="73"/>
      <c r="H855" s="6" t="s">
        <v>1226</v>
      </c>
    </row>
    <row r="856" spans="1:10" ht="77.5" x14ac:dyDescent="0.35">
      <c r="A856" s="10"/>
      <c r="B856" s="11"/>
      <c r="C856" s="9">
        <f ca="1">COUNTIF($B$11:E856,E856)</f>
        <v>4</v>
      </c>
      <c r="D856" s="4" t="s">
        <v>469</v>
      </c>
      <c r="E856" s="59">
        <v>11500000</v>
      </c>
      <c r="F856" s="59">
        <v>11500000</v>
      </c>
      <c r="G856" s="73"/>
      <c r="H856" s="6" t="s">
        <v>1226</v>
      </c>
    </row>
    <row r="857" spans="1:10" ht="77.5" x14ac:dyDescent="0.35">
      <c r="A857" s="10"/>
      <c r="B857" s="11"/>
      <c r="C857" s="9">
        <f ca="1">COUNTIF($B$11:E857,E857)</f>
        <v>5</v>
      </c>
      <c r="D857" s="4" t="s">
        <v>470</v>
      </c>
      <c r="E857" s="59">
        <v>20000000</v>
      </c>
      <c r="F857" s="59">
        <v>20000000</v>
      </c>
      <c r="G857" s="73"/>
      <c r="H857" s="6" t="s">
        <v>1226</v>
      </c>
    </row>
    <row r="858" spans="1:10" ht="77.5" x14ac:dyDescent="0.35">
      <c r="A858" s="10"/>
      <c r="B858" s="11"/>
      <c r="C858" s="9">
        <f ca="1">COUNTIF($B$11:E858,E858)</f>
        <v>6</v>
      </c>
      <c r="D858" s="4" t="s">
        <v>471</v>
      </c>
      <c r="E858" s="59">
        <v>15000000</v>
      </c>
      <c r="F858" s="59">
        <v>15000000</v>
      </c>
      <c r="G858" s="73"/>
      <c r="H858" s="6" t="s">
        <v>1226</v>
      </c>
    </row>
    <row r="859" spans="1:10" ht="77.5" x14ac:dyDescent="0.35">
      <c r="A859" s="10"/>
      <c r="B859" s="11"/>
      <c r="C859" s="9">
        <f ca="1">COUNTIF($B$11:E859,E859)</f>
        <v>7</v>
      </c>
      <c r="D859" s="4" t="s">
        <v>472</v>
      </c>
      <c r="E859" s="59">
        <v>18000000</v>
      </c>
      <c r="F859" s="59">
        <v>18000000</v>
      </c>
      <c r="G859" s="73"/>
      <c r="H859" s="6" t="s">
        <v>1226</v>
      </c>
    </row>
    <row r="860" spans="1:10" ht="77.5" x14ac:dyDescent="0.35">
      <c r="A860" s="10"/>
      <c r="B860" s="11"/>
      <c r="C860" s="9">
        <f ca="1">COUNTIF($B$11:E860,E860)</f>
        <v>8</v>
      </c>
      <c r="D860" s="4" t="s">
        <v>473</v>
      </c>
      <c r="E860" s="59">
        <v>30000000</v>
      </c>
      <c r="F860" s="59">
        <v>30000000</v>
      </c>
      <c r="G860" s="73"/>
      <c r="H860" s="6" t="s">
        <v>1226</v>
      </c>
    </row>
    <row r="861" spans="1:10" s="14" customFormat="1" ht="77.5" x14ac:dyDescent="0.35">
      <c r="A861" s="10"/>
      <c r="B861" s="11"/>
      <c r="C861" s="58">
        <v>16</v>
      </c>
      <c r="D861" s="56" t="s">
        <v>3306</v>
      </c>
      <c r="E861" s="63">
        <v>0</v>
      </c>
      <c r="F861" s="63">
        <v>10000000</v>
      </c>
      <c r="G861" s="76">
        <f t="shared" ref="G861:G868" si="64">F861-E861</f>
        <v>10000000</v>
      </c>
      <c r="H861" s="56" t="s">
        <v>1226</v>
      </c>
      <c r="I861" s="69"/>
      <c r="J861" s="26"/>
    </row>
    <row r="862" spans="1:10" s="14" customFormat="1" ht="77.5" x14ac:dyDescent="0.35">
      <c r="A862" s="10"/>
      <c r="B862" s="11"/>
      <c r="C862" s="58">
        <v>17</v>
      </c>
      <c r="D862" s="56" t="s">
        <v>2247</v>
      </c>
      <c r="E862" s="63">
        <v>0</v>
      </c>
      <c r="F862" s="63">
        <v>25000000</v>
      </c>
      <c r="G862" s="76">
        <f t="shared" si="64"/>
        <v>25000000</v>
      </c>
      <c r="H862" s="56" t="s">
        <v>1226</v>
      </c>
      <c r="I862" s="69"/>
      <c r="J862" s="26"/>
    </row>
    <row r="863" spans="1:10" s="14" customFormat="1" ht="93" x14ac:dyDescent="0.35">
      <c r="A863" s="10"/>
      <c r="B863" s="11"/>
      <c r="C863" s="58">
        <v>18</v>
      </c>
      <c r="D863" s="56" t="s">
        <v>2248</v>
      </c>
      <c r="E863" s="63">
        <v>0</v>
      </c>
      <c r="F863" s="63">
        <v>10000000</v>
      </c>
      <c r="G863" s="76">
        <f t="shared" si="64"/>
        <v>10000000</v>
      </c>
      <c r="H863" s="56" t="s">
        <v>1226</v>
      </c>
      <c r="I863" s="69"/>
      <c r="J863" s="26"/>
    </row>
    <row r="864" spans="1:10" s="14" customFormat="1" ht="77.5" x14ac:dyDescent="0.35">
      <c r="A864" s="10"/>
      <c r="B864" s="11"/>
      <c r="C864" s="58">
        <v>19</v>
      </c>
      <c r="D864" s="56" t="s">
        <v>2249</v>
      </c>
      <c r="E864" s="63">
        <v>0</v>
      </c>
      <c r="F864" s="63">
        <v>11000000</v>
      </c>
      <c r="G864" s="76">
        <f t="shared" si="64"/>
        <v>11000000</v>
      </c>
      <c r="H864" s="56" t="s">
        <v>1226</v>
      </c>
      <c r="I864" s="69"/>
      <c r="J864" s="26"/>
    </row>
    <row r="865" spans="1:10" s="14" customFormat="1" ht="77.5" x14ac:dyDescent="0.35">
      <c r="A865" s="10"/>
      <c r="B865" s="11"/>
      <c r="C865" s="58">
        <v>20</v>
      </c>
      <c r="D865" s="56" t="s">
        <v>2250</v>
      </c>
      <c r="E865" s="63">
        <v>0</v>
      </c>
      <c r="F865" s="63">
        <v>20000000</v>
      </c>
      <c r="G865" s="76">
        <f t="shared" si="64"/>
        <v>20000000</v>
      </c>
      <c r="H865" s="56" t="s">
        <v>1226</v>
      </c>
      <c r="I865" s="69"/>
      <c r="J865" s="26"/>
    </row>
    <row r="866" spans="1:10" s="14" customFormat="1" ht="77.5" x14ac:dyDescent="0.35">
      <c r="A866" s="10"/>
      <c r="B866" s="11"/>
      <c r="C866" s="58">
        <v>21</v>
      </c>
      <c r="D866" s="56" t="s">
        <v>2251</v>
      </c>
      <c r="E866" s="63">
        <v>0</v>
      </c>
      <c r="F866" s="63">
        <v>15000000</v>
      </c>
      <c r="G866" s="76">
        <f t="shared" si="64"/>
        <v>15000000</v>
      </c>
      <c r="H866" s="56" t="s">
        <v>1226</v>
      </c>
      <c r="I866" s="69"/>
      <c r="J866" s="26"/>
    </row>
    <row r="867" spans="1:10" s="14" customFormat="1" ht="93" x14ac:dyDescent="0.35">
      <c r="A867" s="10"/>
      <c r="B867" s="11"/>
      <c r="C867" s="58">
        <v>22</v>
      </c>
      <c r="D867" s="56" t="s">
        <v>2252</v>
      </c>
      <c r="E867" s="63">
        <v>0</v>
      </c>
      <c r="F867" s="63">
        <v>20000000</v>
      </c>
      <c r="G867" s="76">
        <f t="shared" si="64"/>
        <v>20000000</v>
      </c>
      <c r="H867" s="56" t="s">
        <v>1226</v>
      </c>
      <c r="I867" s="69"/>
      <c r="J867" s="26"/>
    </row>
    <row r="868" spans="1:10" s="14" customFormat="1" ht="77.5" x14ac:dyDescent="0.35">
      <c r="A868" s="10"/>
      <c r="B868" s="11"/>
      <c r="C868" s="58">
        <v>23</v>
      </c>
      <c r="D868" s="56" t="s">
        <v>2253</v>
      </c>
      <c r="E868" s="63">
        <v>0</v>
      </c>
      <c r="F868" s="63">
        <v>25000000</v>
      </c>
      <c r="G868" s="76">
        <f t="shared" si="64"/>
        <v>25000000</v>
      </c>
      <c r="H868" s="56" t="s">
        <v>1226</v>
      </c>
      <c r="I868" s="69"/>
      <c r="J868" s="26"/>
    </row>
    <row r="869" spans="1:10" x14ac:dyDescent="0.35">
      <c r="A869" s="10"/>
      <c r="B869" s="27"/>
      <c r="C869" s="109" t="s">
        <v>1341</v>
      </c>
      <c r="D869" s="110"/>
      <c r="E869" s="59">
        <f>SUM(E854:E868)</f>
        <v>149500000</v>
      </c>
      <c r="F869" s="59">
        <f>SUM(F854:F868)</f>
        <v>285500000</v>
      </c>
      <c r="G869" s="73">
        <f>SUM(G854:G868)</f>
        <v>136000000</v>
      </c>
      <c r="H869" s="31"/>
      <c r="J869" s="35"/>
    </row>
    <row r="870" spans="1:10" x14ac:dyDescent="0.35">
      <c r="A870" s="10"/>
      <c r="B870" s="27"/>
      <c r="C870" s="107" t="s">
        <v>1368</v>
      </c>
      <c r="D870" s="112"/>
      <c r="E870" s="59"/>
      <c r="F870" s="59"/>
      <c r="G870" s="73"/>
      <c r="H870" s="31"/>
      <c r="J870" s="35"/>
    </row>
    <row r="871" spans="1:10" ht="77.5" x14ac:dyDescent="0.35">
      <c r="A871" s="10"/>
      <c r="B871" s="11"/>
      <c r="C871" s="9">
        <f ca="1">COUNTIF($B$11:E871,E871)</f>
        <v>5</v>
      </c>
      <c r="D871" s="4" t="s">
        <v>478</v>
      </c>
      <c r="E871" s="59">
        <v>11500000</v>
      </c>
      <c r="F871" s="59">
        <v>11500000</v>
      </c>
      <c r="G871" s="73"/>
      <c r="H871" s="6" t="s">
        <v>1226</v>
      </c>
    </row>
    <row r="872" spans="1:10" ht="93" x14ac:dyDescent="0.35">
      <c r="A872" s="10"/>
      <c r="B872" s="11"/>
      <c r="C872" s="9">
        <f ca="1">COUNTIF($B$11:E872,E872)</f>
        <v>6</v>
      </c>
      <c r="D872" s="4" t="s">
        <v>479</v>
      </c>
      <c r="E872" s="59">
        <v>15000000</v>
      </c>
      <c r="F872" s="59">
        <v>15000000</v>
      </c>
      <c r="G872" s="73"/>
      <c r="H872" s="6" t="s">
        <v>1226</v>
      </c>
    </row>
    <row r="873" spans="1:10" ht="108.5" x14ac:dyDescent="0.35">
      <c r="A873" s="10"/>
      <c r="B873" s="11"/>
      <c r="C873" s="9">
        <f ca="1">COUNTIF($B$11:E873,E873)</f>
        <v>7</v>
      </c>
      <c r="D873" s="4" t="s">
        <v>480</v>
      </c>
      <c r="E873" s="59">
        <v>12000000</v>
      </c>
      <c r="F873" s="59">
        <v>12000000</v>
      </c>
      <c r="G873" s="73"/>
      <c r="H873" s="6" t="s">
        <v>1226</v>
      </c>
    </row>
    <row r="874" spans="1:10" ht="77.5" x14ac:dyDescent="0.35">
      <c r="A874" s="10"/>
      <c r="B874" s="11"/>
      <c r="C874" s="9">
        <f ca="1">COUNTIF($B$11:E874,E874)</f>
        <v>8</v>
      </c>
      <c r="D874" s="4" t="s">
        <v>481</v>
      </c>
      <c r="E874" s="59">
        <v>10000000</v>
      </c>
      <c r="F874" s="59">
        <v>10000000</v>
      </c>
      <c r="G874" s="73"/>
      <c r="H874" s="6" t="s">
        <v>1226</v>
      </c>
    </row>
    <row r="875" spans="1:10" ht="77.5" x14ac:dyDescent="0.35">
      <c r="A875" s="10"/>
      <c r="B875" s="11"/>
      <c r="C875" s="9">
        <f ca="1">COUNTIF($B$11:E875,E875)</f>
        <v>9</v>
      </c>
      <c r="D875" s="4" t="s">
        <v>482</v>
      </c>
      <c r="E875" s="59">
        <v>10000000</v>
      </c>
      <c r="F875" s="59">
        <v>10000000</v>
      </c>
      <c r="G875" s="73"/>
      <c r="H875" s="6" t="s">
        <v>1226</v>
      </c>
    </row>
    <row r="876" spans="1:10" s="14" customFormat="1" ht="77.5" x14ac:dyDescent="0.35">
      <c r="A876" s="10"/>
      <c r="B876" s="11"/>
      <c r="C876" s="58">
        <v>10</v>
      </c>
      <c r="D876" s="56" t="s">
        <v>2260</v>
      </c>
      <c r="E876" s="63">
        <v>0</v>
      </c>
      <c r="F876" s="63">
        <v>50000000</v>
      </c>
      <c r="G876" s="76">
        <f t="shared" ref="G876:G881" si="65">F876-E876</f>
        <v>50000000</v>
      </c>
      <c r="H876" s="56" t="s">
        <v>1227</v>
      </c>
      <c r="I876" s="69"/>
      <c r="J876" s="26"/>
    </row>
    <row r="877" spans="1:10" s="14" customFormat="1" ht="77.5" x14ac:dyDescent="0.35">
      <c r="A877" s="10"/>
      <c r="B877" s="11"/>
      <c r="C877" s="58">
        <v>14</v>
      </c>
      <c r="D877" s="56" t="s">
        <v>3308</v>
      </c>
      <c r="E877" s="63">
        <v>0</v>
      </c>
      <c r="F877" s="63">
        <v>5000000</v>
      </c>
      <c r="G877" s="76">
        <f t="shared" si="65"/>
        <v>5000000</v>
      </c>
      <c r="H877" s="56" t="s">
        <v>1226</v>
      </c>
      <c r="I877" s="69"/>
      <c r="J877" s="26"/>
    </row>
    <row r="878" spans="1:10" s="14" customFormat="1" ht="77.5" x14ac:dyDescent="0.35">
      <c r="A878" s="10"/>
      <c r="B878" s="11"/>
      <c r="C878" s="58">
        <v>15</v>
      </c>
      <c r="D878" s="56" t="s">
        <v>2259</v>
      </c>
      <c r="E878" s="63">
        <v>0</v>
      </c>
      <c r="F878" s="63">
        <v>13000000</v>
      </c>
      <c r="G878" s="76">
        <f t="shared" si="65"/>
        <v>13000000</v>
      </c>
      <c r="H878" s="56" t="s">
        <v>1226</v>
      </c>
      <c r="I878" s="69"/>
      <c r="J878" s="26"/>
    </row>
    <row r="879" spans="1:10" s="14" customFormat="1" ht="108.5" x14ac:dyDescent="0.35">
      <c r="A879" s="10"/>
      <c r="B879" s="11"/>
      <c r="C879" s="58">
        <v>16</v>
      </c>
      <c r="D879" s="56" t="s">
        <v>2263</v>
      </c>
      <c r="E879" s="63">
        <v>0</v>
      </c>
      <c r="F879" s="63">
        <v>14000000</v>
      </c>
      <c r="G879" s="76">
        <f t="shared" si="65"/>
        <v>14000000</v>
      </c>
      <c r="H879" s="56" t="s">
        <v>1226</v>
      </c>
      <c r="I879" s="69"/>
      <c r="J879" s="26"/>
    </row>
    <row r="880" spans="1:10" s="14" customFormat="1" ht="108.5" x14ac:dyDescent="0.35">
      <c r="A880" s="10"/>
      <c r="B880" s="11"/>
      <c r="C880" s="58">
        <v>17</v>
      </c>
      <c r="D880" s="56" t="s">
        <v>2264</v>
      </c>
      <c r="E880" s="63">
        <v>0</v>
      </c>
      <c r="F880" s="63">
        <v>10000000</v>
      </c>
      <c r="G880" s="76">
        <f t="shared" si="65"/>
        <v>10000000</v>
      </c>
      <c r="H880" s="56" t="s">
        <v>1226</v>
      </c>
      <c r="I880" s="69"/>
      <c r="J880" s="26"/>
    </row>
    <row r="881" spans="1:13" s="14" customFormat="1" ht="93" x14ac:dyDescent="0.35">
      <c r="A881" s="10"/>
      <c r="B881" s="11"/>
      <c r="C881" s="58">
        <v>18</v>
      </c>
      <c r="D881" s="56" t="s">
        <v>2265</v>
      </c>
      <c r="E881" s="63">
        <v>0</v>
      </c>
      <c r="F881" s="63">
        <v>12000000</v>
      </c>
      <c r="G881" s="76">
        <f t="shared" si="65"/>
        <v>12000000</v>
      </c>
      <c r="H881" s="56" t="s">
        <v>1226</v>
      </c>
      <c r="I881" s="69"/>
      <c r="J881" s="26"/>
    </row>
    <row r="882" spans="1:13" ht="15.75" customHeight="1" x14ac:dyDescent="0.35">
      <c r="A882" s="10"/>
      <c r="B882" s="27"/>
      <c r="C882" s="109" t="s">
        <v>1342</v>
      </c>
      <c r="D882" s="110"/>
      <c r="E882" s="59">
        <f>SUM(E871:E881)</f>
        <v>58500000</v>
      </c>
      <c r="F882" s="59">
        <f>SUM(F871:F881)</f>
        <v>162500000</v>
      </c>
      <c r="G882" s="73">
        <f>SUM(G871:G881)</f>
        <v>104000000</v>
      </c>
      <c r="H882" s="31"/>
      <c r="J882" s="35"/>
    </row>
    <row r="883" spans="1:13" x14ac:dyDescent="0.35">
      <c r="A883" s="10"/>
      <c r="B883" s="27"/>
      <c r="C883" s="107" t="s">
        <v>1369</v>
      </c>
      <c r="D883" s="112"/>
      <c r="E883" s="59"/>
      <c r="F883" s="59"/>
      <c r="G883" s="73"/>
      <c r="H883" s="31"/>
      <c r="J883" s="35"/>
    </row>
    <row r="884" spans="1:13" s="69" customFormat="1" ht="77.5" x14ac:dyDescent="0.35">
      <c r="A884" s="10"/>
      <c r="B884" s="11"/>
      <c r="C884" s="9">
        <f ca="1">COUNTIF($B$11:E884,E884)</f>
        <v>8</v>
      </c>
      <c r="D884" s="4" t="s">
        <v>490</v>
      </c>
      <c r="E884" s="59">
        <v>15000000</v>
      </c>
      <c r="F884" s="59">
        <v>15000000</v>
      </c>
      <c r="G884" s="73"/>
      <c r="H884" s="6" t="s">
        <v>1226</v>
      </c>
      <c r="J884" s="51"/>
      <c r="K884" s="7"/>
      <c r="L884" s="7"/>
      <c r="M884" s="7"/>
    </row>
    <row r="885" spans="1:13" s="69" customFormat="1" ht="93" x14ac:dyDescent="0.35">
      <c r="A885" s="10"/>
      <c r="B885" s="11"/>
      <c r="C885" s="9">
        <f ca="1">COUNTIF($B$11:E885,E885)</f>
        <v>9</v>
      </c>
      <c r="D885" s="4" t="s">
        <v>491</v>
      </c>
      <c r="E885" s="59">
        <v>15000000</v>
      </c>
      <c r="F885" s="59">
        <v>15000000</v>
      </c>
      <c r="G885" s="73"/>
      <c r="H885" s="6" t="s">
        <v>1226</v>
      </c>
      <c r="J885" s="51"/>
      <c r="K885" s="7"/>
      <c r="L885" s="7"/>
      <c r="M885" s="7"/>
    </row>
    <row r="886" spans="1:13" s="69" customFormat="1" ht="93" x14ac:dyDescent="0.35">
      <c r="A886" s="10"/>
      <c r="B886" s="11"/>
      <c r="C886" s="9">
        <f ca="1">COUNTIF($B$11:E886,E886)</f>
        <v>10</v>
      </c>
      <c r="D886" s="4" t="s">
        <v>492</v>
      </c>
      <c r="E886" s="59">
        <v>20000000</v>
      </c>
      <c r="F886" s="59">
        <v>20000000</v>
      </c>
      <c r="G886" s="73"/>
      <c r="H886" s="6" t="s">
        <v>1226</v>
      </c>
      <c r="J886" s="51"/>
      <c r="K886" s="7"/>
      <c r="L886" s="7"/>
      <c r="M886" s="7"/>
    </row>
    <row r="887" spans="1:13" s="69" customFormat="1" ht="77.5" x14ac:dyDescent="0.35">
      <c r="A887" s="10"/>
      <c r="B887" s="11"/>
      <c r="C887" s="9">
        <f ca="1">COUNTIF($B$11:E887,E887)</f>
        <v>11</v>
      </c>
      <c r="D887" s="4" t="s">
        <v>493</v>
      </c>
      <c r="E887" s="59">
        <v>7500000</v>
      </c>
      <c r="F887" s="59">
        <v>7500000</v>
      </c>
      <c r="G887" s="73"/>
      <c r="H887" s="6" t="s">
        <v>1226</v>
      </c>
      <c r="J887" s="51"/>
      <c r="K887" s="7"/>
      <c r="L887" s="7"/>
      <c r="M887" s="7"/>
    </row>
    <row r="888" spans="1:13" s="69" customFormat="1" ht="77.5" x14ac:dyDescent="0.35">
      <c r="A888" s="10"/>
      <c r="B888" s="11"/>
      <c r="C888" s="9">
        <f ca="1">COUNTIF($B$11:E888,E888)</f>
        <v>12</v>
      </c>
      <c r="D888" s="4" t="s">
        <v>494</v>
      </c>
      <c r="E888" s="59">
        <v>7500000</v>
      </c>
      <c r="F888" s="59">
        <v>7500000</v>
      </c>
      <c r="G888" s="73"/>
      <c r="H888" s="6" t="s">
        <v>1226</v>
      </c>
      <c r="J888" s="51"/>
      <c r="K888" s="7"/>
      <c r="L888" s="7"/>
      <c r="M888" s="7"/>
    </row>
    <row r="889" spans="1:13" s="69" customFormat="1" ht="77.5" x14ac:dyDescent="0.35">
      <c r="A889" s="10"/>
      <c r="B889" s="11"/>
      <c r="C889" s="9">
        <f ca="1">COUNTIF($B$11:E889,E889)</f>
        <v>13</v>
      </c>
      <c r="D889" s="4" t="s">
        <v>495</v>
      </c>
      <c r="E889" s="59">
        <v>7500000</v>
      </c>
      <c r="F889" s="59">
        <v>7500000</v>
      </c>
      <c r="G889" s="73"/>
      <c r="H889" s="6" t="s">
        <v>1226</v>
      </c>
      <c r="J889" s="51"/>
      <c r="K889" s="7"/>
      <c r="L889" s="7"/>
      <c r="M889" s="7"/>
    </row>
    <row r="890" spans="1:13" s="69" customFormat="1" ht="77.5" x14ac:dyDescent="0.35">
      <c r="A890" s="10"/>
      <c r="B890" s="11"/>
      <c r="C890" s="9">
        <f ca="1">COUNTIF($B$11:E890,E890)</f>
        <v>14</v>
      </c>
      <c r="D890" s="4" t="s">
        <v>496</v>
      </c>
      <c r="E890" s="59">
        <v>11500000</v>
      </c>
      <c r="F890" s="59">
        <v>11500000</v>
      </c>
      <c r="G890" s="73"/>
      <c r="H890" s="6" t="s">
        <v>1226</v>
      </c>
      <c r="J890" s="51"/>
      <c r="K890" s="7"/>
      <c r="L890" s="7"/>
      <c r="M890" s="7"/>
    </row>
    <row r="891" spans="1:13" s="69" customFormat="1" ht="77.5" x14ac:dyDescent="0.35">
      <c r="A891" s="10"/>
      <c r="B891" s="11"/>
      <c r="C891" s="9">
        <f ca="1">COUNTIF($B$11:E891,E891)</f>
        <v>15</v>
      </c>
      <c r="D891" s="4" t="s">
        <v>497</v>
      </c>
      <c r="E891" s="59">
        <v>20000000</v>
      </c>
      <c r="F891" s="59">
        <v>20000000</v>
      </c>
      <c r="G891" s="73"/>
      <c r="H891" s="6" t="s">
        <v>1226</v>
      </c>
      <c r="J891" s="51"/>
      <c r="K891" s="7"/>
      <c r="L891" s="7"/>
      <c r="M891" s="7"/>
    </row>
    <row r="892" spans="1:13" s="69" customFormat="1" ht="77.5" x14ac:dyDescent="0.35">
      <c r="A892" s="10"/>
      <c r="B892" s="11"/>
      <c r="C892" s="9">
        <f ca="1">COUNTIF($B$11:E892,E892)</f>
        <v>16</v>
      </c>
      <c r="D892" s="4" t="s">
        <v>498</v>
      </c>
      <c r="E892" s="59">
        <v>15000000</v>
      </c>
      <c r="F892" s="59">
        <v>15000000</v>
      </c>
      <c r="G892" s="73"/>
      <c r="H892" s="6" t="s">
        <v>1226</v>
      </c>
      <c r="J892" s="51"/>
      <c r="K892" s="7"/>
      <c r="L892" s="7"/>
      <c r="M892" s="7"/>
    </row>
    <row r="893" spans="1:13" ht="77.5" x14ac:dyDescent="0.35">
      <c r="A893" s="10"/>
      <c r="B893" s="11"/>
      <c r="C893" s="9">
        <f ca="1">COUNTIF($B$11:E893,E893)</f>
        <v>17</v>
      </c>
      <c r="D893" s="4" t="s">
        <v>499</v>
      </c>
      <c r="E893" s="59">
        <v>10000000</v>
      </c>
      <c r="F893" s="59">
        <v>10000000</v>
      </c>
      <c r="G893" s="73"/>
      <c r="H893" s="6" t="s">
        <v>1226</v>
      </c>
    </row>
    <row r="894" spans="1:13" ht="77.5" x14ac:dyDescent="0.35">
      <c r="A894" s="10"/>
      <c r="B894" s="11"/>
      <c r="C894" s="9">
        <f ca="1">COUNTIF($B$11:E894,E894)</f>
        <v>18</v>
      </c>
      <c r="D894" s="4" t="s">
        <v>500</v>
      </c>
      <c r="E894" s="59">
        <v>11500000</v>
      </c>
      <c r="F894" s="59">
        <v>11500000</v>
      </c>
      <c r="G894" s="73"/>
      <c r="H894" s="6" t="s">
        <v>1226</v>
      </c>
    </row>
    <row r="895" spans="1:13" s="14" customFormat="1" ht="77.5" x14ac:dyDescent="0.35">
      <c r="A895" s="10"/>
      <c r="B895" s="11"/>
      <c r="C895" s="58">
        <v>19</v>
      </c>
      <c r="D895" s="56" t="s">
        <v>2266</v>
      </c>
      <c r="E895" s="63">
        <v>0</v>
      </c>
      <c r="F895" s="63">
        <v>40000000</v>
      </c>
      <c r="G895" s="76">
        <f t="shared" ref="G895:G896" si="66">F895-E895</f>
        <v>40000000</v>
      </c>
      <c r="H895" s="56" t="s">
        <v>1227</v>
      </c>
      <c r="I895" s="69"/>
      <c r="J895" s="26"/>
    </row>
    <row r="896" spans="1:13" s="14" customFormat="1" ht="108.5" x14ac:dyDescent="0.35">
      <c r="A896" s="10"/>
      <c r="B896" s="11"/>
      <c r="C896" s="58">
        <v>20</v>
      </c>
      <c r="D896" s="56" t="s">
        <v>2267</v>
      </c>
      <c r="E896" s="63">
        <v>0</v>
      </c>
      <c r="F896" s="63">
        <v>10000000</v>
      </c>
      <c r="G896" s="76">
        <f t="shared" si="66"/>
        <v>10000000</v>
      </c>
      <c r="H896" s="56" t="s">
        <v>1226</v>
      </c>
      <c r="I896" s="69"/>
      <c r="J896" s="26"/>
    </row>
    <row r="897" spans="1:10" x14ac:dyDescent="0.35">
      <c r="A897" s="10"/>
      <c r="B897" s="27"/>
      <c r="C897" s="109" t="s">
        <v>1343</v>
      </c>
      <c r="D897" s="110"/>
      <c r="E897" s="59">
        <f>SUM(E884:E896)</f>
        <v>140500000</v>
      </c>
      <c r="F897" s="59">
        <f>SUM(F884:F896)</f>
        <v>190500000</v>
      </c>
      <c r="G897" s="73">
        <f>SUM(G884:G896)</f>
        <v>50000000</v>
      </c>
      <c r="H897" s="31"/>
      <c r="J897" s="35"/>
    </row>
    <row r="898" spans="1:10" s="30" customFormat="1" x14ac:dyDescent="0.35">
      <c r="A898" s="28"/>
      <c r="B898" s="40"/>
      <c r="C898" s="109" t="s">
        <v>1344</v>
      </c>
      <c r="D898" s="110"/>
      <c r="E898" s="61">
        <f>E743+E760+E769+E774+E779+E789+E798+E814+E827+E840+E852+E869+E882+E897</f>
        <v>1012000000</v>
      </c>
      <c r="F898" s="61">
        <f>F743+F760+F769+F774+F779+F789+F798+F814+F827+F840+F852+F869+F882+F897</f>
        <v>2431400000</v>
      </c>
      <c r="G898" s="75">
        <f>G743+G760+G769+G774+G779+G789+G798+G814+G827+G840+G852+G869+G882+G897</f>
        <v>1419400000</v>
      </c>
      <c r="H898" s="36"/>
      <c r="I898" s="69"/>
      <c r="J898" s="53"/>
    </row>
    <row r="899" spans="1:10" s="30" customFormat="1" x14ac:dyDescent="0.35">
      <c r="A899" s="37">
        <v>6</v>
      </c>
      <c r="B899" s="38" t="s">
        <v>1371</v>
      </c>
      <c r="C899" s="107" t="s">
        <v>1370</v>
      </c>
      <c r="D899" s="112"/>
      <c r="E899" s="64"/>
      <c r="F899" s="64"/>
      <c r="G899" s="75"/>
      <c r="H899" s="36"/>
      <c r="I899" s="69"/>
      <c r="J899" s="53"/>
    </row>
    <row r="900" spans="1:10" ht="77.5" x14ac:dyDescent="0.35">
      <c r="A900" s="10"/>
      <c r="B900" s="11"/>
      <c r="C900" s="9">
        <f ca="1">COUNTIF($B$11:E900,E900)</f>
        <v>3</v>
      </c>
      <c r="D900" s="4" t="s">
        <v>503</v>
      </c>
      <c r="E900" s="59">
        <v>10000000</v>
      </c>
      <c r="F900" s="59">
        <v>10000000</v>
      </c>
      <c r="G900" s="73"/>
      <c r="H900" s="6" t="s">
        <v>1226</v>
      </c>
    </row>
    <row r="901" spans="1:10" ht="77.5" x14ac:dyDescent="0.35">
      <c r="A901" s="10"/>
      <c r="B901" s="11"/>
      <c r="C901" s="9">
        <f ca="1">COUNTIF($B$11:E901,E901)</f>
        <v>4</v>
      </c>
      <c r="D901" s="4" t="s">
        <v>504</v>
      </c>
      <c r="E901" s="59">
        <v>15000000</v>
      </c>
      <c r="F901" s="59">
        <v>15000000</v>
      </c>
      <c r="G901" s="73"/>
      <c r="H901" s="6" t="s">
        <v>1226</v>
      </c>
    </row>
    <row r="902" spans="1:10" s="14" customFormat="1" ht="77.5" x14ac:dyDescent="0.35">
      <c r="A902" s="10"/>
      <c r="B902" s="11"/>
      <c r="C902" s="58">
        <v>7</v>
      </c>
      <c r="D902" s="56" t="s">
        <v>2269</v>
      </c>
      <c r="E902" s="63">
        <v>0</v>
      </c>
      <c r="F902" s="63">
        <v>10000000</v>
      </c>
      <c r="G902" s="76">
        <f t="shared" ref="G902:G914" si="67">F902-E902</f>
        <v>10000000</v>
      </c>
      <c r="H902" s="56" t="s">
        <v>1226</v>
      </c>
      <c r="I902" s="69"/>
      <c r="J902" s="26"/>
    </row>
    <row r="903" spans="1:10" s="14" customFormat="1" ht="77.5" x14ac:dyDescent="0.35">
      <c r="A903" s="10"/>
      <c r="B903" s="11"/>
      <c r="C903" s="58">
        <v>8</v>
      </c>
      <c r="D903" s="56" t="s">
        <v>2270</v>
      </c>
      <c r="E903" s="63">
        <v>0</v>
      </c>
      <c r="F903" s="63">
        <v>10000000</v>
      </c>
      <c r="G903" s="76">
        <f t="shared" si="67"/>
        <v>10000000</v>
      </c>
      <c r="H903" s="56" t="s">
        <v>1226</v>
      </c>
      <c r="I903" s="69"/>
      <c r="J903" s="26"/>
    </row>
    <row r="904" spans="1:10" s="14" customFormat="1" ht="77.5" x14ac:dyDescent="0.35">
      <c r="A904" s="10"/>
      <c r="B904" s="11"/>
      <c r="C904" s="58">
        <v>9</v>
      </c>
      <c r="D904" s="56" t="s">
        <v>2271</v>
      </c>
      <c r="E904" s="63">
        <v>0</v>
      </c>
      <c r="F904" s="63">
        <v>10000000</v>
      </c>
      <c r="G904" s="76">
        <f t="shared" si="67"/>
        <v>10000000</v>
      </c>
      <c r="H904" s="56" t="s">
        <v>1226</v>
      </c>
      <c r="I904" s="69"/>
      <c r="J904" s="26"/>
    </row>
    <row r="905" spans="1:10" s="14" customFormat="1" ht="77.5" x14ac:dyDescent="0.35">
      <c r="A905" s="10"/>
      <c r="B905" s="11"/>
      <c r="C905" s="58">
        <v>10</v>
      </c>
      <c r="D905" s="56" t="s">
        <v>2272</v>
      </c>
      <c r="E905" s="63">
        <v>0</v>
      </c>
      <c r="F905" s="63">
        <v>10000000</v>
      </c>
      <c r="G905" s="76">
        <f t="shared" si="67"/>
        <v>10000000</v>
      </c>
      <c r="H905" s="56" t="s">
        <v>1226</v>
      </c>
      <c r="I905" s="69"/>
      <c r="J905" s="26"/>
    </row>
    <row r="906" spans="1:10" s="14" customFormat="1" ht="77.5" x14ac:dyDescent="0.35">
      <c r="A906" s="10"/>
      <c r="B906" s="11"/>
      <c r="C906" s="58">
        <v>11</v>
      </c>
      <c r="D906" s="56" t="s">
        <v>2273</v>
      </c>
      <c r="E906" s="63">
        <v>0</v>
      </c>
      <c r="F906" s="63">
        <v>10000000</v>
      </c>
      <c r="G906" s="76">
        <f t="shared" si="67"/>
        <v>10000000</v>
      </c>
      <c r="H906" s="56" t="s">
        <v>1226</v>
      </c>
      <c r="I906" s="69"/>
      <c r="J906" s="26"/>
    </row>
    <row r="907" spans="1:10" s="14" customFormat="1" ht="77.5" x14ac:dyDescent="0.35">
      <c r="A907" s="10"/>
      <c r="B907" s="11"/>
      <c r="C907" s="58">
        <v>12</v>
      </c>
      <c r="D907" s="56" t="s">
        <v>2274</v>
      </c>
      <c r="E907" s="63">
        <v>0</v>
      </c>
      <c r="F907" s="63">
        <v>10000000</v>
      </c>
      <c r="G907" s="76">
        <f t="shared" si="67"/>
        <v>10000000</v>
      </c>
      <c r="H907" s="56" t="s">
        <v>1226</v>
      </c>
      <c r="I907" s="69"/>
      <c r="J907" s="26"/>
    </row>
    <row r="908" spans="1:10" s="14" customFormat="1" ht="77.5" x14ac:dyDescent="0.35">
      <c r="A908" s="10"/>
      <c r="B908" s="11"/>
      <c r="C908" s="58">
        <v>13</v>
      </c>
      <c r="D908" s="56" t="s">
        <v>2275</v>
      </c>
      <c r="E908" s="63">
        <v>0</v>
      </c>
      <c r="F908" s="63">
        <v>10000000</v>
      </c>
      <c r="G908" s="76">
        <f t="shared" si="67"/>
        <v>10000000</v>
      </c>
      <c r="H908" s="56" t="s">
        <v>1226</v>
      </c>
      <c r="I908" s="69"/>
      <c r="J908" s="26"/>
    </row>
    <row r="909" spans="1:10" s="14" customFormat="1" ht="77.5" x14ac:dyDescent="0.35">
      <c r="A909" s="10"/>
      <c r="B909" s="11"/>
      <c r="C909" s="58">
        <v>14</v>
      </c>
      <c r="D909" s="56" t="s">
        <v>2276</v>
      </c>
      <c r="E909" s="63">
        <v>0</v>
      </c>
      <c r="F909" s="63">
        <v>10000000</v>
      </c>
      <c r="G909" s="76">
        <f t="shared" si="67"/>
        <v>10000000</v>
      </c>
      <c r="H909" s="56" t="s">
        <v>1226</v>
      </c>
      <c r="I909" s="69"/>
      <c r="J909" s="26"/>
    </row>
    <row r="910" spans="1:10" s="14" customFormat="1" ht="77.5" x14ac:dyDescent="0.35">
      <c r="A910" s="10"/>
      <c r="B910" s="11"/>
      <c r="C910" s="58">
        <v>15</v>
      </c>
      <c r="D910" s="56" t="s">
        <v>2277</v>
      </c>
      <c r="E910" s="63">
        <v>0</v>
      </c>
      <c r="F910" s="63">
        <v>10000000</v>
      </c>
      <c r="G910" s="76">
        <f t="shared" si="67"/>
        <v>10000000</v>
      </c>
      <c r="H910" s="56" t="s">
        <v>1226</v>
      </c>
      <c r="I910" s="69"/>
      <c r="J910" s="26"/>
    </row>
    <row r="911" spans="1:10" s="14" customFormat="1" ht="77.5" x14ac:dyDescent="0.35">
      <c r="A911" s="10"/>
      <c r="B911" s="11"/>
      <c r="C911" s="58">
        <v>16</v>
      </c>
      <c r="D911" s="56" t="s">
        <v>2278</v>
      </c>
      <c r="E911" s="63">
        <v>0</v>
      </c>
      <c r="F911" s="63">
        <v>10000000</v>
      </c>
      <c r="G911" s="76">
        <f t="shared" si="67"/>
        <v>10000000</v>
      </c>
      <c r="H911" s="56" t="s">
        <v>1226</v>
      </c>
      <c r="I911" s="69"/>
      <c r="J911" s="26"/>
    </row>
    <row r="912" spans="1:10" s="14" customFormat="1" ht="77.5" x14ac:dyDescent="0.35">
      <c r="A912" s="10"/>
      <c r="B912" s="11"/>
      <c r="C912" s="58">
        <v>17</v>
      </c>
      <c r="D912" s="56" t="s">
        <v>2279</v>
      </c>
      <c r="E912" s="63">
        <v>0</v>
      </c>
      <c r="F912" s="63">
        <v>10000000</v>
      </c>
      <c r="G912" s="76">
        <f t="shared" si="67"/>
        <v>10000000</v>
      </c>
      <c r="H912" s="56" t="s">
        <v>1226</v>
      </c>
      <c r="I912" s="69"/>
      <c r="J912" s="26"/>
    </row>
    <row r="913" spans="1:10" s="14" customFormat="1" ht="93" x14ac:dyDescent="0.35">
      <c r="A913" s="10"/>
      <c r="B913" s="11"/>
      <c r="C913" s="58">
        <v>18</v>
      </c>
      <c r="D913" s="56" t="s">
        <v>2281</v>
      </c>
      <c r="E913" s="63">
        <v>0</v>
      </c>
      <c r="F913" s="63">
        <v>15000000</v>
      </c>
      <c r="G913" s="76">
        <f t="shared" si="67"/>
        <v>15000000</v>
      </c>
      <c r="H913" s="56" t="s">
        <v>1226</v>
      </c>
      <c r="I913" s="69"/>
      <c r="J913" s="26"/>
    </row>
    <row r="914" spans="1:10" s="14" customFormat="1" ht="108.5" x14ac:dyDescent="0.35">
      <c r="A914" s="10"/>
      <c r="B914" s="11"/>
      <c r="C914" s="58">
        <v>19</v>
      </c>
      <c r="D914" s="56" t="s">
        <v>2282</v>
      </c>
      <c r="E914" s="63">
        <v>0</v>
      </c>
      <c r="F914" s="63">
        <v>15000000</v>
      </c>
      <c r="G914" s="76">
        <f t="shared" si="67"/>
        <v>15000000</v>
      </c>
      <c r="H914" s="56" t="s">
        <v>1226</v>
      </c>
      <c r="I914" s="69"/>
      <c r="J914" s="26"/>
    </row>
    <row r="915" spans="1:10" x14ac:dyDescent="0.35">
      <c r="A915" s="10"/>
      <c r="B915" s="11"/>
      <c r="C915" s="109" t="s">
        <v>1345</v>
      </c>
      <c r="D915" s="110"/>
      <c r="E915" s="59">
        <f>SUM(E900:E914)</f>
        <v>25000000</v>
      </c>
      <c r="F915" s="59">
        <f>SUM(F900:F914)</f>
        <v>165000000</v>
      </c>
      <c r="G915" s="73">
        <f>SUM(G900:G914)</f>
        <v>140000000</v>
      </c>
      <c r="H915" s="31"/>
      <c r="J915" s="35"/>
    </row>
    <row r="916" spans="1:10" x14ac:dyDescent="0.35">
      <c r="A916" s="10"/>
      <c r="B916" s="11"/>
      <c r="C916" s="107" t="s">
        <v>1372</v>
      </c>
      <c r="D916" s="112"/>
      <c r="E916" s="59"/>
      <c r="F916" s="59"/>
      <c r="G916" s="73"/>
      <c r="H916" s="31"/>
      <c r="J916" s="35"/>
    </row>
    <row r="917" spans="1:10" ht="77.5" x14ac:dyDescent="0.35">
      <c r="A917" s="10"/>
      <c r="B917" s="11"/>
      <c r="C917" s="9">
        <f ca="1">COUNTIF($B$11:E917,E917)</f>
        <v>8</v>
      </c>
      <c r="D917" s="4" t="s">
        <v>512</v>
      </c>
      <c r="E917" s="59">
        <v>10000000</v>
      </c>
      <c r="F917" s="59">
        <v>10000000</v>
      </c>
      <c r="G917" s="73"/>
      <c r="H917" s="6" t="s">
        <v>1226</v>
      </c>
    </row>
    <row r="918" spans="1:10" ht="77.5" x14ac:dyDescent="0.35">
      <c r="A918" s="10"/>
      <c r="B918" s="11"/>
      <c r="C918" s="9">
        <f ca="1">COUNTIF($B$11:E918,E918)</f>
        <v>9</v>
      </c>
      <c r="D918" s="4" t="s">
        <v>513</v>
      </c>
      <c r="E918" s="59">
        <v>7000000</v>
      </c>
      <c r="F918" s="59">
        <v>7000000</v>
      </c>
      <c r="G918" s="73"/>
      <c r="H918" s="6" t="s">
        <v>1226</v>
      </c>
    </row>
    <row r="919" spans="1:10" s="14" customFormat="1" ht="77.5" x14ac:dyDescent="0.35">
      <c r="A919" s="10"/>
      <c r="B919" s="11"/>
      <c r="C919" s="13">
        <v>11</v>
      </c>
      <c r="D919" s="12" t="s">
        <v>2283</v>
      </c>
      <c r="E919" s="60">
        <v>0</v>
      </c>
      <c r="F919" s="60">
        <v>30000000</v>
      </c>
      <c r="G919" s="74">
        <f t="shared" ref="G919" si="68">F919-E919</f>
        <v>30000000</v>
      </c>
      <c r="H919" s="12" t="s">
        <v>1226</v>
      </c>
      <c r="I919" s="69"/>
      <c r="J919" s="26"/>
    </row>
    <row r="920" spans="1:10" x14ac:dyDescent="0.35">
      <c r="A920" s="10"/>
      <c r="B920" s="11"/>
      <c r="C920" s="109" t="s">
        <v>1346</v>
      </c>
      <c r="D920" s="110"/>
      <c r="E920" s="59">
        <f>SUM(E917:E919)</f>
        <v>17000000</v>
      </c>
      <c r="F920" s="59">
        <f>SUM(F917:F919)</f>
        <v>47000000</v>
      </c>
      <c r="G920" s="73">
        <f>SUM(G917:G919)</f>
        <v>30000000</v>
      </c>
      <c r="H920" s="31"/>
      <c r="J920" s="35"/>
    </row>
    <row r="921" spans="1:10" x14ac:dyDescent="0.35">
      <c r="A921" s="10"/>
      <c r="B921" s="11"/>
      <c r="C921" s="107" t="s">
        <v>1373</v>
      </c>
      <c r="D921" s="112"/>
      <c r="E921" s="59"/>
      <c r="F921" s="59"/>
      <c r="G921" s="73"/>
      <c r="H921" s="31"/>
      <c r="J921" s="35"/>
    </row>
    <row r="922" spans="1:10" ht="77.5" x14ac:dyDescent="0.35">
      <c r="A922" s="10"/>
      <c r="B922" s="11"/>
      <c r="C922" s="9">
        <f ca="1">COUNTIF($B$11:E922,E922)</f>
        <v>1</v>
      </c>
      <c r="D922" s="4" t="s">
        <v>514</v>
      </c>
      <c r="E922" s="59">
        <v>15000000</v>
      </c>
      <c r="F922" s="59">
        <v>15000000</v>
      </c>
      <c r="G922" s="73"/>
      <c r="H922" s="6" t="s">
        <v>1226</v>
      </c>
    </row>
    <row r="923" spans="1:10" ht="93" x14ac:dyDescent="0.35">
      <c r="A923" s="10"/>
      <c r="B923" s="11"/>
      <c r="C923" s="9">
        <f ca="1">COUNTIF($B$11:E923,E923)</f>
        <v>2</v>
      </c>
      <c r="D923" s="4" t="s">
        <v>515</v>
      </c>
      <c r="E923" s="59">
        <v>12500000</v>
      </c>
      <c r="F923" s="59">
        <v>12500000</v>
      </c>
      <c r="G923" s="73"/>
      <c r="H923" s="6" t="s">
        <v>1226</v>
      </c>
    </row>
    <row r="924" spans="1:10" ht="93" x14ac:dyDescent="0.35">
      <c r="A924" s="10"/>
      <c r="B924" s="11"/>
      <c r="C924" s="9">
        <f ca="1">COUNTIF($B$11:E924,E924)</f>
        <v>3</v>
      </c>
      <c r="D924" s="4" t="s">
        <v>516</v>
      </c>
      <c r="E924" s="59">
        <v>15000000</v>
      </c>
      <c r="F924" s="59">
        <v>15000000</v>
      </c>
      <c r="G924" s="73"/>
      <c r="H924" s="6" t="s">
        <v>1226</v>
      </c>
    </row>
    <row r="925" spans="1:10" ht="93" x14ac:dyDescent="0.35">
      <c r="A925" s="10"/>
      <c r="B925" s="11"/>
      <c r="C925" s="9">
        <f ca="1">COUNTIF($B$11:E925,E925)</f>
        <v>4</v>
      </c>
      <c r="D925" s="4" t="s">
        <v>517</v>
      </c>
      <c r="E925" s="59">
        <v>12500000</v>
      </c>
      <c r="F925" s="59">
        <v>12500000</v>
      </c>
      <c r="G925" s="73"/>
      <c r="H925" s="6" t="s">
        <v>1226</v>
      </c>
    </row>
    <row r="926" spans="1:10" ht="93" x14ac:dyDescent="0.35">
      <c r="A926" s="10"/>
      <c r="B926" s="11"/>
      <c r="C926" s="9">
        <f ca="1">COUNTIF($B$11:E926,E926)</f>
        <v>5</v>
      </c>
      <c r="D926" s="4" t="s">
        <v>518</v>
      </c>
      <c r="E926" s="59">
        <v>12500000</v>
      </c>
      <c r="F926" s="59">
        <v>12500000</v>
      </c>
      <c r="G926" s="73"/>
      <c r="H926" s="6" t="s">
        <v>1226</v>
      </c>
    </row>
    <row r="927" spans="1:10" ht="93" x14ac:dyDescent="0.35">
      <c r="A927" s="10"/>
      <c r="B927" s="11"/>
      <c r="C927" s="9">
        <f ca="1">COUNTIF($B$11:E927,E927)</f>
        <v>6</v>
      </c>
      <c r="D927" s="4" t="s">
        <v>519</v>
      </c>
      <c r="E927" s="59">
        <v>12500000</v>
      </c>
      <c r="F927" s="59">
        <v>12500000</v>
      </c>
      <c r="G927" s="73"/>
      <c r="H927" s="6" t="s">
        <v>1226</v>
      </c>
    </row>
    <row r="928" spans="1:10" ht="93" x14ac:dyDescent="0.35">
      <c r="A928" s="10"/>
      <c r="B928" s="11"/>
      <c r="C928" s="9">
        <f ca="1">COUNTIF($B$11:E928,E928)</f>
        <v>7</v>
      </c>
      <c r="D928" s="4" t="s">
        <v>520</v>
      </c>
      <c r="E928" s="59">
        <v>12500000</v>
      </c>
      <c r="F928" s="59">
        <v>12500000</v>
      </c>
      <c r="G928" s="73"/>
      <c r="H928" s="6" t="s">
        <v>1226</v>
      </c>
    </row>
    <row r="929" spans="1:10" s="14" customFormat="1" ht="77.5" x14ac:dyDescent="0.35">
      <c r="A929" s="10"/>
      <c r="B929" s="11"/>
      <c r="C929" s="13">
        <v>8</v>
      </c>
      <c r="D929" s="12" t="s">
        <v>2285</v>
      </c>
      <c r="E929" s="60">
        <v>0</v>
      </c>
      <c r="F929" s="60">
        <v>15000000</v>
      </c>
      <c r="G929" s="74">
        <f t="shared" ref="G929:G930" si="69">F929-E929</f>
        <v>15000000</v>
      </c>
      <c r="H929" s="12" t="s">
        <v>1226</v>
      </c>
      <c r="I929" s="69"/>
      <c r="J929" s="26"/>
    </row>
    <row r="930" spans="1:10" s="14" customFormat="1" ht="108.5" x14ac:dyDescent="0.35">
      <c r="A930" s="10"/>
      <c r="B930" s="11"/>
      <c r="C930" s="13">
        <v>9</v>
      </c>
      <c r="D930" s="12" t="s">
        <v>2286</v>
      </c>
      <c r="E930" s="60">
        <v>0</v>
      </c>
      <c r="F930" s="60">
        <v>15000000</v>
      </c>
      <c r="G930" s="74">
        <f t="shared" si="69"/>
        <v>15000000</v>
      </c>
      <c r="H930" s="12" t="s">
        <v>1226</v>
      </c>
      <c r="I930" s="69"/>
      <c r="J930" s="26"/>
    </row>
    <row r="931" spans="1:10" x14ac:dyDescent="0.35">
      <c r="A931" s="10"/>
      <c r="B931" s="11"/>
      <c r="C931" s="109" t="s">
        <v>1347</v>
      </c>
      <c r="D931" s="110"/>
      <c r="E931" s="59">
        <f>SUM(E922:E930)</f>
        <v>92500000</v>
      </c>
      <c r="F931" s="59">
        <f>SUM(F922:F930)</f>
        <v>122500000</v>
      </c>
      <c r="G931" s="73">
        <f>SUM(G922:G930)</f>
        <v>30000000</v>
      </c>
      <c r="H931" s="31"/>
      <c r="J931" s="35"/>
    </row>
    <row r="932" spans="1:10" x14ac:dyDescent="0.35">
      <c r="A932" s="10"/>
      <c r="B932" s="11"/>
      <c r="C932" s="107" t="s">
        <v>1374</v>
      </c>
      <c r="D932" s="112"/>
      <c r="E932" s="59"/>
      <c r="F932" s="59"/>
      <c r="G932" s="73"/>
      <c r="H932" s="31"/>
      <c r="J932" s="35"/>
    </row>
    <row r="933" spans="1:10" ht="77.5" x14ac:dyDescent="0.35">
      <c r="A933" s="10"/>
      <c r="B933" s="11"/>
      <c r="C933" s="9">
        <f ca="1">COUNTIF($B$11:E933,E933)</f>
        <v>3</v>
      </c>
      <c r="D933" s="4" t="s">
        <v>523</v>
      </c>
      <c r="E933" s="59">
        <v>20000000</v>
      </c>
      <c r="F933" s="59">
        <v>0</v>
      </c>
      <c r="G933" s="74">
        <f t="shared" ref="G933:G952" si="70">F933-E933</f>
        <v>-20000000</v>
      </c>
      <c r="H933" s="6" t="s">
        <v>1226</v>
      </c>
    </row>
    <row r="934" spans="1:10" ht="77.5" x14ac:dyDescent="0.35">
      <c r="A934" s="10"/>
      <c r="B934" s="11"/>
      <c r="C934" s="9">
        <f ca="1">COUNTIF($B$11:E934,E934)</f>
        <v>4</v>
      </c>
      <c r="D934" s="4" t="s">
        <v>524</v>
      </c>
      <c r="E934" s="59">
        <v>16000000</v>
      </c>
      <c r="F934" s="59">
        <v>16000000</v>
      </c>
      <c r="G934" s="74">
        <f t="shared" si="70"/>
        <v>0</v>
      </c>
      <c r="H934" s="6" t="s">
        <v>1226</v>
      </c>
    </row>
    <row r="935" spans="1:10" ht="77.5" x14ac:dyDescent="0.35">
      <c r="A935" s="10"/>
      <c r="B935" s="11"/>
      <c r="C935" s="9">
        <f ca="1">COUNTIF($B$11:E935,E935)</f>
        <v>5</v>
      </c>
      <c r="D935" s="4" t="s">
        <v>525</v>
      </c>
      <c r="E935" s="59">
        <v>12000000</v>
      </c>
      <c r="F935" s="59">
        <v>12000000</v>
      </c>
      <c r="G935" s="74">
        <f t="shared" si="70"/>
        <v>0</v>
      </c>
      <c r="H935" s="6" t="s">
        <v>1226</v>
      </c>
    </row>
    <row r="936" spans="1:10" ht="77.5" x14ac:dyDescent="0.35">
      <c r="A936" s="10"/>
      <c r="B936" s="11"/>
      <c r="C936" s="9">
        <f ca="1">COUNTIF($B$11:E936,E936)</f>
        <v>6</v>
      </c>
      <c r="D936" s="4" t="s">
        <v>526</v>
      </c>
      <c r="E936" s="59">
        <v>16000000</v>
      </c>
      <c r="F936" s="59">
        <v>16000000</v>
      </c>
      <c r="G936" s="74">
        <f t="shared" si="70"/>
        <v>0</v>
      </c>
      <c r="H936" s="6" t="s">
        <v>1226</v>
      </c>
    </row>
    <row r="937" spans="1:10" ht="77.5" x14ac:dyDescent="0.35">
      <c r="A937" s="10"/>
      <c r="B937" s="11"/>
      <c r="C937" s="9">
        <f ca="1">COUNTIF($B$11:E937,E937)</f>
        <v>7</v>
      </c>
      <c r="D937" s="4" t="s">
        <v>527</v>
      </c>
      <c r="E937" s="59">
        <v>20000000</v>
      </c>
      <c r="F937" s="59">
        <v>20000000</v>
      </c>
      <c r="G937" s="74">
        <f t="shared" si="70"/>
        <v>0</v>
      </c>
      <c r="H937" s="6" t="s">
        <v>1226</v>
      </c>
    </row>
    <row r="938" spans="1:10" ht="77.5" x14ac:dyDescent="0.35">
      <c r="A938" s="10"/>
      <c r="B938" s="11"/>
      <c r="C938" s="9">
        <f ca="1">COUNTIF($B$11:E938,E938)</f>
        <v>8</v>
      </c>
      <c r="D938" s="4" t="s">
        <v>528</v>
      </c>
      <c r="E938" s="59">
        <v>18000000</v>
      </c>
      <c r="F938" s="59">
        <v>18000000</v>
      </c>
      <c r="G938" s="74">
        <f t="shared" si="70"/>
        <v>0</v>
      </c>
      <c r="H938" s="6" t="s">
        <v>1226</v>
      </c>
    </row>
    <row r="939" spans="1:10" ht="77.5" x14ac:dyDescent="0.35">
      <c r="A939" s="10"/>
      <c r="B939" s="11"/>
      <c r="C939" s="9">
        <f ca="1">COUNTIF($B$11:E939,E939)</f>
        <v>9</v>
      </c>
      <c r="D939" s="4" t="s">
        <v>529</v>
      </c>
      <c r="E939" s="59">
        <v>20000000</v>
      </c>
      <c r="F939" s="59">
        <v>20000000</v>
      </c>
      <c r="G939" s="74">
        <f t="shared" si="70"/>
        <v>0</v>
      </c>
      <c r="H939" s="6" t="s">
        <v>1226</v>
      </c>
    </row>
    <row r="940" spans="1:10" ht="77.5" x14ac:dyDescent="0.35">
      <c r="A940" s="10"/>
      <c r="B940" s="11"/>
      <c r="C940" s="9">
        <f ca="1">COUNTIF($B$11:E940,E940)</f>
        <v>10</v>
      </c>
      <c r="D940" s="4" t="s">
        <v>530</v>
      </c>
      <c r="E940" s="59">
        <v>7000000</v>
      </c>
      <c r="F940" s="59">
        <v>7000000</v>
      </c>
      <c r="G940" s="74">
        <f t="shared" si="70"/>
        <v>0</v>
      </c>
      <c r="H940" s="6" t="s">
        <v>1226</v>
      </c>
    </row>
    <row r="941" spans="1:10" s="14" customFormat="1" ht="77.5" x14ac:dyDescent="0.35">
      <c r="A941" s="10"/>
      <c r="B941" s="11"/>
      <c r="C941" s="58">
        <v>19</v>
      </c>
      <c r="D941" s="12" t="s">
        <v>2287</v>
      </c>
      <c r="E941" s="60">
        <v>0</v>
      </c>
      <c r="F941" s="60">
        <v>285000000</v>
      </c>
      <c r="G941" s="76">
        <f t="shared" si="70"/>
        <v>285000000</v>
      </c>
      <c r="H941" s="56" t="s">
        <v>1226</v>
      </c>
      <c r="I941" s="69"/>
      <c r="J941" s="26"/>
    </row>
    <row r="942" spans="1:10" s="14" customFormat="1" ht="77.5" x14ac:dyDescent="0.35">
      <c r="A942" s="10"/>
      <c r="B942" s="11"/>
      <c r="C942" s="58">
        <v>20</v>
      </c>
      <c r="D942" s="12" t="s">
        <v>2288</v>
      </c>
      <c r="E942" s="60">
        <v>0</v>
      </c>
      <c r="F942" s="60">
        <v>14000000</v>
      </c>
      <c r="G942" s="76">
        <f t="shared" si="70"/>
        <v>14000000</v>
      </c>
      <c r="H942" s="56" t="s">
        <v>1226</v>
      </c>
      <c r="I942" s="69"/>
      <c r="J942" s="26"/>
    </row>
    <row r="943" spans="1:10" s="14" customFormat="1" ht="77.5" x14ac:dyDescent="0.35">
      <c r="A943" s="10"/>
      <c r="B943" s="11"/>
      <c r="C943" s="58">
        <v>21</v>
      </c>
      <c r="D943" s="12" t="s">
        <v>2289</v>
      </c>
      <c r="E943" s="60">
        <v>0</v>
      </c>
      <c r="F943" s="60">
        <v>14000000</v>
      </c>
      <c r="G943" s="76">
        <f t="shared" si="70"/>
        <v>14000000</v>
      </c>
      <c r="H943" s="56" t="s">
        <v>1226</v>
      </c>
      <c r="I943" s="69"/>
      <c r="J943" s="26"/>
    </row>
    <row r="944" spans="1:10" s="14" customFormat="1" ht="77.5" x14ac:dyDescent="0.35">
      <c r="A944" s="10"/>
      <c r="B944" s="11"/>
      <c r="C944" s="58">
        <v>22</v>
      </c>
      <c r="D944" s="12" t="s">
        <v>2290</v>
      </c>
      <c r="E944" s="60">
        <v>0</v>
      </c>
      <c r="F944" s="60">
        <v>14000000</v>
      </c>
      <c r="G944" s="76">
        <f t="shared" si="70"/>
        <v>14000000</v>
      </c>
      <c r="H944" s="56" t="s">
        <v>1226</v>
      </c>
      <c r="I944" s="69"/>
      <c r="J944" s="26"/>
    </row>
    <row r="945" spans="1:10" s="14" customFormat="1" ht="77.5" x14ac:dyDescent="0.35">
      <c r="A945" s="10"/>
      <c r="B945" s="11"/>
      <c r="C945" s="58">
        <v>23</v>
      </c>
      <c r="D945" s="12" t="s">
        <v>2292</v>
      </c>
      <c r="E945" s="60">
        <v>0</v>
      </c>
      <c r="F945" s="60">
        <v>16000000</v>
      </c>
      <c r="G945" s="76">
        <f t="shared" si="70"/>
        <v>16000000</v>
      </c>
      <c r="H945" s="56" t="s">
        <v>1226</v>
      </c>
      <c r="I945" s="69"/>
      <c r="J945" s="26"/>
    </row>
    <row r="946" spans="1:10" s="14" customFormat="1" ht="77.5" x14ac:dyDescent="0.35">
      <c r="A946" s="10"/>
      <c r="B946" s="11"/>
      <c r="C946" s="58">
        <v>24</v>
      </c>
      <c r="D946" s="12" t="s">
        <v>2293</v>
      </c>
      <c r="E946" s="60">
        <v>0</v>
      </c>
      <c r="F946" s="60">
        <v>15000000</v>
      </c>
      <c r="G946" s="76">
        <f t="shared" si="70"/>
        <v>15000000</v>
      </c>
      <c r="H946" s="56" t="s">
        <v>1226</v>
      </c>
      <c r="I946" s="69"/>
      <c r="J946" s="26"/>
    </row>
    <row r="947" spans="1:10" s="14" customFormat="1" ht="77.5" x14ac:dyDescent="0.35">
      <c r="A947" s="10"/>
      <c r="B947" s="11"/>
      <c r="C947" s="58">
        <v>25</v>
      </c>
      <c r="D947" s="12" t="s">
        <v>2294</v>
      </c>
      <c r="E947" s="60">
        <v>0</v>
      </c>
      <c r="F947" s="60">
        <v>14000000</v>
      </c>
      <c r="G947" s="76">
        <f t="shared" si="70"/>
        <v>14000000</v>
      </c>
      <c r="H947" s="56" t="s">
        <v>1226</v>
      </c>
      <c r="I947" s="69"/>
      <c r="J947" s="26"/>
    </row>
    <row r="948" spans="1:10" s="14" customFormat="1" ht="77.5" x14ac:dyDescent="0.35">
      <c r="A948" s="10"/>
      <c r="B948" s="11"/>
      <c r="C948" s="58">
        <v>26</v>
      </c>
      <c r="D948" s="12" t="s">
        <v>2291</v>
      </c>
      <c r="E948" s="60">
        <v>0</v>
      </c>
      <c r="F948" s="60">
        <v>14000000</v>
      </c>
      <c r="G948" s="76">
        <f t="shared" si="70"/>
        <v>14000000</v>
      </c>
      <c r="H948" s="56" t="s">
        <v>1226</v>
      </c>
      <c r="I948" s="69"/>
      <c r="J948" s="26"/>
    </row>
    <row r="949" spans="1:10" s="14" customFormat="1" ht="77.5" x14ac:dyDescent="0.35">
      <c r="A949" s="10"/>
      <c r="B949" s="11"/>
      <c r="C949" s="58">
        <v>27</v>
      </c>
      <c r="D949" s="12" t="s">
        <v>2295</v>
      </c>
      <c r="E949" s="60">
        <v>0</v>
      </c>
      <c r="F949" s="60">
        <v>16000000</v>
      </c>
      <c r="G949" s="76">
        <f t="shared" si="70"/>
        <v>16000000</v>
      </c>
      <c r="H949" s="56" t="s">
        <v>1226</v>
      </c>
      <c r="I949" s="69"/>
      <c r="J949" s="26"/>
    </row>
    <row r="950" spans="1:10" s="14" customFormat="1" ht="77.5" x14ac:dyDescent="0.35">
      <c r="A950" s="10"/>
      <c r="B950" s="11"/>
      <c r="C950" s="58">
        <v>28</v>
      </c>
      <c r="D950" s="12" t="s">
        <v>2296</v>
      </c>
      <c r="E950" s="60">
        <v>0</v>
      </c>
      <c r="F950" s="60">
        <v>14000000</v>
      </c>
      <c r="G950" s="76">
        <f t="shared" si="70"/>
        <v>14000000</v>
      </c>
      <c r="H950" s="56" t="s">
        <v>1226</v>
      </c>
      <c r="I950" s="69"/>
      <c r="J950" s="26"/>
    </row>
    <row r="951" spans="1:10" s="14" customFormat="1" ht="77.5" x14ac:dyDescent="0.35">
      <c r="A951" s="10"/>
      <c r="B951" s="11"/>
      <c r="C951" s="58">
        <v>29</v>
      </c>
      <c r="D951" s="12" t="s">
        <v>2297</v>
      </c>
      <c r="E951" s="60">
        <v>0</v>
      </c>
      <c r="F951" s="60">
        <v>10000000</v>
      </c>
      <c r="G951" s="76">
        <f t="shared" si="70"/>
        <v>10000000</v>
      </c>
      <c r="H951" s="56" t="s">
        <v>1226</v>
      </c>
      <c r="I951" s="69"/>
      <c r="J951" s="26"/>
    </row>
    <row r="952" spans="1:10" s="14" customFormat="1" ht="77.5" x14ac:dyDescent="0.35">
      <c r="A952" s="10"/>
      <c r="B952" s="11"/>
      <c r="C952" s="58">
        <v>30</v>
      </c>
      <c r="D952" s="12" t="s">
        <v>2298</v>
      </c>
      <c r="E952" s="60">
        <v>0</v>
      </c>
      <c r="F952" s="60">
        <v>10000000</v>
      </c>
      <c r="G952" s="76">
        <f t="shared" si="70"/>
        <v>10000000</v>
      </c>
      <c r="H952" s="56" t="s">
        <v>1226</v>
      </c>
      <c r="I952" s="69"/>
      <c r="J952" s="26"/>
    </row>
    <row r="953" spans="1:10" ht="15.75" customHeight="1" x14ac:dyDescent="0.35">
      <c r="A953" s="10"/>
      <c r="B953" s="11"/>
      <c r="C953" s="109" t="s">
        <v>1348</v>
      </c>
      <c r="D953" s="110"/>
      <c r="E953" s="59">
        <f>SUM(E933:E952)</f>
        <v>129000000</v>
      </c>
      <c r="F953" s="59">
        <f>SUM(F933:F952)</f>
        <v>545000000</v>
      </c>
      <c r="G953" s="73">
        <f>SUM(G933:G952)</f>
        <v>416000000</v>
      </c>
      <c r="H953" s="31"/>
      <c r="J953" s="35"/>
    </row>
    <row r="954" spans="1:10" ht="15.75" customHeight="1" x14ac:dyDescent="0.35">
      <c r="A954" s="10"/>
      <c r="B954" s="11"/>
      <c r="C954" s="107" t="s">
        <v>1375</v>
      </c>
      <c r="D954" s="112"/>
      <c r="E954" s="59"/>
      <c r="F954" s="59"/>
      <c r="G954" s="73"/>
      <c r="H954" s="31"/>
      <c r="J954" s="35"/>
    </row>
    <row r="955" spans="1:10" ht="77.5" x14ac:dyDescent="0.35">
      <c r="A955" s="10"/>
      <c r="B955" s="11"/>
      <c r="C955" s="9">
        <f ca="1">COUNTIF($B$11:E955,E955)</f>
        <v>3</v>
      </c>
      <c r="D955" s="4" t="s">
        <v>533</v>
      </c>
      <c r="E955" s="59">
        <v>7500000</v>
      </c>
      <c r="F955" s="59">
        <v>7500000</v>
      </c>
      <c r="G955" s="73"/>
      <c r="H955" s="6" t="s">
        <v>1226</v>
      </c>
    </row>
    <row r="956" spans="1:10" ht="77.5" x14ac:dyDescent="0.35">
      <c r="A956" s="10"/>
      <c r="B956" s="11"/>
      <c r="C956" s="9">
        <f ca="1">COUNTIF($B$11:E956,E956)</f>
        <v>4</v>
      </c>
      <c r="D956" s="4" t="s">
        <v>534</v>
      </c>
      <c r="E956" s="59">
        <v>7500000</v>
      </c>
      <c r="F956" s="59">
        <v>7500000</v>
      </c>
      <c r="G956" s="73"/>
      <c r="H956" s="6" t="s">
        <v>1226</v>
      </c>
    </row>
    <row r="957" spans="1:10" s="14" customFormat="1" ht="93" x14ac:dyDescent="0.35">
      <c r="A957" s="10"/>
      <c r="B957" s="11"/>
      <c r="C957" s="58">
        <v>5</v>
      </c>
      <c r="D957" s="56" t="s">
        <v>2304</v>
      </c>
      <c r="E957" s="63">
        <v>0</v>
      </c>
      <c r="F957" s="63">
        <v>25000000</v>
      </c>
      <c r="G957" s="76">
        <f t="shared" ref="G957:G959" si="71">F957-E957</f>
        <v>25000000</v>
      </c>
      <c r="H957" s="56" t="s">
        <v>1227</v>
      </c>
      <c r="I957" s="69"/>
      <c r="J957" s="26"/>
    </row>
    <row r="958" spans="1:10" s="14" customFormat="1" ht="77.5" x14ac:dyDescent="0.35">
      <c r="A958" s="10"/>
      <c r="B958" s="11"/>
      <c r="C958" s="58">
        <v>9</v>
      </c>
      <c r="D958" s="56" t="s">
        <v>2303</v>
      </c>
      <c r="E958" s="63">
        <v>0</v>
      </c>
      <c r="F958" s="63">
        <v>10000000</v>
      </c>
      <c r="G958" s="76">
        <f t="shared" si="71"/>
        <v>10000000</v>
      </c>
      <c r="H958" s="56" t="s">
        <v>1226</v>
      </c>
      <c r="I958" s="69"/>
      <c r="J958" s="26"/>
    </row>
    <row r="959" spans="1:10" s="14" customFormat="1" ht="77.5" x14ac:dyDescent="0.35">
      <c r="A959" s="10"/>
      <c r="B959" s="11"/>
      <c r="C959" s="58">
        <v>10</v>
      </c>
      <c r="D959" s="56" t="s">
        <v>2307</v>
      </c>
      <c r="E959" s="63">
        <v>0</v>
      </c>
      <c r="F959" s="63">
        <v>15000000</v>
      </c>
      <c r="G959" s="76">
        <f t="shared" si="71"/>
        <v>15000000</v>
      </c>
      <c r="H959" s="56" t="s">
        <v>1226</v>
      </c>
      <c r="I959" s="69"/>
      <c r="J959" s="26"/>
    </row>
    <row r="960" spans="1:10" x14ac:dyDescent="0.35">
      <c r="A960" s="10"/>
      <c r="B960" s="11"/>
      <c r="C960" s="109" t="s">
        <v>1349</v>
      </c>
      <c r="D960" s="110"/>
      <c r="E960" s="59">
        <f>SUM(E955:E959)</f>
        <v>15000000</v>
      </c>
      <c r="F960" s="59">
        <f>SUM(F955:F959)</f>
        <v>65000000</v>
      </c>
      <c r="G960" s="73">
        <f>SUM(G955:G959)</f>
        <v>50000000</v>
      </c>
      <c r="H960" s="31"/>
      <c r="J960" s="35"/>
    </row>
    <row r="961" spans="1:13" x14ac:dyDescent="0.35">
      <c r="A961" s="10"/>
      <c r="B961" s="11"/>
      <c r="C961" s="107" t="s">
        <v>1376</v>
      </c>
      <c r="D961" s="112"/>
      <c r="E961" s="59"/>
      <c r="F961" s="59"/>
      <c r="G961" s="73"/>
      <c r="H961" s="31"/>
      <c r="J961" s="35"/>
    </row>
    <row r="962" spans="1:13" s="69" customFormat="1" ht="77.5" x14ac:dyDescent="0.35">
      <c r="A962" s="10"/>
      <c r="B962" s="11"/>
      <c r="C962" s="9">
        <f ca="1">COUNTIF($B$11:E962,E962)</f>
        <v>5</v>
      </c>
      <c r="D962" s="4" t="s">
        <v>539</v>
      </c>
      <c r="E962" s="59">
        <v>32000000</v>
      </c>
      <c r="F962" s="59">
        <v>32000000</v>
      </c>
      <c r="G962" s="73"/>
      <c r="H962" s="6" t="s">
        <v>1226</v>
      </c>
      <c r="J962" s="51"/>
      <c r="K962" s="7"/>
      <c r="L962" s="7"/>
      <c r="M962" s="7"/>
    </row>
    <row r="963" spans="1:13" s="69" customFormat="1" ht="77.5" x14ac:dyDescent="0.35">
      <c r="A963" s="10"/>
      <c r="B963" s="11"/>
      <c r="C963" s="9">
        <f ca="1">COUNTIF($B$11:E963,E963)</f>
        <v>6</v>
      </c>
      <c r="D963" s="4" t="s">
        <v>540</v>
      </c>
      <c r="E963" s="59">
        <v>16000000</v>
      </c>
      <c r="F963" s="59">
        <v>16000000</v>
      </c>
      <c r="G963" s="73"/>
      <c r="H963" s="6" t="s">
        <v>1226</v>
      </c>
      <c r="J963" s="51"/>
      <c r="K963" s="7"/>
      <c r="L963" s="7"/>
      <c r="M963" s="7"/>
    </row>
    <row r="964" spans="1:13" s="69" customFormat="1" ht="77.5" x14ac:dyDescent="0.35">
      <c r="A964" s="10"/>
      <c r="B964" s="11"/>
      <c r="C964" s="9">
        <f ca="1">COUNTIF($B$11:E964,E964)</f>
        <v>7</v>
      </c>
      <c r="D964" s="4" t="s">
        <v>541</v>
      </c>
      <c r="E964" s="59">
        <v>15000000</v>
      </c>
      <c r="F964" s="59">
        <v>15000000</v>
      </c>
      <c r="G964" s="73"/>
      <c r="H964" s="6" t="s">
        <v>1226</v>
      </c>
      <c r="J964" s="51"/>
      <c r="K964" s="7"/>
      <c r="L964" s="7"/>
      <c r="M964" s="7"/>
    </row>
    <row r="965" spans="1:13" s="69" customFormat="1" ht="77.5" x14ac:dyDescent="0.35">
      <c r="A965" s="10"/>
      <c r="B965" s="11"/>
      <c r="C965" s="9">
        <f ca="1">COUNTIF($B$11:E965,E965)</f>
        <v>8</v>
      </c>
      <c r="D965" s="4" t="s">
        <v>542</v>
      </c>
      <c r="E965" s="59">
        <v>10000000</v>
      </c>
      <c r="F965" s="59">
        <v>10000000</v>
      </c>
      <c r="G965" s="73"/>
      <c r="H965" s="6" t="s">
        <v>1226</v>
      </c>
      <c r="J965" s="51"/>
      <c r="K965" s="7"/>
      <c r="L965" s="7"/>
      <c r="M965" s="7"/>
    </row>
    <row r="966" spans="1:13" s="69" customFormat="1" ht="77.5" x14ac:dyDescent="0.35">
      <c r="A966" s="10"/>
      <c r="B966" s="11"/>
      <c r="C966" s="9">
        <f ca="1">COUNTIF($B$11:E966,E966)</f>
        <v>9</v>
      </c>
      <c r="D966" s="4" t="s">
        <v>543</v>
      </c>
      <c r="E966" s="59">
        <v>15000000</v>
      </c>
      <c r="F966" s="59">
        <v>15000000</v>
      </c>
      <c r="G966" s="73"/>
      <c r="H966" s="6" t="s">
        <v>1226</v>
      </c>
      <c r="J966" s="51"/>
      <c r="K966" s="7"/>
      <c r="L966" s="7"/>
      <c r="M966" s="7"/>
    </row>
    <row r="967" spans="1:13" s="69" customFormat="1" ht="93" x14ac:dyDescent="0.35">
      <c r="A967" s="10"/>
      <c r="B967" s="11"/>
      <c r="C967" s="9">
        <f ca="1">COUNTIF($B$11:E967,E967)</f>
        <v>10</v>
      </c>
      <c r="D967" s="4" t="s">
        <v>544</v>
      </c>
      <c r="E967" s="59">
        <v>20000000</v>
      </c>
      <c r="F967" s="59">
        <v>20000000</v>
      </c>
      <c r="G967" s="73"/>
      <c r="H967" s="6" t="s">
        <v>1226</v>
      </c>
      <c r="J967" s="51"/>
      <c r="K967" s="7"/>
      <c r="L967" s="7"/>
      <c r="M967" s="7"/>
    </row>
    <row r="968" spans="1:13" s="69" customFormat="1" ht="77.5" x14ac:dyDescent="0.35">
      <c r="A968" s="10"/>
      <c r="B968" s="11"/>
      <c r="C968" s="9">
        <f ca="1">COUNTIF($B$11:E968,E968)</f>
        <v>11</v>
      </c>
      <c r="D968" s="4" t="s">
        <v>545</v>
      </c>
      <c r="E968" s="59">
        <v>15000000</v>
      </c>
      <c r="F968" s="59">
        <v>15000000</v>
      </c>
      <c r="G968" s="73"/>
      <c r="H968" s="6" t="s">
        <v>1226</v>
      </c>
      <c r="J968" s="51"/>
      <c r="K968" s="7"/>
      <c r="L968" s="7"/>
      <c r="M968" s="7"/>
    </row>
    <row r="969" spans="1:13" s="69" customFormat="1" ht="77.5" x14ac:dyDescent="0.35">
      <c r="A969" s="10"/>
      <c r="B969" s="11"/>
      <c r="C969" s="9">
        <f ca="1">COUNTIF($B$11:E969,E969)</f>
        <v>12</v>
      </c>
      <c r="D969" s="4" t="s">
        <v>546</v>
      </c>
      <c r="E969" s="59">
        <v>15000000</v>
      </c>
      <c r="F969" s="59">
        <v>15000000</v>
      </c>
      <c r="G969" s="73"/>
      <c r="H969" s="6" t="s">
        <v>1226</v>
      </c>
      <c r="J969" s="51"/>
      <c r="K969" s="7"/>
      <c r="L969" s="7"/>
      <c r="M969" s="7"/>
    </row>
    <row r="970" spans="1:13" s="69" customFormat="1" ht="77.5" x14ac:dyDescent="0.35">
      <c r="A970" s="10"/>
      <c r="B970" s="11"/>
      <c r="C970" s="9">
        <f ca="1">COUNTIF($B$11:E970,E970)</f>
        <v>13</v>
      </c>
      <c r="D970" s="4" t="s">
        <v>547</v>
      </c>
      <c r="E970" s="59">
        <v>15000000</v>
      </c>
      <c r="F970" s="59">
        <v>15000000</v>
      </c>
      <c r="G970" s="73"/>
      <c r="H970" s="6" t="s">
        <v>1226</v>
      </c>
      <c r="J970" s="51"/>
      <c r="K970" s="7"/>
      <c r="L970" s="7"/>
      <c r="M970" s="7"/>
    </row>
    <row r="971" spans="1:13" s="69" customFormat="1" ht="77.5" x14ac:dyDescent="0.35">
      <c r="A971" s="10"/>
      <c r="B971" s="11"/>
      <c r="C971" s="9">
        <f ca="1">COUNTIF($B$11:E971,E971)</f>
        <v>14</v>
      </c>
      <c r="D971" s="4" t="s">
        <v>548</v>
      </c>
      <c r="E971" s="59">
        <v>10000000</v>
      </c>
      <c r="F971" s="59">
        <v>10000000</v>
      </c>
      <c r="G971" s="73"/>
      <c r="H971" s="6" t="s">
        <v>1226</v>
      </c>
      <c r="J971" s="51"/>
      <c r="K971" s="7"/>
      <c r="L971" s="7"/>
      <c r="M971" s="7"/>
    </row>
    <row r="972" spans="1:13" s="69" customFormat="1" ht="77.5" x14ac:dyDescent="0.35">
      <c r="A972" s="10"/>
      <c r="B972" s="11"/>
      <c r="C972" s="9">
        <f ca="1">COUNTIF($B$11:E972,E972)</f>
        <v>15</v>
      </c>
      <c r="D972" s="4" t="s">
        <v>549</v>
      </c>
      <c r="E972" s="59">
        <v>10000000</v>
      </c>
      <c r="F972" s="59">
        <v>10000000</v>
      </c>
      <c r="G972" s="73"/>
      <c r="H972" s="6" t="s">
        <v>1226</v>
      </c>
      <c r="J972" s="51"/>
      <c r="K972" s="7"/>
      <c r="L972" s="7"/>
      <c r="M972" s="7"/>
    </row>
    <row r="973" spans="1:13" s="69" customFormat="1" ht="77.5" x14ac:dyDescent="0.35">
      <c r="A973" s="10"/>
      <c r="B973" s="11"/>
      <c r="C973" s="9">
        <f ca="1">COUNTIF($B$11:E973,E973)</f>
        <v>16</v>
      </c>
      <c r="D973" s="4" t="s">
        <v>550</v>
      </c>
      <c r="E973" s="59">
        <v>10000000</v>
      </c>
      <c r="F973" s="59">
        <v>10000000</v>
      </c>
      <c r="G973" s="73"/>
      <c r="H973" s="6" t="s">
        <v>1226</v>
      </c>
      <c r="J973" s="51"/>
      <c r="K973" s="7"/>
      <c r="L973" s="7"/>
      <c r="M973" s="7"/>
    </row>
    <row r="974" spans="1:13" ht="77.5" x14ac:dyDescent="0.35">
      <c r="A974" s="10"/>
      <c r="B974" s="11"/>
      <c r="C974" s="9">
        <f ca="1">COUNTIF($B$11:E974,E974)</f>
        <v>17</v>
      </c>
      <c r="D974" s="4" t="s">
        <v>551</v>
      </c>
      <c r="E974" s="59">
        <v>10000000</v>
      </c>
      <c r="F974" s="59">
        <v>10000000</v>
      </c>
      <c r="G974" s="73"/>
      <c r="H974" s="6" t="s">
        <v>1226</v>
      </c>
    </row>
    <row r="975" spans="1:13" ht="77.5" x14ac:dyDescent="0.35">
      <c r="A975" s="10"/>
      <c r="B975" s="11"/>
      <c r="C975" s="9">
        <f ca="1">COUNTIF($B$11:E975,E975)</f>
        <v>18</v>
      </c>
      <c r="D975" s="4" t="s">
        <v>552</v>
      </c>
      <c r="E975" s="59">
        <v>10000000</v>
      </c>
      <c r="F975" s="59">
        <v>10000000</v>
      </c>
      <c r="G975" s="73"/>
      <c r="H975" s="6" t="s">
        <v>1226</v>
      </c>
    </row>
    <row r="976" spans="1:13" ht="77.5" x14ac:dyDescent="0.35">
      <c r="A976" s="10"/>
      <c r="B976" s="11"/>
      <c r="C976" s="9">
        <f ca="1">COUNTIF($B$11:E976,E976)</f>
        <v>19</v>
      </c>
      <c r="D976" s="4" t="s">
        <v>553</v>
      </c>
      <c r="E976" s="59">
        <v>10000000</v>
      </c>
      <c r="F976" s="59">
        <v>10000000</v>
      </c>
      <c r="G976" s="73"/>
      <c r="H976" s="6" t="s">
        <v>1226</v>
      </c>
    </row>
    <row r="977" spans="1:10" ht="77.5" x14ac:dyDescent="0.35">
      <c r="A977" s="10"/>
      <c r="B977" s="11"/>
      <c r="C977" s="9">
        <f ca="1">COUNTIF($B$11:E977,E977)</f>
        <v>20</v>
      </c>
      <c r="D977" s="4" t="s">
        <v>554</v>
      </c>
      <c r="E977" s="59">
        <v>10000000</v>
      </c>
      <c r="F977" s="59">
        <v>10000000</v>
      </c>
      <c r="G977" s="73"/>
      <c r="H977" s="6" t="s">
        <v>1226</v>
      </c>
    </row>
    <row r="978" spans="1:10" ht="77.5" x14ac:dyDescent="0.35">
      <c r="A978" s="10"/>
      <c r="B978" s="11"/>
      <c r="C978" s="9">
        <f ca="1">COUNTIF($B$11:E978,E978)</f>
        <v>21</v>
      </c>
      <c r="D978" s="4" t="s">
        <v>555</v>
      </c>
      <c r="E978" s="59">
        <v>10000000</v>
      </c>
      <c r="F978" s="59">
        <v>10000000</v>
      </c>
      <c r="G978" s="73"/>
      <c r="H978" s="6" t="s">
        <v>1226</v>
      </c>
    </row>
    <row r="979" spans="1:10" ht="77.5" x14ac:dyDescent="0.35">
      <c r="A979" s="10"/>
      <c r="B979" s="11"/>
      <c r="C979" s="9">
        <f ca="1">COUNTIF($B$11:E979,E979)</f>
        <v>22</v>
      </c>
      <c r="D979" s="4" t="s">
        <v>556</v>
      </c>
      <c r="E979" s="59">
        <v>10000000</v>
      </c>
      <c r="F979" s="59">
        <v>10000000</v>
      </c>
      <c r="G979" s="73"/>
      <c r="H979" s="6" t="s">
        <v>1226</v>
      </c>
    </row>
    <row r="980" spans="1:10" ht="77.5" x14ac:dyDescent="0.35">
      <c r="A980" s="10"/>
      <c r="B980" s="11"/>
      <c r="C980" s="9">
        <f ca="1">COUNTIF($B$11:E980,E980)</f>
        <v>23</v>
      </c>
      <c r="D980" s="4" t="s">
        <v>557</v>
      </c>
      <c r="E980" s="59">
        <v>10000000</v>
      </c>
      <c r="F980" s="59">
        <v>10000000</v>
      </c>
      <c r="G980" s="73"/>
      <c r="H980" s="6" t="s">
        <v>1226</v>
      </c>
    </row>
    <row r="981" spans="1:10" ht="77.5" x14ac:dyDescent="0.35">
      <c r="A981" s="10"/>
      <c r="B981" s="11"/>
      <c r="C981" s="9">
        <f ca="1">COUNTIF($B$11:E981,E981)</f>
        <v>24</v>
      </c>
      <c r="D981" s="4" t="s">
        <v>558</v>
      </c>
      <c r="E981" s="59">
        <v>10000000</v>
      </c>
      <c r="F981" s="59">
        <v>10000000</v>
      </c>
      <c r="G981" s="73"/>
      <c r="H981" s="6" t="s">
        <v>1226</v>
      </c>
    </row>
    <row r="982" spans="1:10" ht="77.5" x14ac:dyDescent="0.35">
      <c r="A982" s="10"/>
      <c r="B982" s="11"/>
      <c r="C982" s="9">
        <f ca="1">COUNTIF($B$11:E982,E982)</f>
        <v>25</v>
      </c>
      <c r="D982" s="4" t="s">
        <v>559</v>
      </c>
      <c r="E982" s="59">
        <v>15000000</v>
      </c>
      <c r="F982" s="59">
        <v>15000000</v>
      </c>
      <c r="G982" s="73"/>
      <c r="H982" s="6" t="s">
        <v>1226</v>
      </c>
    </row>
    <row r="983" spans="1:10" ht="77.5" x14ac:dyDescent="0.35">
      <c r="A983" s="10"/>
      <c r="B983" s="11"/>
      <c r="C983" s="9">
        <f ca="1">COUNTIF($B$11:E983,E983)</f>
        <v>26</v>
      </c>
      <c r="D983" s="4" t="s">
        <v>560</v>
      </c>
      <c r="E983" s="59">
        <v>25000000</v>
      </c>
      <c r="F983" s="59">
        <v>25000000</v>
      </c>
      <c r="G983" s="73"/>
      <c r="H983" s="6" t="s">
        <v>1226</v>
      </c>
    </row>
    <row r="984" spans="1:10" s="14" customFormat="1" ht="77.5" x14ac:dyDescent="0.35">
      <c r="A984" s="10"/>
      <c r="B984" s="11"/>
      <c r="C984" s="13">
        <v>27</v>
      </c>
      <c r="D984" s="12" t="s">
        <v>2309</v>
      </c>
      <c r="E984" s="60">
        <v>0</v>
      </c>
      <c r="F984" s="60">
        <v>30000000</v>
      </c>
      <c r="G984" s="74">
        <f t="shared" ref="G984:G986" si="72">F984-E984</f>
        <v>30000000</v>
      </c>
      <c r="H984" s="12" t="s">
        <v>1226</v>
      </c>
      <c r="I984" s="69"/>
      <c r="J984" s="26"/>
    </row>
    <row r="985" spans="1:10" s="14" customFormat="1" ht="77.5" x14ac:dyDescent="0.35">
      <c r="A985" s="10"/>
      <c r="B985" s="11"/>
      <c r="C985" s="13">
        <v>28</v>
      </c>
      <c r="D985" s="12" t="s">
        <v>2310</v>
      </c>
      <c r="E985" s="60">
        <v>0</v>
      </c>
      <c r="F985" s="60">
        <v>15000000</v>
      </c>
      <c r="G985" s="74">
        <f t="shared" si="72"/>
        <v>15000000</v>
      </c>
      <c r="H985" s="12" t="s">
        <v>1226</v>
      </c>
      <c r="I985" s="69"/>
      <c r="J985" s="26"/>
    </row>
    <row r="986" spans="1:10" s="14" customFormat="1" ht="77.5" x14ac:dyDescent="0.35">
      <c r="A986" s="10"/>
      <c r="B986" s="11"/>
      <c r="C986" s="13">
        <v>29</v>
      </c>
      <c r="D986" s="12" t="s">
        <v>2311</v>
      </c>
      <c r="E986" s="60">
        <v>0</v>
      </c>
      <c r="F986" s="60">
        <v>15000000</v>
      </c>
      <c r="G986" s="74">
        <f t="shared" si="72"/>
        <v>15000000</v>
      </c>
      <c r="H986" s="12" t="s">
        <v>1226</v>
      </c>
      <c r="I986" s="69"/>
      <c r="J986" s="26"/>
    </row>
    <row r="987" spans="1:10" x14ac:dyDescent="0.35">
      <c r="A987" s="10"/>
      <c r="B987" s="11"/>
      <c r="C987" s="109" t="s">
        <v>1350</v>
      </c>
      <c r="D987" s="110"/>
      <c r="E987" s="59">
        <f>SUM(E962:E986)</f>
        <v>303000000</v>
      </c>
      <c r="F987" s="59">
        <f>SUM(F962:F986)</f>
        <v>363000000</v>
      </c>
      <c r="G987" s="73">
        <f>SUM(G962:G986)</f>
        <v>60000000</v>
      </c>
      <c r="H987" s="31"/>
      <c r="J987" s="35"/>
    </row>
    <row r="988" spans="1:10" x14ac:dyDescent="0.35">
      <c r="A988" s="10"/>
      <c r="B988" s="11"/>
      <c r="C988" s="107" t="s">
        <v>1377</v>
      </c>
      <c r="D988" s="112"/>
      <c r="E988" s="59"/>
      <c r="F988" s="59"/>
      <c r="G988" s="73"/>
      <c r="H988" s="31"/>
      <c r="J988" s="35"/>
    </row>
    <row r="989" spans="1:10" ht="77.5" x14ac:dyDescent="0.35">
      <c r="A989" s="10"/>
      <c r="B989" s="11"/>
      <c r="C989" s="9">
        <f ca="1">COUNTIF($B$11:E989,E989)</f>
        <v>1</v>
      </c>
      <c r="D989" s="4" t="s">
        <v>561</v>
      </c>
      <c r="E989" s="59">
        <v>10000000</v>
      </c>
      <c r="F989" s="59">
        <v>10000000</v>
      </c>
      <c r="G989" s="73"/>
      <c r="H989" s="6" t="s">
        <v>1226</v>
      </c>
    </row>
    <row r="990" spans="1:10" s="14" customFormat="1" ht="77.5" x14ac:dyDescent="0.35">
      <c r="A990" s="10"/>
      <c r="B990" s="11"/>
      <c r="C990" s="58">
        <v>9</v>
      </c>
      <c r="D990" s="56" t="s">
        <v>2312</v>
      </c>
      <c r="E990" s="63">
        <v>0</v>
      </c>
      <c r="F990" s="63">
        <v>30000000</v>
      </c>
      <c r="G990" s="76">
        <f t="shared" ref="G990:G995" si="73">F990-E990</f>
        <v>30000000</v>
      </c>
      <c r="H990" s="56" t="s">
        <v>1226</v>
      </c>
      <c r="I990" s="69"/>
      <c r="J990" s="26"/>
    </row>
    <row r="991" spans="1:10" s="14" customFormat="1" ht="93" x14ac:dyDescent="0.35">
      <c r="A991" s="10"/>
      <c r="B991" s="11"/>
      <c r="C991" s="58">
        <v>10</v>
      </c>
      <c r="D991" s="56" t="s">
        <v>2313</v>
      </c>
      <c r="E991" s="63">
        <v>0</v>
      </c>
      <c r="F991" s="63">
        <v>5000000</v>
      </c>
      <c r="G991" s="76">
        <f t="shared" si="73"/>
        <v>5000000</v>
      </c>
      <c r="H991" s="56" t="s">
        <v>1226</v>
      </c>
      <c r="I991" s="69"/>
      <c r="J991" s="26"/>
    </row>
    <row r="992" spans="1:10" s="14" customFormat="1" ht="77.5" x14ac:dyDescent="0.35">
      <c r="A992" s="10"/>
      <c r="B992" s="11"/>
      <c r="C992" s="58">
        <v>11</v>
      </c>
      <c r="D992" s="56" t="s">
        <v>2314</v>
      </c>
      <c r="E992" s="63">
        <v>0</v>
      </c>
      <c r="F992" s="63">
        <v>9000000</v>
      </c>
      <c r="G992" s="76">
        <f t="shared" si="73"/>
        <v>9000000</v>
      </c>
      <c r="H992" s="56" t="s">
        <v>1226</v>
      </c>
      <c r="I992" s="69"/>
      <c r="J992" s="26"/>
    </row>
    <row r="993" spans="1:13" s="14" customFormat="1" ht="77.5" x14ac:dyDescent="0.35">
      <c r="A993" s="10"/>
      <c r="B993" s="11"/>
      <c r="C993" s="58">
        <v>12</v>
      </c>
      <c r="D993" s="56" t="s">
        <v>2315</v>
      </c>
      <c r="E993" s="63">
        <v>0</v>
      </c>
      <c r="F993" s="63">
        <v>9000000</v>
      </c>
      <c r="G993" s="76">
        <f t="shared" si="73"/>
        <v>9000000</v>
      </c>
      <c r="H993" s="56" t="s">
        <v>1226</v>
      </c>
      <c r="I993" s="69"/>
      <c r="J993" s="26"/>
    </row>
    <row r="994" spans="1:13" s="14" customFormat="1" ht="77.5" x14ac:dyDescent="0.35">
      <c r="A994" s="10"/>
      <c r="B994" s="11"/>
      <c r="C994" s="58">
        <v>13</v>
      </c>
      <c r="D994" s="56" t="s">
        <v>3315</v>
      </c>
      <c r="E994" s="63">
        <v>0</v>
      </c>
      <c r="F994" s="63">
        <v>20000000</v>
      </c>
      <c r="G994" s="76">
        <f t="shared" si="73"/>
        <v>20000000</v>
      </c>
      <c r="H994" s="56" t="s">
        <v>1226</v>
      </c>
      <c r="I994" s="69"/>
      <c r="J994" s="26"/>
    </row>
    <row r="995" spans="1:13" s="14" customFormat="1" ht="93" x14ac:dyDescent="0.35">
      <c r="A995" s="10"/>
      <c r="B995" s="11"/>
      <c r="C995" s="58">
        <v>14</v>
      </c>
      <c r="D995" s="56" t="s">
        <v>2319</v>
      </c>
      <c r="E995" s="63">
        <v>0</v>
      </c>
      <c r="F995" s="63">
        <v>9000000</v>
      </c>
      <c r="G995" s="76">
        <f t="shared" si="73"/>
        <v>9000000</v>
      </c>
      <c r="H995" s="56" t="s">
        <v>1226</v>
      </c>
      <c r="I995" s="69"/>
      <c r="J995" s="26"/>
    </row>
    <row r="996" spans="1:13" x14ac:dyDescent="0.35">
      <c r="A996" s="10"/>
      <c r="B996" s="11"/>
      <c r="C996" s="109" t="s">
        <v>1351</v>
      </c>
      <c r="D996" s="110"/>
      <c r="E996" s="59">
        <f>SUM(E989:E995)</f>
        <v>10000000</v>
      </c>
      <c r="F996" s="59">
        <f>SUM(F989:F995)</f>
        <v>92000000</v>
      </c>
      <c r="G996" s="73">
        <f>SUM(G989:G995)</f>
        <v>82000000</v>
      </c>
      <c r="H996" s="31"/>
      <c r="J996" s="35"/>
    </row>
    <row r="997" spans="1:13" x14ac:dyDescent="0.35">
      <c r="A997" s="10"/>
      <c r="B997" s="11"/>
      <c r="C997" s="107" t="s">
        <v>1378</v>
      </c>
      <c r="D997" s="112"/>
      <c r="E997" s="59"/>
      <c r="F997" s="59"/>
      <c r="G997" s="73"/>
      <c r="H997" s="31"/>
      <c r="J997" s="35"/>
    </row>
    <row r="998" spans="1:13" s="69" customFormat="1" ht="77.5" x14ac:dyDescent="0.35">
      <c r="A998" s="10"/>
      <c r="B998" s="11"/>
      <c r="C998" s="9">
        <f ca="1">COUNTIF($B$11:E998,E998)</f>
        <v>9</v>
      </c>
      <c r="D998" s="4" t="s">
        <v>570</v>
      </c>
      <c r="E998" s="59">
        <v>20000000</v>
      </c>
      <c r="F998" s="59">
        <v>20000000</v>
      </c>
      <c r="G998" s="73"/>
      <c r="H998" s="6" t="s">
        <v>1226</v>
      </c>
      <c r="J998" s="51"/>
      <c r="K998" s="7"/>
      <c r="L998" s="7"/>
      <c r="M998" s="7"/>
    </row>
    <row r="999" spans="1:13" s="69" customFormat="1" ht="77.5" x14ac:dyDescent="0.35">
      <c r="A999" s="10"/>
      <c r="B999" s="11"/>
      <c r="C999" s="9">
        <f ca="1">COUNTIF($B$11:E999,E999)</f>
        <v>10</v>
      </c>
      <c r="D999" s="4" t="s">
        <v>571</v>
      </c>
      <c r="E999" s="59">
        <v>10000000</v>
      </c>
      <c r="F999" s="59">
        <v>10000000</v>
      </c>
      <c r="G999" s="73"/>
      <c r="H999" s="6" t="s">
        <v>1226</v>
      </c>
      <c r="J999" s="51"/>
      <c r="K999" s="7"/>
      <c r="L999" s="7"/>
      <c r="M999" s="7"/>
    </row>
    <row r="1000" spans="1:13" s="69" customFormat="1" ht="77.5" x14ac:dyDescent="0.35">
      <c r="A1000" s="10"/>
      <c r="B1000" s="11"/>
      <c r="C1000" s="9">
        <f ca="1">COUNTIF($B$11:E1000,E1000)</f>
        <v>11</v>
      </c>
      <c r="D1000" s="4" t="s">
        <v>572</v>
      </c>
      <c r="E1000" s="59">
        <v>10000000</v>
      </c>
      <c r="F1000" s="59">
        <v>10000000</v>
      </c>
      <c r="G1000" s="73"/>
      <c r="H1000" s="6" t="s">
        <v>1226</v>
      </c>
      <c r="J1000" s="51"/>
      <c r="K1000" s="7"/>
      <c r="L1000" s="7"/>
      <c r="M1000" s="7"/>
    </row>
    <row r="1001" spans="1:13" s="69" customFormat="1" ht="77.5" x14ac:dyDescent="0.35">
      <c r="A1001" s="10"/>
      <c r="B1001" s="11"/>
      <c r="C1001" s="9">
        <f ca="1">COUNTIF($B$11:E1001,E1001)</f>
        <v>12</v>
      </c>
      <c r="D1001" s="4" t="s">
        <v>573</v>
      </c>
      <c r="E1001" s="59">
        <v>15000000</v>
      </c>
      <c r="F1001" s="59">
        <v>15000000</v>
      </c>
      <c r="G1001" s="73"/>
      <c r="H1001" s="6" t="s">
        <v>1226</v>
      </c>
      <c r="J1001" s="51"/>
      <c r="K1001" s="7"/>
      <c r="L1001" s="7"/>
      <c r="M1001" s="7"/>
    </row>
    <row r="1002" spans="1:13" s="69" customFormat="1" ht="77.5" x14ac:dyDescent="0.35">
      <c r="A1002" s="10"/>
      <c r="B1002" s="11"/>
      <c r="C1002" s="9">
        <f ca="1">COUNTIF($B$11:E1002,E1002)</f>
        <v>13</v>
      </c>
      <c r="D1002" s="4" t="s">
        <v>574</v>
      </c>
      <c r="E1002" s="59">
        <v>25000000</v>
      </c>
      <c r="F1002" s="59">
        <v>25000000</v>
      </c>
      <c r="G1002" s="73"/>
      <c r="H1002" s="6" t="s">
        <v>1226</v>
      </c>
      <c r="J1002" s="51"/>
      <c r="K1002" s="7"/>
      <c r="L1002" s="7"/>
      <c r="M1002" s="7"/>
    </row>
    <row r="1003" spans="1:13" s="69" customFormat="1" ht="77.5" x14ac:dyDescent="0.35">
      <c r="A1003" s="10"/>
      <c r="B1003" s="11"/>
      <c r="C1003" s="9">
        <f ca="1">COUNTIF($B$11:E1003,E1003)</f>
        <v>14</v>
      </c>
      <c r="D1003" s="4" t="s">
        <v>575</v>
      </c>
      <c r="E1003" s="59">
        <v>10000000</v>
      </c>
      <c r="F1003" s="59">
        <v>10000000</v>
      </c>
      <c r="G1003" s="73"/>
      <c r="H1003" s="6" t="s">
        <v>1226</v>
      </c>
      <c r="J1003" s="51"/>
      <c r="K1003" s="7"/>
      <c r="L1003" s="7"/>
      <c r="M1003" s="7"/>
    </row>
    <row r="1004" spans="1:13" s="69" customFormat="1" ht="77.5" x14ac:dyDescent="0.35">
      <c r="A1004" s="10"/>
      <c r="B1004" s="11"/>
      <c r="C1004" s="9">
        <f ca="1">COUNTIF($B$11:E1004,E1004)</f>
        <v>15</v>
      </c>
      <c r="D1004" s="4" t="s">
        <v>576</v>
      </c>
      <c r="E1004" s="59">
        <v>10000000</v>
      </c>
      <c r="F1004" s="59">
        <v>10000000</v>
      </c>
      <c r="G1004" s="73"/>
      <c r="H1004" s="6" t="s">
        <v>1226</v>
      </c>
      <c r="J1004" s="51"/>
      <c r="K1004" s="7"/>
      <c r="L1004" s="7"/>
      <c r="M1004" s="7"/>
    </row>
    <row r="1005" spans="1:13" s="69" customFormat="1" ht="77.5" x14ac:dyDescent="0.35">
      <c r="A1005" s="10"/>
      <c r="B1005" s="11"/>
      <c r="C1005" s="9">
        <f ca="1">COUNTIF($B$11:E1005,E1005)</f>
        <v>16</v>
      </c>
      <c r="D1005" s="4" t="s">
        <v>577</v>
      </c>
      <c r="E1005" s="59">
        <v>15000000</v>
      </c>
      <c r="F1005" s="59">
        <v>15000000</v>
      </c>
      <c r="G1005" s="73"/>
      <c r="H1005" s="6" t="s">
        <v>1226</v>
      </c>
      <c r="J1005" s="51"/>
      <c r="K1005" s="7"/>
      <c r="L1005" s="7"/>
      <c r="M1005" s="7"/>
    </row>
    <row r="1006" spans="1:13" s="69" customFormat="1" ht="77.5" x14ac:dyDescent="0.35">
      <c r="A1006" s="10"/>
      <c r="B1006" s="11"/>
      <c r="C1006" s="9">
        <f ca="1">COUNTIF($B$11:E1006,E1006)</f>
        <v>17</v>
      </c>
      <c r="D1006" s="4" t="s">
        <v>578</v>
      </c>
      <c r="E1006" s="59">
        <v>10000000</v>
      </c>
      <c r="F1006" s="59">
        <v>10000000</v>
      </c>
      <c r="G1006" s="73"/>
      <c r="H1006" s="6" t="s">
        <v>1226</v>
      </c>
      <c r="J1006" s="51"/>
      <c r="K1006" s="7"/>
      <c r="L1006" s="7"/>
      <c r="M1006" s="7"/>
    </row>
    <row r="1007" spans="1:13" ht="77.5" x14ac:dyDescent="0.35">
      <c r="A1007" s="10"/>
      <c r="B1007" s="11"/>
      <c r="C1007" s="9">
        <f ca="1">COUNTIF($B$11:E1007,E1007)</f>
        <v>18</v>
      </c>
      <c r="D1007" s="4" t="s">
        <v>579</v>
      </c>
      <c r="E1007" s="59">
        <v>10000000</v>
      </c>
      <c r="F1007" s="59">
        <v>10000000</v>
      </c>
      <c r="G1007" s="73"/>
      <c r="H1007" s="6" t="s">
        <v>1226</v>
      </c>
    </row>
    <row r="1008" spans="1:13" ht="77.5" x14ac:dyDescent="0.35">
      <c r="A1008" s="10"/>
      <c r="B1008" s="11"/>
      <c r="C1008" s="9">
        <f ca="1">COUNTIF($B$11:E1008,E1008)</f>
        <v>19</v>
      </c>
      <c r="D1008" s="4" t="s">
        <v>580</v>
      </c>
      <c r="E1008" s="59">
        <v>20000000</v>
      </c>
      <c r="F1008" s="59">
        <v>20000000</v>
      </c>
      <c r="G1008" s="73"/>
      <c r="H1008" s="6" t="s">
        <v>1226</v>
      </c>
    </row>
    <row r="1009" spans="1:10" ht="93" x14ac:dyDescent="0.35">
      <c r="A1009" s="10"/>
      <c r="B1009" s="11"/>
      <c r="C1009" s="9">
        <f ca="1">COUNTIF($B$11:E1009,E1009)</f>
        <v>20</v>
      </c>
      <c r="D1009" s="4" t="s">
        <v>581</v>
      </c>
      <c r="E1009" s="59">
        <v>12000000</v>
      </c>
      <c r="F1009" s="59">
        <v>12000000</v>
      </c>
      <c r="G1009" s="73"/>
      <c r="H1009" s="6" t="s">
        <v>1226</v>
      </c>
    </row>
    <row r="1010" spans="1:10" s="14" customFormat="1" ht="77.5" x14ac:dyDescent="0.35">
      <c r="A1010" s="10"/>
      <c r="B1010" s="11"/>
      <c r="C1010" s="58">
        <v>27</v>
      </c>
      <c r="D1010" s="56" t="s">
        <v>2324</v>
      </c>
      <c r="E1010" s="63">
        <v>0</v>
      </c>
      <c r="F1010" s="63">
        <v>10000000</v>
      </c>
      <c r="G1010" s="76">
        <f t="shared" ref="G1010:G1018" si="74">F1010-E1010</f>
        <v>10000000</v>
      </c>
      <c r="H1010" s="56" t="s">
        <v>1226</v>
      </c>
      <c r="I1010" s="69"/>
      <c r="J1010" s="26"/>
    </row>
    <row r="1011" spans="1:10" s="14" customFormat="1" ht="77.5" x14ac:dyDescent="0.35">
      <c r="A1011" s="10"/>
      <c r="B1011" s="11"/>
      <c r="C1011" s="58">
        <v>28</v>
      </c>
      <c r="D1011" s="56" t="s">
        <v>2325</v>
      </c>
      <c r="E1011" s="63">
        <v>0</v>
      </c>
      <c r="F1011" s="63">
        <v>10000000</v>
      </c>
      <c r="G1011" s="76">
        <f t="shared" si="74"/>
        <v>10000000</v>
      </c>
      <c r="H1011" s="56" t="s">
        <v>1226</v>
      </c>
      <c r="I1011" s="69"/>
      <c r="J1011" s="26"/>
    </row>
    <row r="1012" spans="1:10" s="14" customFormat="1" ht="77.5" x14ac:dyDescent="0.35">
      <c r="A1012" s="10"/>
      <c r="B1012" s="11"/>
      <c r="C1012" s="58">
        <v>29</v>
      </c>
      <c r="D1012" s="56" t="s">
        <v>2326</v>
      </c>
      <c r="E1012" s="63">
        <v>0</v>
      </c>
      <c r="F1012" s="63">
        <v>13000000</v>
      </c>
      <c r="G1012" s="76">
        <f t="shared" si="74"/>
        <v>13000000</v>
      </c>
      <c r="H1012" s="56" t="s">
        <v>1226</v>
      </c>
      <c r="I1012" s="69"/>
      <c r="J1012" s="26"/>
    </row>
    <row r="1013" spans="1:10" s="14" customFormat="1" ht="77.5" x14ac:dyDescent="0.35">
      <c r="A1013" s="10"/>
      <c r="B1013" s="11"/>
      <c r="C1013" s="58">
        <v>30</v>
      </c>
      <c r="D1013" s="56" t="s">
        <v>2327</v>
      </c>
      <c r="E1013" s="63">
        <v>0</v>
      </c>
      <c r="F1013" s="63">
        <v>15000000</v>
      </c>
      <c r="G1013" s="76">
        <f t="shared" si="74"/>
        <v>15000000</v>
      </c>
      <c r="H1013" s="56" t="s">
        <v>1226</v>
      </c>
      <c r="I1013" s="69"/>
      <c r="J1013" s="26"/>
    </row>
    <row r="1014" spans="1:10" s="14" customFormat="1" ht="77.5" x14ac:dyDescent="0.35">
      <c r="A1014" s="10"/>
      <c r="B1014" s="11"/>
      <c r="C1014" s="58">
        <v>31</v>
      </c>
      <c r="D1014" s="56" t="s">
        <v>2328</v>
      </c>
      <c r="E1014" s="63">
        <v>0</v>
      </c>
      <c r="F1014" s="63">
        <v>10000000</v>
      </c>
      <c r="G1014" s="76">
        <f t="shared" si="74"/>
        <v>10000000</v>
      </c>
      <c r="H1014" s="56" t="s">
        <v>1226</v>
      </c>
      <c r="I1014" s="69"/>
      <c r="J1014" s="26"/>
    </row>
    <row r="1015" spans="1:10" s="14" customFormat="1" ht="77.5" x14ac:dyDescent="0.35">
      <c r="A1015" s="10"/>
      <c r="B1015" s="11"/>
      <c r="C1015" s="58">
        <v>32</v>
      </c>
      <c r="D1015" s="56" t="s">
        <v>2329</v>
      </c>
      <c r="E1015" s="63">
        <v>0</v>
      </c>
      <c r="F1015" s="63">
        <v>15000000</v>
      </c>
      <c r="G1015" s="76">
        <f t="shared" si="74"/>
        <v>15000000</v>
      </c>
      <c r="H1015" s="56" t="s">
        <v>1226</v>
      </c>
      <c r="I1015" s="69"/>
      <c r="J1015" s="26"/>
    </row>
    <row r="1016" spans="1:10" s="14" customFormat="1" ht="77.5" x14ac:dyDescent="0.35">
      <c r="A1016" s="10"/>
      <c r="B1016" s="11"/>
      <c r="C1016" s="58">
        <v>33</v>
      </c>
      <c r="D1016" s="56" t="s">
        <v>2330</v>
      </c>
      <c r="E1016" s="63">
        <v>0</v>
      </c>
      <c r="F1016" s="63">
        <v>10000000</v>
      </c>
      <c r="G1016" s="76">
        <f t="shared" si="74"/>
        <v>10000000</v>
      </c>
      <c r="H1016" s="56" t="s">
        <v>1226</v>
      </c>
      <c r="I1016" s="69"/>
      <c r="J1016" s="26"/>
    </row>
    <row r="1017" spans="1:10" s="14" customFormat="1" ht="77.5" x14ac:dyDescent="0.35">
      <c r="A1017" s="10"/>
      <c r="B1017" s="11"/>
      <c r="C1017" s="58">
        <v>34</v>
      </c>
      <c r="D1017" s="56" t="s">
        <v>2331</v>
      </c>
      <c r="E1017" s="63">
        <v>0</v>
      </c>
      <c r="F1017" s="63">
        <v>10000000</v>
      </c>
      <c r="G1017" s="76">
        <f t="shared" si="74"/>
        <v>10000000</v>
      </c>
      <c r="H1017" s="56" t="s">
        <v>1226</v>
      </c>
      <c r="I1017" s="69"/>
      <c r="J1017" s="26"/>
    </row>
    <row r="1018" spans="1:10" s="14" customFormat="1" ht="108.5" x14ac:dyDescent="0.35">
      <c r="A1018" s="10"/>
      <c r="B1018" s="11"/>
      <c r="C1018" s="58">
        <v>35</v>
      </c>
      <c r="D1018" s="56" t="s">
        <v>2336</v>
      </c>
      <c r="E1018" s="63">
        <v>0</v>
      </c>
      <c r="F1018" s="63">
        <v>15000000</v>
      </c>
      <c r="G1018" s="76">
        <f t="shared" si="74"/>
        <v>15000000</v>
      </c>
      <c r="H1018" s="56" t="s">
        <v>1226</v>
      </c>
      <c r="I1018" s="69"/>
      <c r="J1018" s="26"/>
    </row>
    <row r="1019" spans="1:10" x14ac:dyDescent="0.35">
      <c r="A1019" s="10"/>
      <c r="B1019" s="11"/>
      <c r="C1019" s="109" t="s">
        <v>1352</v>
      </c>
      <c r="D1019" s="110"/>
      <c r="E1019" s="59">
        <f>SUM(E998:E1018)</f>
        <v>167000000</v>
      </c>
      <c r="F1019" s="59">
        <f>SUM(F998:F1018)</f>
        <v>275000000</v>
      </c>
      <c r="G1019" s="73">
        <f>SUM(G998:G1018)</f>
        <v>108000000</v>
      </c>
      <c r="H1019" s="31"/>
      <c r="J1019" s="35"/>
    </row>
    <row r="1020" spans="1:10" x14ac:dyDescent="0.35">
      <c r="A1020" s="10"/>
      <c r="B1020" s="11"/>
      <c r="C1020" s="107" t="s">
        <v>1379</v>
      </c>
      <c r="D1020" s="112"/>
      <c r="E1020" s="59"/>
      <c r="F1020" s="59"/>
      <c r="G1020" s="73"/>
      <c r="H1020" s="31"/>
      <c r="J1020" s="35"/>
    </row>
    <row r="1021" spans="1:10" ht="93" x14ac:dyDescent="0.35">
      <c r="A1021" s="10"/>
      <c r="B1021" s="11"/>
      <c r="C1021" s="9">
        <f ca="1">COUNTIF($B$11:E1021,E1021)</f>
        <v>3</v>
      </c>
      <c r="D1021" s="4" t="s">
        <v>584</v>
      </c>
      <c r="E1021" s="59">
        <v>9000000</v>
      </c>
      <c r="F1021" s="59">
        <v>9000000</v>
      </c>
      <c r="G1021" s="73"/>
      <c r="H1021" s="6" t="s">
        <v>1226</v>
      </c>
    </row>
    <row r="1022" spans="1:10" s="14" customFormat="1" ht="77.5" x14ac:dyDescent="0.35">
      <c r="A1022" s="10"/>
      <c r="B1022" s="11"/>
      <c r="C1022" s="13">
        <v>4</v>
      </c>
      <c r="D1022" s="12" t="s">
        <v>2337</v>
      </c>
      <c r="E1022" s="60">
        <v>0</v>
      </c>
      <c r="F1022" s="60">
        <v>15000000</v>
      </c>
      <c r="G1022" s="74">
        <f t="shared" ref="G1022:G1024" si="75">F1022-E1022</f>
        <v>15000000</v>
      </c>
      <c r="H1022" s="12" t="s">
        <v>1226</v>
      </c>
      <c r="I1022" s="69"/>
      <c r="J1022" s="26"/>
    </row>
    <row r="1023" spans="1:10" s="14" customFormat="1" ht="93" x14ac:dyDescent="0.35">
      <c r="A1023" s="10"/>
      <c r="B1023" s="11"/>
      <c r="C1023" s="13">
        <v>5</v>
      </c>
      <c r="D1023" s="12" t="s">
        <v>2338</v>
      </c>
      <c r="E1023" s="60">
        <v>0</v>
      </c>
      <c r="F1023" s="60">
        <v>17500000</v>
      </c>
      <c r="G1023" s="74">
        <f t="shared" si="75"/>
        <v>17500000</v>
      </c>
      <c r="H1023" s="12" t="s">
        <v>1226</v>
      </c>
      <c r="I1023" s="69"/>
      <c r="J1023" s="26"/>
    </row>
    <row r="1024" spans="1:10" s="14" customFormat="1" ht="77.5" x14ac:dyDescent="0.35">
      <c r="A1024" s="10"/>
      <c r="B1024" s="11"/>
      <c r="C1024" s="13">
        <v>6</v>
      </c>
      <c r="D1024" s="12" t="s">
        <v>2339</v>
      </c>
      <c r="E1024" s="60">
        <v>0</v>
      </c>
      <c r="F1024" s="60">
        <v>7500000</v>
      </c>
      <c r="G1024" s="74">
        <f t="shared" si="75"/>
        <v>7500000</v>
      </c>
      <c r="H1024" s="12" t="s">
        <v>1226</v>
      </c>
      <c r="I1024" s="69"/>
      <c r="J1024" s="26"/>
    </row>
    <row r="1025" spans="1:12" x14ac:dyDescent="0.35">
      <c r="A1025" s="10"/>
      <c r="B1025" s="11"/>
      <c r="C1025" s="109" t="s">
        <v>1353</v>
      </c>
      <c r="D1025" s="110"/>
      <c r="E1025" s="59">
        <f>SUM(E1021:E1024)</f>
        <v>9000000</v>
      </c>
      <c r="F1025" s="59">
        <f>SUM(F1021:F1024)</f>
        <v>49000000</v>
      </c>
      <c r="G1025" s="73">
        <f>SUM(G1021:G1024)</f>
        <v>40000000</v>
      </c>
      <c r="H1025" s="31"/>
      <c r="J1025" s="35"/>
    </row>
    <row r="1026" spans="1:12" x14ac:dyDescent="0.35">
      <c r="A1026" s="10"/>
      <c r="B1026" s="11"/>
      <c r="C1026" s="107" t="s">
        <v>1380</v>
      </c>
      <c r="D1026" s="112"/>
      <c r="E1026" s="59"/>
      <c r="F1026" s="59"/>
      <c r="G1026" s="73"/>
      <c r="H1026" s="31"/>
      <c r="J1026" s="35"/>
    </row>
    <row r="1027" spans="1:12" ht="93" x14ac:dyDescent="0.35">
      <c r="A1027" s="10"/>
      <c r="B1027" s="11"/>
      <c r="C1027" s="9">
        <f ca="1">COUNTIF($B$11:E1027,E1027)</f>
        <v>1</v>
      </c>
      <c r="D1027" s="4" t="s">
        <v>585</v>
      </c>
      <c r="E1027" s="59">
        <v>15000000</v>
      </c>
      <c r="F1027" s="59">
        <v>15000000</v>
      </c>
      <c r="G1027" s="73"/>
      <c r="H1027" s="6" t="s">
        <v>1226</v>
      </c>
    </row>
    <row r="1028" spans="1:12" s="14" customFormat="1" ht="93" x14ac:dyDescent="0.35">
      <c r="A1028" s="10"/>
      <c r="B1028" s="11"/>
      <c r="C1028" s="13">
        <v>2</v>
      </c>
      <c r="D1028" s="12" t="s">
        <v>2341</v>
      </c>
      <c r="E1028" s="60">
        <v>0</v>
      </c>
      <c r="F1028" s="60">
        <v>20000000</v>
      </c>
      <c r="G1028" s="74">
        <f t="shared" ref="G1028:G1029" si="76">F1028-E1028</f>
        <v>20000000</v>
      </c>
      <c r="H1028" s="12" t="s">
        <v>1226</v>
      </c>
      <c r="I1028" s="69"/>
      <c r="J1028" s="26"/>
    </row>
    <row r="1029" spans="1:12" s="14" customFormat="1" ht="93" x14ac:dyDescent="0.35">
      <c r="A1029" s="10"/>
      <c r="B1029" s="11"/>
      <c r="C1029" s="13">
        <v>3</v>
      </c>
      <c r="D1029" s="12" t="s">
        <v>2340</v>
      </c>
      <c r="E1029" s="60">
        <v>0</v>
      </c>
      <c r="F1029" s="60">
        <v>15000000</v>
      </c>
      <c r="G1029" s="74">
        <f t="shared" si="76"/>
        <v>15000000</v>
      </c>
      <c r="H1029" s="12" t="s">
        <v>1226</v>
      </c>
      <c r="I1029" s="69"/>
      <c r="J1029" s="26"/>
    </row>
    <row r="1030" spans="1:12" x14ac:dyDescent="0.35">
      <c r="A1030" s="10"/>
      <c r="B1030" s="11"/>
      <c r="C1030" s="109" t="s">
        <v>1354</v>
      </c>
      <c r="D1030" s="110"/>
      <c r="E1030" s="59">
        <f>SUM(E1027:E1029)</f>
        <v>15000000</v>
      </c>
      <c r="F1030" s="59">
        <f>SUM(F1027:F1029)</f>
        <v>50000000</v>
      </c>
      <c r="G1030" s="73">
        <f>SUM(G1027:G1029)</f>
        <v>35000000</v>
      </c>
      <c r="H1030" s="31"/>
      <c r="J1030" s="35"/>
    </row>
    <row r="1031" spans="1:12" s="30" customFormat="1" x14ac:dyDescent="0.35">
      <c r="A1031" s="39"/>
      <c r="B1031" s="42"/>
      <c r="C1031" s="109" t="s">
        <v>1355</v>
      </c>
      <c r="D1031" s="110"/>
      <c r="E1031" s="61">
        <f>E915+E920+E931+E953+E960+E987+E996+E1019+E1025+E1030</f>
        <v>782500000</v>
      </c>
      <c r="F1031" s="61">
        <f>F915+F920+F931+F953+F960+F987+F996+F1019+F1025+F1030</f>
        <v>1773500000</v>
      </c>
      <c r="G1031" s="75">
        <f>G915+G920+G931+G953+G960+G987+G996+G1019+G1025+G1030</f>
        <v>991000000</v>
      </c>
      <c r="H1031" s="36"/>
      <c r="I1031" s="69"/>
      <c r="J1031" s="53"/>
      <c r="L1031" s="41">
        <f>J1031-I1031</f>
        <v>0</v>
      </c>
    </row>
    <row r="1032" spans="1:12" s="32" customFormat="1" x14ac:dyDescent="0.35">
      <c r="A1032" s="37">
        <v>7</v>
      </c>
      <c r="B1032" s="38" t="s">
        <v>1397</v>
      </c>
      <c r="C1032" s="107" t="s">
        <v>1398</v>
      </c>
      <c r="D1032" s="112"/>
      <c r="E1032" s="62"/>
      <c r="F1032" s="62"/>
      <c r="G1032" s="73"/>
      <c r="H1032" s="31"/>
      <c r="I1032" s="69"/>
      <c r="J1032" s="35"/>
      <c r="L1032" s="43"/>
    </row>
    <row r="1033" spans="1:12" ht="77.5" x14ac:dyDescent="0.35">
      <c r="A1033" s="10"/>
      <c r="B1033" s="11"/>
      <c r="C1033" s="9">
        <f ca="1">COUNTIF($B$11:E1033,E1033)</f>
        <v>3</v>
      </c>
      <c r="D1033" s="4" t="s">
        <v>588</v>
      </c>
      <c r="E1033" s="59">
        <v>15000000</v>
      </c>
      <c r="F1033" s="59">
        <v>15000000</v>
      </c>
      <c r="G1033" s="73"/>
      <c r="H1033" s="6" t="s">
        <v>1226</v>
      </c>
    </row>
    <row r="1034" spans="1:12" ht="77.5" x14ac:dyDescent="0.35">
      <c r="A1034" s="10"/>
      <c r="B1034" s="11"/>
      <c r="C1034" s="9">
        <f ca="1">COUNTIF($B$11:E1034,E1034)</f>
        <v>4</v>
      </c>
      <c r="D1034" s="4" t="s">
        <v>589</v>
      </c>
      <c r="E1034" s="59">
        <v>12000000</v>
      </c>
      <c r="F1034" s="59">
        <v>12000000</v>
      </c>
      <c r="G1034" s="73"/>
      <c r="H1034" s="6" t="s">
        <v>1226</v>
      </c>
    </row>
    <row r="1035" spans="1:12" ht="93" x14ac:dyDescent="0.35">
      <c r="A1035" s="10"/>
      <c r="B1035" s="11"/>
      <c r="C1035" s="9">
        <f ca="1">COUNTIF($B$11:E1035,E1035)</f>
        <v>5</v>
      </c>
      <c r="D1035" s="4" t="s">
        <v>590</v>
      </c>
      <c r="E1035" s="59">
        <v>10000000</v>
      </c>
      <c r="F1035" s="59">
        <v>10000000</v>
      </c>
      <c r="G1035" s="73"/>
      <c r="H1035" s="6" t="s">
        <v>1226</v>
      </c>
    </row>
    <row r="1036" spans="1:12" ht="93" x14ac:dyDescent="0.35">
      <c r="A1036" s="10"/>
      <c r="B1036" s="11"/>
      <c r="C1036" s="9">
        <f ca="1">COUNTIF($B$11:E1036,E1036)</f>
        <v>6</v>
      </c>
      <c r="D1036" s="4" t="s">
        <v>591</v>
      </c>
      <c r="E1036" s="59">
        <v>12000000</v>
      </c>
      <c r="F1036" s="59">
        <v>12000000</v>
      </c>
      <c r="G1036" s="73"/>
      <c r="H1036" s="6" t="s">
        <v>1226</v>
      </c>
    </row>
    <row r="1037" spans="1:12" ht="108.5" x14ac:dyDescent="0.35">
      <c r="A1037" s="10"/>
      <c r="B1037" s="11"/>
      <c r="C1037" s="9">
        <f ca="1">COUNTIF($B$11:E1037,E1037)</f>
        <v>7</v>
      </c>
      <c r="D1037" s="4" t="s">
        <v>592</v>
      </c>
      <c r="E1037" s="59">
        <v>8000000</v>
      </c>
      <c r="F1037" s="59">
        <v>8000000</v>
      </c>
      <c r="G1037" s="73"/>
      <c r="H1037" s="6" t="s">
        <v>1226</v>
      </c>
    </row>
    <row r="1038" spans="1:12" ht="77.5" x14ac:dyDescent="0.35">
      <c r="A1038" s="10"/>
      <c r="B1038" s="11"/>
      <c r="C1038" s="9">
        <f ca="1">COUNTIF($B$11:E1038,E1038)</f>
        <v>8</v>
      </c>
      <c r="D1038" s="4" t="s">
        <v>593</v>
      </c>
      <c r="E1038" s="59">
        <v>15000000</v>
      </c>
      <c r="F1038" s="59">
        <v>15000000</v>
      </c>
      <c r="G1038" s="73"/>
      <c r="H1038" s="6" t="s">
        <v>1226</v>
      </c>
    </row>
    <row r="1039" spans="1:12" s="14" customFormat="1" ht="108.5" x14ac:dyDescent="0.35">
      <c r="A1039" s="10"/>
      <c r="B1039" s="11"/>
      <c r="C1039" s="58">
        <v>16</v>
      </c>
      <c r="D1039" s="56" t="s">
        <v>2345</v>
      </c>
      <c r="E1039" s="63">
        <v>0</v>
      </c>
      <c r="F1039" s="63">
        <v>10000000</v>
      </c>
      <c r="G1039" s="76">
        <f t="shared" ref="G1039:G1053" si="77">F1039-E1039</f>
        <v>10000000</v>
      </c>
      <c r="H1039" s="56" t="s">
        <v>1226</v>
      </c>
      <c r="I1039" s="69"/>
      <c r="J1039" s="26"/>
    </row>
    <row r="1040" spans="1:12" s="14" customFormat="1" ht="93" x14ac:dyDescent="0.35">
      <c r="A1040" s="10"/>
      <c r="B1040" s="11"/>
      <c r="C1040" s="58">
        <v>17</v>
      </c>
      <c r="D1040" s="56" t="s">
        <v>2346</v>
      </c>
      <c r="E1040" s="63">
        <v>0</v>
      </c>
      <c r="F1040" s="63">
        <v>10000000</v>
      </c>
      <c r="G1040" s="76">
        <f t="shared" si="77"/>
        <v>10000000</v>
      </c>
      <c r="H1040" s="56" t="s">
        <v>1226</v>
      </c>
      <c r="I1040" s="69"/>
      <c r="J1040" s="26"/>
    </row>
    <row r="1041" spans="1:10" s="14" customFormat="1" ht="108.5" x14ac:dyDescent="0.35">
      <c r="A1041" s="10"/>
      <c r="B1041" s="11"/>
      <c r="C1041" s="58">
        <v>18</v>
      </c>
      <c r="D1041" s="56" t="s">
        <v>2347</v>
      </c>
      <c r="E1041" s="63">
        <v>0</v>
      </c>
      <c r="F1041" s="63">
        <v>10000000</v>
      </c>
      <c r="G1041" s="76">
        <f t="shared" si="77"/>
        <v>10000000</v>
      </c>
      <c r="H1041" s="56" t="s">
        <v>1226</v>
      </c>
      <c r="I1041" s="69"/>
      <c r="J1041" s="26"/>
    </row>
    <row r="1042" spans="1:10" s="14" customFormat="1" ht="77.5" x14ac:dyDescent="0.35">
      <c r="A1042" s="10"/>
      <c r="B1042" s="11"/>
      <c r="C1042" s="58">
        <v>19</v>
      </c>
      <c r="D1042" s="56" t="s">
        <v>2349</v>
      </c>
      <c r="E1042" s="63">
        <v>0</v>
      </c>
      <c r="F1042" s="63">
        <v>25000000</v>
      </c>
      <c r="G1042" s="76">
        <f t="shared" si="77"/>
        <v>25000000</v>
      </c>
      <c r="H1042" s="56" t="s">
        <v>1226</v>
      </c>
      <c r="I1042" s="69"/>
      <c r="J1042" s="26"/>
    </row>
    <row r="1043" spans="1:10" s="14" customFormat="1" ht="77.5" x14ac:dyDescent="0.35">
      <c r="A1043" s="10"/>
      <c r="B1043" s="11"/>
      <c r="C1043" s="58">
        <v>20</v>
      </c>
      <c r="D1043" s="56" t="s">
        <v>2350</v>
      </c>
      <c r="E1043" s="63">
        <v>0</v>
      </c>
      <c r="F1043" s="63">
        <v>25000000</v>
      </c>
      <c r="G1043" s="76">
        <f t="shared" si="77"/>
        <v>25000000</v>
      </c>
      <c r="H1043" s="56" t="s">
        <v>1226</v>
      </c>
      <c r="I1043" s="69"/>
      <c r="J1043" s="26"/>
    </row>
    <row r="1044" spans="1:10" s="14" customFormat="1" ht="77.5" x14ac:dyDescent="0.35">
      <c r="A1044" s="10"/>
      <c r="B1044" s="11"/>
      <c r="C1044" s="58">
        <v>21</v>
      </c>
      <c r="D1044" s="56" t="s">
        <v>2351</v>
      </c>
      <c r="E1044" s="63">
        <v>0</v>
      </c>
      <c r="F1044" s="63">
        <v>10000000</v>
      </c>
      <c r="G1044" s="76">
        <f t="shared" si="77"/>
        <v>10000000</v>
      </c>
      <c r="H1044" s="56" t="s">
        <v>1226</v>
      </c>
      <c r="I1044" s="69"/>
      <c r="J1044" s="26"/>
    </row>
    <row r="1045" spans="1:10" s="14" customFormat="1" ht="77.5" x14ac:dyDescent="0.35">
      <c r="A1045" s="10"/>
      <c r="B1045" s="11"/>
      <c r="C1045" s="58">
        <v>22</v>
      </c>
      <c r="D1045" s="56" t="s">
        <v>2352</v>
      </c>
      <c r="E1045" s="63">
        <v>0</v>
      </c>
      <c r="F1045" s="63">
        <v>10000000</v>
      </c>
      <c r="G1045" s="76">
        <f t="shared" si="77"/>
        <v>10000000</v>
      </c>
      <c r="H1045" s="56" t="s">
        <v>1226</v>
      </c>
      <c r="I1045" s="69"/>
      <c r="J1045" s="26"/>
    </row>
    <row r="1046" spans="1:10" s="14" customFormat="1" ht="77.5" x14ac:dyDescent="0.35">
      <c r="A1046" s="10"/>
      <c r="B1046" s="11"/>
      <c r="C1046" s="58">
        <v>23</v>
      </c>
      <c r="D1046" s="56" t="s">
        <v>2353</v>
      </c>
      <c r="E1046" s="63">
        <v>0</v>
      </c>
      <c r="F1046" s="63">
        <v>10000000</v>
      </c>
      <c r="G1046" s="76">
        <f t="shared" si="77"/>
        <v>10000000</v>
      </c>
      <c r="H1046" s="56" t="s">
        <v>1226</v>
      </c>
      <c r="I1046" s="69"/>
      <c r="J1046" s="26"/>
    </row>
    <row r="1047" spans="1:10" s="14" customFormat="1" ht="77.5" x14ac:dyDescent="0.35">
      <c r="A1047" s="10"/>
      <c r="B1047" s="11"/>
      <c r="C1047" s="58">
        <v>24</v>
      </c>
      <c r="D1047" s="56" t="s">
        <v>2354</v>
      </c>
      <c r="E1047" s="63">
        <v>0</v>
      </c>
      <c r="F1047" s="63">
        <v>10000000</v>
      </c>
      <c r="G1047" s="76">
        <f t="shared" si="77"/>
        <v>10000000</v>
      </c>
      <c r="H1047" s="56" t="s">
        <v>1226</v>
      </c>
      <c r="I1047" s="69"/>
      <c r="J1047" s="26"/>
    </row>
    <row r="1048" spans="1:10" s="14" customFormat="1" ht="77.5" x14ac:dyDescent="0.35">
      <c r="A1048" s="10"/>
      <c r="B1048" s="11"/>
      <c r="C1048" s="58">
        <v>25</v>
      </c>
      <c r="D1048" s="56" t="s">
        <v>2355</v>
      </c>
      <c r="E1048" s="63">
        <v>0</v>
      </c>
      <c r="F1048" s="63">
        <v>10000000</v>
      </c>
      <c r="G1048" s="76">
        <f t="shared" si="77"/>
        <v>10000000</v>
      </c>
      <c r="H1048" s="56" t="s">
        <v>1226</v>
      </c>
      <c r="I1048" s="69"/>
      <c r="J1048" s="26"/>
    </row>
    <row r="1049" spans="1:10" s="14" customFormat="1" ht="77.5" x14ac:dyDescent="0.35">
      <c r="A1049" s="10"/>
      <c r="B1049" s="11"/>
      <c r="C1049" s="58">
        <v>26</v>
      </c>
      <c r="D1049" s="56" t="s">
        <v>2356</v>
      </c>
      <c r="E1049" s="63">
        <v>0</v>
      </c>
      <c r="F1049" s="63">
        <v>15000000</v>
      </c>
      <c r="G1049" s="76">
        <f t="shared" si="77"/>
        <v>15000000</v>
      </c>
      <c r="H1049" s="56" t="s">
        <v>1226</v>
      </c>
      <c r="I1049" s="69"/>
      <c r="J1049" s="26"/>
    </row>
    <row r="1050" spans="1:10" s="14" customFormat="1" ht="93" x14ac:dyDescent="0.35">
      <c r="A1050" s="10"/>
      <c r="B1050" s="11"/>
      <c r="C1050" s="58">
        <v>27</v>
      </c>
      <c r="D1050" s="56" t="s">
        <v>2357</v>
      </c>
      <c r="E1050" s="63">
        <v>0</v>
      </c>
      <c r="F1050" s="63">
        <v>10000000</v>
      </c>
      <c r="G1050" s="76">
        <f t="shared" si="77"/>
        <v>10000000</v>
      </c>
      <c r="H1050" s="56" t="s">
        <v>1226</v>
      </c>
      <c r="I1050" s="69"/>
      <c r="J1050" s="26"/>
    </row>
    <row r="1051" spans="1:10" s="14" customFormat="1" ht="77.5" x14ac:dyDescent="0.35">
      <c r="A1051" s="10"/>
      <c r="B1051" s="11"/>
      <c r="C1051" s="58">
        <v>28</v>
      </c>
      <c r="D1051" s="56" t="s">
        <v>2358</v>
      </c>
      <c r="E1051" s="63">
        <v>0</v>
      </c>
      <c r="F1051" s="63">
        <v>15000000</v>
      </c>
      <c r="G1051" s="76">
        <f t="shared" si="77"/>
        <v>15000000</v>
      </c>
      <c r="H1051" s="56" t="s">
        <v>1226</v>
      </c>
      <c r="I1051" s="69"/>
      <c r="J1051" s="26"/>
    </row>
    <row r="1052" spans="1:10" s="14" customFormat="1" ht="77.5" x14ac:dyDescent="0.35">
      <c r="A1052" s="10"/>
      <c r="B1052" s="11"/>
      <c r="C1052" s="58">
        <v>29</v>
      </c>
      <c r="D1052" s="56" t="s">
        <v>2359</v>
      </c>
      <c r="E1052" s="63">
        <v>0</v>
      </c>
      <c r="F1052" s="63">
        <v>10000000</v>
      </c>
      <c r="G1052" s="76">
        <f t="shared" si="77"/>
        <v>10000000</v>
      </c>
      <c r="H1052" s="56" t="s">
        <v>1226</v>
      </c>
      <c r="I1052" s="69"/>
      <c r="J1052" s="26"/>
    </row>
    <row r="1053" spans="1:10" s="14" customFormat="1" ht="77.5" x14ac:dyDescent="0.35">
      <c r="A1053" s="10"/>
      <c r="B1053" s="11"/>
      <c r="C1053" s="58">
        <v>30</v>
      </c>
      <c r="D1053" s="56" t="s">
        <v>2360</v>
      </c>
      <c r="E1053" s="63">
        <v>0</v>
      </c>
      <c r="F1053" s="63">
        <v>10000000</v>
      </c>
      <c r="G1053" s="76">
        <f t="shared" si="77"/>
        <v>10000000</v>
      </c>
      <c r="H1053" s="56" t="s">
        <v>1226</v>
      </c>
      <c r="I1053" s="69"/>
      <c r="J1053" s="26"/>
    </row>
    <row r="1054" spans="1:10" x14ac:dyDescent="0.35">
      <c r="A1054" s="10"/>
      <c r="B1054" s="27"/>
      <c r="C1054" s="109" t="s">
        <v>1381</v>
      </c>
      <c r="D1054" s="110"/>
      <c r="E1054" s="59">
        <f>SUM(E1033:E1053)</f>
        <v>72000000</v>
      </c>
      <c r="F1054" s="59">
        <f>SUM(F1033:F1053)</f>
        <v>262000000</v>
      </c>
      <c r="G1054" s="73">
        <f>SUM(G1033:G1053)</f>
        <v>190000000</v>
      </c>
      <c r="H1054" s="31"/>
      <c r="J1054" s="35"/>
    </row>
    <row r="1055" spans="1:10" x14ac:dyDescent="0.35">
      <c r="A1055" s="10"/>
      <c r="B1055" s="27"/>
      <c r="C1055" s="107" t="s">
        <v>1399</v>
      </c>
      <c r="D1055" s="112"/>
      <c r="E1055" s="59"/>
      <c r="F1055" s="59"/>
      <c r="G1055" s="73"/>
      <c r="H1055" s="31"/>
      <c r="J1055" s="35"/>
    </row>
    <row r="1056" spans="1:10" ht="124" x14ac:dyDescent="0.35">
      <c r="A1056" s="10"/>
      <c r="B1056" s="11"/>
      <c r="C1056" s="9">
        <f ca="1">COUNTIF($B$11:E1056,E1056)</f>
        <v>7</v>
      </c>
      <c r="D1056" s="4" t="s">
        <v>600</v>
      </c>
      <c r="E1056" s="59">
        <v>20000000</v>
      </c>
      <c r="F1056" s="59">
        <v>20000000</v>
      </c>
      <c r="G1056" s="73"/>
      <c r="H1056" s="6" t="s">
        <v>1226</v>
      </c>
    </row>
    <row r="1057" spans="1:10" ht="77.5" x14ac:dyDescent="0.35">
      <c r="A1057" s="10"/>
      <c r="B1057" s="11"/>
      <c r="C1057" s="9">
        <f ca="1">COUNTIF($B$11:E1057,E1057)</f>
        <v>8</v>
      </c>
      <c r="D1057" s="4" t="s">
        <v>601</v>
      </c>
      <c r="E1057" s="59">
        <v>30000000</v>
      </c>
      <c r="F1057" s="59">
        <v>30000000</v>
      </c>
      <c r="G1057" s="73"/>
      <c r="H1057" s="6" t="s">
        <v>1226</v>
      </c>
    </row>
    <row r="1058" spans="1:10" ht="93" x14ac:dyDescent="0.35">
      <c r="A1058" s="10"/>
      <c r="B1058" s="11"/>
      <c r="C1058" s="9">
        <f ca="1">COUNTIF($B$11:E1058,E1058)</f>
        <v>9</v>
      </c>
      <c r="D1058" s="4" t="s">
        <v>602</v>
      </c>
      <c r="E1058" s="59">
        <v>10000000</v>
      </c>
      <c r="F1058" s="59">
        <v>10000000</v>
      </c>
      <c r="G1058" s="73"/>
      <c r="H1058" s="6" t="s">
        <v>1226</v>
      </c>
    </row>
    <row r="1059" spans="1:10" ht="108.5" x14ac:dyDescent="0.35">
      <c r="A1059" s="10"/>
      <c r="B1059" s="11"/>
      <c r="C1059" s="9">
        <f ca="1">COUNTIF($B$11:E1059,E1059)</f>
        <v>10</v>
      </c>
      <c r="D1059" s="4" t="s">
        <v>603</v>
      </c>
      <c r="E1059" s="59">
        <v>7000000</v>
      </c>
      <c r="F1059" s="59">
        <v>7000000</v>
      </c>
      <c r="G1059" s="73"/>
      <c r="H1059" s="6" t="s">
        <v>1226</v>
      </c>
    </row>
    <row r="1060" spans="1:10" ht="93" x14ac:dyDescent="0.35">
      <c r="A1060" s="10"/>
      <c r="B1060" s="11"/>
      <c r="C1060" s="9">
        <f ca="1">COUNTIF($B$11:E1060,E1060)</f>
        <v>11</v>
      </c>
      <c r="D1060" s="4" t="s">
        <v>604</v>
      </c>
      <c r="E1060" s="59">
        <v>10000000</v>
      </c>
      <c r="F1060" s="59">
        <v>10000000</v>
      </c>
      <c r="G1060" s="73"/>
      <c r="H1060" s="6" t="s">
        <v>1226</v>
      </c>
    </row>
    <row r="1061" spans="1:10" ht="93" x14ac:dyDescent="0.35">
      <c r="A1061" s="10"/>
      <c r="B1061" s="11"/>
      <c r="C1061" s="9">
        <f ca="1">COUNTIF($B$11:E1061,E1061)</f>
        <v>12</v>
      </c>
      <c r="D1061" s="4" t="s">
        <v>605</v>
      </c>
      <c r="E1061" s="59">
        <v>10000000</v>
      </c>
      <c r="F1061" s="59">
        <v>10000000</v>
      </c>
      <c r="G1061" s="73"/>
      <c r="H1061" s="6" t="s">
        <v>1226</v>
      </c>
    </row>
    <row r="1062" spans="1:10" ht="93" x14ac:dyDescent="0.35">
      <c r="A1062" s="10"/>
      <c r="B1062" s="11"/>
      <c r="C1062" s="9">
        <f ca="1">COUNTIF($B$11:E1062,E1062)</f>
        <v>13</v>
      </c>
      <c r="D1062" s="4" t="s">
        <v>606</v>
      </c>
      <c r="E1062" s="59">
        <v>10000000</v>
      </c>
      <c r="F1062" s="59">
        <v>10000000</v>
      </c>
      <c r="G1062" s="73"/>
      <c r="H1062" s="6" t="s">
        <v>1226</v>
      </c>
    </row>
    <row r="1063" spans="1:10" ht="93" x14ac:dyDescent="0.35">
      <c r="A1063" s="10"/>
      <c r="B1063" s="11"/>
      <c r="C1063" s="9">
        <f ca="1">COUNTIF($B$11:E1063,E1063)</f>
        <v>14</v>
      </c>
      <c r="D1063" s="4" t="s">
        <v>607</v>
      </c>
      <c r="E1063" s="59">
        <v>10000000</v>
      </c>
      <c r="F1063" s="59">
        <v>10000000</v>
      </c>
      <c r="G1063" s="73"/>
      <c r="H1063" s="6" t="s">
        <v>1226</v>
      </c>
    </row>
    <row r="1064" spans="1:10" ht="93" x14ac:dyDescent="0.35">
      <c r="A1064" s="10"/>
      <c r="B1064" s="11"/>
      <c r="C1064" s="9">
        <f ca="1">COUNTIF($B$11:E1064,E1064)</f>
        <v>15</v>
      </c>
      <c r="D1064" s="4" t="s">
        <v>608</v>
      </c>
      <c r="E1064" s="59">
        <v>10000000</v>
      </c>
      <c r="F1064" s="59">
        <v>10000000</v>
      </c>
      <c r="G1064" s="73"/>
      <c r="H1064" s="6" t="s">
        <v>1226</v>
      </c>
    </row>
    <row r="1065" spans="1:10" s="14" customFormat="1" ht="77.5" x14ac:dyDescent="0.35">
      <c r="A1065" s="10"/>
      <c r="B1065" s="11"/>
      <c r="C1065" s="58">
        <v>19</v>
      </c>
      <c r="D1065" s="56" t="s">
        <v>2365</v>
      </c>
      <c r="E1065" s="63">
        <v>0</v>
      </c>
      <c r="F1065" s="63">
        <v>10000000</v>
      </c>
      <c r="G1065" s="76">
        <f t="shared" ref="G1065:G1072" si="78">F1065-E1065</f>
        <v>10000000</v>
      </c>
      <c r="H1065" s="57" t="s">
        <v>1226</v>
      </c>
      <c r="I1065" s="69"/>
      <c r="J1065" s="26"/>
    </row>
    <row r="1066" spans="1:10" s="14" customFormat="1" ht="93" x14ac:dyDescent="0.35">
      <c r="A1066" s="10"/>
      <c r="B1066" s="11"/>
      <c r="C1066" s="58">
        <v>20</v>
      </c>
      <c r="D1066" s="56" t="s">
        <v>2366</v>
      </c>
      <c r="E1066" s="63">
        <v>0</v>
      </c>
      <c r="F1066" s="63">
        <v>10000000</v>
      </c>
      <c r="G1066" s="76">
        <f t="shared" si="78"/>
        <v>10000000</v>
      </c>
      <c r="H1066" s="57" t="s">
        <v>1226</v>
      </c>
      <c r="I1066" s="69"/>
      <c r="J1066" s="26"/>
    </row>
    <row r="1067" spans="1:10" s="14" customFormat="1" ht="108.5" x14ac:dyDescent="0.35">
      <c r="A1067" s="10"/>
      <c r="B1067" s="11"/>
      <c r="C1067" s="58">
        <v>21</v>
      </c>
      <c r="D1067" s="56" t="s">
        <v>2367</v>
      </c>
      <c r="E1067" s="63">
        <v>0</v>
      </c>
      <c r="F1067" s="63">
        <v>10000000</v>
      </c>
      <c r="G1067" s="76">
        <f t="shared" si="78"/>
        <v>10000000</v>
      </c>
      <c r="H1067" s="57" t="s">
        <v>1226</v>
      </c>
      <c r="I1067" s="69"/>
      <c r="J1067" s="26"/>
    </row>
    <row r="1068" spans="1:10" s="14" customFormat="1" ht="108.5" x14ac:dyDescent="0.35">
      <c r="A1068" s="10"/>
      <c r="B1068" s="11"/>
      <c r="C1068" s="58">
        <v>22</v>
      </c>
      <c r="D1068" s="56" t="s">
        <v>2368</v>
      </c>
      <c r="E1068" s="63">
        <v>0</v>
      </c>
      <c r="F1068" s="63">
        <v>10000000</v>
      </c>
      <c r="G1068" s="76">
        <f t="shared" si="78"/>
        <v>10000000</v>
      </c>
      <c r="H1068" s="57" t="s">
        <v>1226</v>
      </c>
      <c r="I1068" s="69"/>
      <c r="J1068" s="26"/>
    </row>
    <row r="1069" spans="1:10" s="14" customFormat="1" ht="93" x14ac:dyDescent="0.35">
      <c r="A1069" s="10"/>
      <c r="B1069" s="11"/>
      <c r="C1069" s="58">
        <v>23</v>
      </c>
      <c r="D1069" s="56" t="s">
        <v>2369</v>
      </c>
      <c r="E1069" s="63">
        <v>0</v>
      </c>
      <c r="F1069" s="63">
        <v>10000000</v>
      </c>
      <c r="G1069" s="76">
        <f t="shared" si="78"/>
        <v>10000000</v>
      </c>
      <c r="H1069" s="57" t="s">
        <v>1226</v>
      </c>
      <c r="I1069" s="69"/>
      <c r="J1069" s="26"/>
    </row>
    <row r="1070" spans="1:10" s="14" customFormat="1" ht="77.5" x14ac:dyDescent="0.35">
      <c r="A1070" s="10"/>
      <c r="B1070" s="11"/>
      <c r="C1070" s="58">
        <v>24</v>
      </c>
      <c r="D1070" s="56" t="s">
        <v>2371</v>
      </c>
      <c r="E1070" s="63">
        <v>0</v>
      </c>
      <c r="F1070" s="63">
        <v>30000000</v>
      </c>
      <c r="G1070" s="76">
        <f t="shared" si="78"/>
        <v>30000000</v>
      </c>
      <c r="H1070" s="57" t="s">
        <v>1226</v>
      </c>
      <c r="I1070" s="69"/>
      <c r="J1070" s="26"/>
    </row>
    <row r="1071" spans="1:10" s="14" customFormat="1" ht="77.5" x14ac:dyDescent="0.35">
      <c r="A1071" s="10"/>
      <c r="B1071" s="11"/>
      <c r="C1071" s="58">
        <v>25</v>
      </c>
      <c r="D1071" s="56" t="s">
        <v>2372</v>
      </c>
      <c r="E1071" s="63">
        <v>0</v>
      </c>
      <c r="F1071" s="63">
        <v>20000000</v>
      </c>
      <c r="G1071" s="76">
        <f t="shared" si="78"/>
        <v>20000000</v>
      </c>
      <c r="H1071" s="57" t="s">
        <v>1226</v>
      </c>
      <c r="I1071" s="69"/>
      <c r="J1071" s="26"/>
    </row>
    <row r="1072" spans="1:10" s="14" customFormat="1" ht="93" x14ac:dyDescent="0.35">
      <c r="A1072" s="10"/>
      <c r="B1072" s="11"/>
      <c r="C1072" s="58">
        <v>26</v>
      </c>
      <c r="D1072" s="56" t="s">
        <v>2373</v>
      </c>
      <c r="E1072" s="63">
        <v>0</v>
      </c>
      <c r="F1072" s="63">
        <v>12000000</v>
      </c>
      <c r="G1072" s="76">
        <f t="shared" si="78"/>
        <v>12000000</v>
      </c>
      <c r="H1072" s="57" t="s">
        <v>1226</v>
      </c>
      <c r="I1072" s="69"/>
      <c r="J1072" s="26"/>
    </row>
    <row r="1073" spans="1:10" x14ac:dyDescent="0.35">
      <c r="A1073" s="10"/>
      <c r="B1073" s="11"/>
      <c r="C1073" s="109" t="s">
        <v>1382</v>
      </c>
      <c r="D1073" s="110"/>
      <c r="E1073" s="59">
        <f>SUM(E1056:E1072)</f>
        <v>117000000</v>
      </c>
      <c r="F1073" s="59">
        <f>SUM(F1056:F1072)</f>
        <v>229000000</v>
      </c>
      <c r="G1073" s="73">
        <f>SUM(G1056:G1072)</f>
        <v>112000000</v>
      </c>
      <c r="H1073" s="31"/>
      <c r="J1073" s="35"/>
    </row>
    <row r="1074" spans="1:10" x14ac:dyDescent="0.35">
      <c r="A1074" s="10"/>
      <c r="B1074" s="11"/>
      <c r="C1074" s="107" t="s">
        <v>1400</v>
      </c>
      <c r="D1074" s="112"/>
      <c r="E1074" s="59"/>
      <c r="F1074" s="59"/>
      <c r="G1074" s="73"/>
      <c r="H1074" s="31"/>
      <c r="J1074" s="35"/>
    </row>
    <row r="1075" spans="1:10" ht="77.5" x14ac:dyDescent="0.35">
      <c r="A1075" s="10"/>
      <c r="B1075" s="11"/>
      <c r="C1075" s="9">
        <f ca="1">COUNTIF($B$11:E1075,E1075)</f>
        <v>1</v>
      </c>
      <c r="D1075" s="4" t="s">
        <v>609</v>
      </c>
      <c r="E1075" s="59">
        <v>40000000</v>
      </c>
      <c r="F1075" s="59">
        <v>40000000</v>
      </c>
      <c r="G1075" s="73"/>
      <c r="H1075" s="6" t="s">
        <v>1226</v>
      </c>
    </row>
    <row r="1076" spans="1:10" s="14" customFormat="1" ht="93" x14ac:dyDescent="0.35">
      <c r="A1076" s="10"/>
      <c r="B1076" s="11"/>
      <c r="C1076" s="58">
        <v>6</v>
      </c>
      <c r="D1076" s="56" t="s">
        <v>2377</v>
      </c>
      <c r="E1076" s="63">
        <v>0</v>
      </c>
      <c r="F1076" s="63">
        <v>12000000</v>
      </c>
      <c r="G1076" s="76">
        <f t="shared" ref="G1076:G1093" si="79">F1076-E1076</f>
        <v>12000000</v>
      </c>
      <c r="H1076" s="56" t="s">
        <v>1226</v>
      </c>
      <c r="I1076" s="69"/>
      <c r="J1076" s="26"/>
    </row>
    <row r="1077" spans="1:10" s="14" customFormat="1" ht="108.5" x14ac:dyDescent="0.35">
      <c r="A1077" s="10"/>
      <c r="B1077" s="11"/>
      <c r="C1077" s="58">
        <v>7</v>
      </c>
      <c r="D1077" s="56" t="s">
        <v>2378</v>
      </c>
      <c r="E1077" s="63">
        <v>0</v>
      </c>
      <c r="F1077" s="63">
        <v>10000000</v>
      </c>
      <c r="G1077" s="76">
        <f t="shared" si="79"/>
        <v>10000000</v>
      </c>
      <c r="H1077" s="56" t="s">
        <v>1226</v>
      </c>
      <c r="I1077" s="69"/>
      <c r="J1077" s="26"/>
    </row>
    <row r="1078" spans="1:10" s="14" customFormat="1" ht="108.5" x14ac:dyDescent="0.35">
      <c r="A1078" s="10"/>
      <c r="B1078" s="11"/>
      <c r="C1078" s="58">
        <v>8</v>
      </c>
      <c r="D1078" s="56" t="s">
        <v>2379</v>
      </c>
      <c r="E1078" s="63">
        <v>0</v>
      </c>
      <c r="F1078" s="63">
        <v>10000000</v>
      </c>
      <c r="G1078" s="76">
        <f t="shared" si="79"/>
        <v>10000000</v>
      </c>
      <c r="H1078" s="56" t="s">
        <v>1226</v>
      </c>
      <c r="I1078" s="69"/>
      <c r="J1078" s="26"/>
    </row>
    <row r="1079" spans="1:10" s="14" customFormat="1" ht="108.5" x14ac:dyDescent="0.35">
      <c r="A1079" s="10"/>
      <c r="B1079" s="11"/>
      <c r="C1079" s="58">
        <v>9</v>
      </c>
      <c r="D1079" s="56" t="s">
        <v>2380</v>
      </c>
      <c r="E1079" s="63">
        <v>0</v>
      </c>
      <c r="F1079" s="63">
        <v>10000000</v>
      </c>
      <c r="G1079" s="76">
        <f t="shared" si="79"/>
        <v>10000000</v>
      </c>
      <c r="H1079" s="56" t="s">
        <v>1226</v>
      </c>
      <c r="I1079" s="69"/>
      <c r="J1079" s="26"/>
    </row>
    <row r="1080" spans="1:10" s="14" customFormat="1" ht="108.5" x14ac:dyDescent="0.35">
      <c r="A1080" s="10"/>
      <c r="B1080" s="11"/>
      <c r="C1080" s="58">
        <v>10</v>
      </c>
      <c r="D1080" s="56" t="s">
        <v>2381</v>
      </c>
      <c r="E1080" s="63">
        <v>0</v>
      </c>
      <c r="F1080" s="63">
        <v>10000000</v>
      </c>
      <c r="G1080" s="76">
        <f t="shared" si="79"/>
        <v>10000000</v>
      </c>
      <c r="H1080" s="56" t="s">
        <v>1226</v>
      </c>
      <c r="I1080" s="69"/>
      <c r="J1080" s="26"/>
    </row>
    <row r="1081" spans="1:10" s="14" customFormat="1" ht="93" x14ac:dyDescent="0.35">
      <c r="A1081" s="10"/>
      <c r="B1081" s="11"/>
      <c r="C1081" s="58">
        <v>11</v>
      </c>
      <c r="D1081" s="56" t="s">
        <v>2382</v>
      </c>
      <c r="E1081" s="63">
        <v>0</v>
      </c>
      <c r="F1081" s="63">
        <v>12000000</v>
      </c>
      <c r="G1081" s="76">
        <f t="shared" si="79"/>
        <v>12000000</v>
      </c>
      <c r="H1081" s="56" t="s">
        <v>1226</v>
      </c>
      <c r="I1081" s="69"/>
      <c r="J1081" s="26"/>
    </row>
    <row r="1082" spans="1:10" s="14" customFormat="1" ht="93" x14ac:dyDescent="0.35">
      <c r="A1082" s="10"/>
      <c r="B1082" s="11"/>
      <c r="C1082" s="58">
        <v>12</v>
      </c>
      <c r="D1082" s="56" t="s">
        <v>2383</v>
      </c>
      <c r="E1082" s="63">
        <v>0</v>
      </c>
      <c r="F1082" s="63">
        <v>10000000</v>
      </c>
      <c r="G1082" s="76">
        <f t="shared" si="79"/>
        <v>10000000</v>
      </c>
      <c r="H1082" s="56" t="s">
        <v>1226</v>
      </c>
      <c r="I1082" s="69"/>
      <c r="J1082" s="26"/>
    </row>
    <row r="1083" spans="1:10" s="14" customFormat="1" ht="93" x14ac:dyDescent="0.35">
      <c r="A1083" s="10"/>
      <c r="B1083" s="11"/>
      <c r="C1083" s="58">
        <v>13</v>
      </c>
      <c r="D1083" s="56" t="s">
        <v>2384</v>
      </c>
      <c r="E1083" s="63">
        <v>0</v>
      </c>
      <c r="F1083" s="63">
        <v>10000000</v>
      </c>
      <c r="G1083" s="76">
        <f t="shared" si="79"/>
        <v>10000000</v>
      </c>
      <c r="H1083" s="56" t="s">
        <v>1226</v>
      </c>
      <c r="I1083" s="69"/>
      <c r="J1083" s="26"/>
    </row>
    <row r="1084" spans="1:10" s="14" customFormat="1" ht="93" x14ac:dyDescent="0.35">
      <c r="A1084" s="10"/>
      <c r="B1084" s="11"/>
      <c r="C1084" s="58">
        <v>14</v>
      </c>
      <c r="D1084" s="56" t="s">
        <v>2386</v>
      </c>
      <c r="E1084" s="63">
        <v>0</v>
      </c>
      <c r="F1084" s="63">
        <v>10000000</v>
      </c>
      <c r="G1084" s="76">
        <f t="shared" si="79"/>
        <v>10000000</v>
      </c>
      <c r="H1084" s="56" t="s">
        <v>1226</v>
      </c>
      <c r="I1084" s="69"/>
      <c r="J1084" s="26"/>
    </row>
    <row r="1085" spans="1:10" s="14" customFormat="1" ht="93" x14ac:dyDescent="0.35">
      <c r="A1085" s="10"/>
      <c r="B1085" s="11"/>
      <c r="C1085" s="58">
        <v>15</v>
      </c>
      <c r="D1085" s="56" t="s">
        <v>2387</v>
      </c>
      <c r="E1085" s="63">
        <v>0</v>
      </c>
      <c r="F1085" s="63">
        <v>7500000</v>
      </c>
      <c r="G1085" s="76">
        <f t="shared" si="79"/>
        <v>7500000</v>
      </c>
      <c r="H1085" s="56" t="s">
        <v>1226</v>
      </c>
      <c r="I1085" s="69"/>
      <c r="J1085" s="26"/>
    </row>
    <row r="1086" spans="1:10" s="14" customFormat="1" ht="77.5" x14ac:dyDescent="0.35">
      <c r="A1086" s="10"/>
      <c r="B1086" s="11"/>
      <c r="C1086" s="58">
        <v>16</v>
      </c>
      <c r="D1086" s="56" t="s">
        <v>2388</v>
      </c>
      <c r="E1086" s="63">
        <v>0</v>
      </c>
      <c r="F1086" s="63">
        <v>10000000</v>
      </c>
      <c r="G1086" s="76">
        <f t="shared" si="79"/>
        <v>10000000</v>
      </c>
      <c r="H1086" s="56" t="s">
        <v>1226</v>
      </c>
      <c r="I1086" s="69"/>
      <c r="J1086" s="26"/>
    </row>
    <row r="1087" spans="1:10" s="14" customFormat="1" ht="77.5" x14ac:dyDescent="0.35">
      <c r="A1087" s="10"/>
      <c r="B1087" s="11"/>
      <c r="C1087" s="58">
        <v>17</v>
      </c>
      <c r="D1087" s="56" t="s">
        <v>2389</v>
      </c>
      <c r="E1087" s="63">
        <v>0</v>
      </c>
      <c r="F1087" s="63">
        <v>50000000</v>
      </c>
      <c r="G1087" s="76">
        <f t="shared" si="79"/>
        <v>50000000</v>
      </c>
      <c r="H1087" s="56" t="s">
        <v>1226</v>
      </c>
      <c r="I1087" s="69"/>
      <c r="J1087" s="26"/>
    </row>
    <row r="1088" spans="1:10" s="14" customFormat="1" ht="93" x14ac:dyDescent="0.35">
      <c r="A1088" s="10"/>
      <c r="B1088" s="11"/>
      <c r="C1088" s="58">
        <v>18</v>
      </c>
      <c r="D1088" s="56" t="s">
        <v>2390</v>
      </c>
      <c r="E1088" s="63">
        <v>0</v>
      </c>
      <c r="F1088" s="63">
        <v>7500000</v>
      </c>
      <c r="G1088" s="76">
        <f t="shared" si="79"/>
        <v>7500000</v>
      </c>
      <c r="H1088" s="56" t="s">
        <v>1226</v>
      </c>
      <c r="I1088" s="69"/>
      <c r="J1088" s="26"/>
    </row>
    <row r="1089" spans="1:10" s="14" customFormat="1" ht="93" x14ac:dyDescent="0.35">
      <c r="A1089" s="10"/>
      <c r="B1089" s="11"/>
      <c r="C1089" s="58">
        <v>19</v>
      </c>
      <c r="D1089" s="56" t="s">
        <v>2391</v>
      </c>
      <c r="E1089" s="63">
        <v>0</v>
      </c>
      <c r="F1089" s="63">
        <v>7500000</v>
      </c>
      <c r="G1089" s="76">
        <f t="shared" si="79"/>
        <v>7500000</v>
      </c>
      <c r="H1089" s="56" t="s">
        <v>1226</v>
      </c>
      <c r="I1089" s="69"/>
      <c r="J1089" s="26"/>
    </row>
    <row r="1090" spans="1:10" s="14" customFormat="1" ht="77.5" x14ac:dyDescent="0.35">
      <c r="A1090" s="10"/>
      <c r="B1090" s="11"/>
      <c r="C1090" s="58">
        <v>20</v>
      </c>
      <c r="D1090" s="56" t="s">
        <v>2392</v>
      </c>
      <c r="E1090" s="63">
        <v>0</v>
      </c>
      <c r="F1090" s="63">
        <v>10000000</v>
      </c>
      <c r="G1090" s="76">
        <f t="shared" si="79"/>
        <v>10000000</v>
      </c>
      <c r="H1090" s="56" t="s">
        <v>1226</v>
      </c>
      <c r="I1090" s="69"/>
      <c r="J1090" s="26"/>
    </row>
    <row r="1091" spans="1:10" s="14" customFormat="1" ht="93" x14ac:dyDescent="0.35">
      <c r="A1091" s="10"/>
      <c r="B1091" s="11"/>
      <c r="C1091" s="58">
        <v>21</v>
      </c>
      <c r="D1091" s="56" t="s">
        <v>2393</v>
      </c>
      <c r="E1091" s="63">
        <v>0</v>
      </c>
      <c r="F1091" s="63">
        <v>10000000</v>
      </c>
      <c r="G1091" s="76">
        <f t="shared" si="79"/>
        <v>10000000</v>
      </c>
      <c r="H1091" s="56" t="s">
        <v>1226</v>
      </c>
      <c r="I1091" s="69"/>
      <c r="J1091" s="26"/>
    </row>
    <row r="1092" spans="1:10" s="14" customFormat="1" ht="77.5" x14ac:dyDescent="0.35">
      <c r="A1092" s="10"/>
      <c r="B1092" s="11"/>
      <c r="C1092" s="58">
        <v>22</v>
      </c>
      <c r="D1092" s="56" t="s">
        <v>2394</v>
      </c>
      <c r="E1092" s="63">
        <v>0</v>
      </c>
      <c r="F1092" s="63">
        <v>15000000</v>
      </c>
      <c r="G1092" s="76">
        <f t="shared" si="79"/>
        <v>15000000</v>
      </c>
      <c r="H1092" s="56" t="s">
        <v>1226</v>
      </c>
      <c r="I1092" s="69"/>
      <c r="J1092" s="26"/>
    </row>
    <row r="1093" spans="1:10" s="14" customFormat="1" ht="93" x14ac:dyDescent="0.35">
      <c r="A1093" s="10"/>
      <c r="B1093" s="11"/>
      <c r="C1093" s="58">
        <v>23</v>
      </c>
      <c r="D1093" s="56" t="s">
        <v>3316</v>
      </c>
      <c r="E1093" s="63">
        <v>0</v>
      </c>
      <c r="F1093" s="63">
        <v>10000000</v>
      </c>
      <c r="G1093" s="76">
        <f t="shared" si="79"/>
        <v>10000000</v>
      </c>
      <c r="H1093" s="56" t="s">
        <v>1226</v>
      </c>
      <c r="I1093" s="69"/>
      <c r="J1093" s="26"/>
    </row>
    <row r="1094" spans="1:10" x14ac:dyDescent="0.35">
      <c r="A1094" s="10"/>
      <c r="B1094" s="11"/>
      <c r="C1094" s="109" t="s">
        <v>1383</v>
      </c>
      <c r="D1094" s="110"/>
      <c r="E1094" s="59">
        <f>SUM(E1075:E1093)</f>
        <v>40000000</v>
      </c>
      <c r="F1094" s="59">
        <f>SUM(F1075:F1093)</f>
        <v>261500000</v>
      </c>
      <c r="G1094" s="73">
        <f>SUM(G1075:G1093)</f>
        <v>221500000</v>
      </c>
      <c r="H1094" s="31"/>
      <c r="J1094" s="35"/>
    </row>
    <row r="1095" spans="1:10" x14ac:dyDescent="0.35">
      <c r="A1095" s="10"/>
      <c r="B1095" s="11"/>
      <c r="C1095" s="107" t="s">
        <v>1401</v>
      </c>
      <c r="D1095" s="112"/>
      <c r="E1095" s="59"/>
      <c r="F1095" s="59"/>
      <c r="G1095" s="73"/>
      <c r="H1095" s="31"/>
      <c r="J1095" s="35"/>
    </row>
    <row r="1096" spans="1:10" ht="77.5" x14ac:dyDescent="0.35">
      <c r="A1096" s="10"/>
      <c r="B1096" s="11"/>
      <c r="C1096" s="9">
        <f ca="1">COUNTIF($B$11:E1096,E1096)</f>
        <v>4</v>
      </c>
      <c r="D1096" s="4" t="s">
        <v>613</v>
      </c>
      <c r="E1096" s="59">
        <v>20000000</v>
      </c>
      <c r="F1096" s="59">
        <v>20000000</v>
      </c>
      <c r="G1096" s="73"/>
      <c r="H1096" s="6" t="s">
        <v>1226</v>
      </c>
    </row>
    <row r="1097" spans="1:10" ht="77.5" x14ac:dyDescent="0.35">
      <c r="A1097" s="10"/>
      <c r="B1097" s="11"/>
      <c r="C1097" s="9">
        <f ca="1">COUNTIF($B$11:E1097,E1097)</f>
        <v>5</v>
      </c>
      <c r="D1097" s="4" t="s">
        <v>614</v>
      </c>
      <c r="E1097" s="59">
        <v>10000000</v>
      </c>
      <c r="F1097" s="59">
        <v>10000000</v>
      </c>
      <c r="G1097" s="73"/>
      <c r="H1097" s="6" t="s">
        <v>1226</v>
      </c>
    </row>
    <row r="1098" spans="1:10" ht="77.5" x14ac:dyDescent="0.35">
      <c r="A1098" s="10"/>
      <c r="B1098" s="11"/>
      <c r="C1098" s="9">
        <f ca="1">COUNTIF($B$11:E1098,E1098)</f>
        <v>6</v>
      </c>
      <c r="D1098" s="4" t="s">
        <v>615</v>
      </c>
      <c r="E1098" s="59">
        <v>10000000</v>
      </c>
      <c r="F1098" s="59">
        <v>10000000</v>
      </c>
      <c r="G1098" s="73"/>
      <c r="H1098" s="6" t="s">
        <v>1226</v>
      </c>
    </row>
    <row r="1099" spans="1:10" ht="77.5" x14ac:dyDescent="0.35">
      <c r="A1099" s="10"/>
      <c r="B1099" s="11"/>
      <c r="C1099" s="9">
        <f ca="1">COUNTIF($B$11:E1099,E1099)</f>
        <v>7</v>
      </c>
      <c r="D1099" s="4" t="s">
        <v>616</v>
      </c>
      <c r="E1099" s="59">
        <v>10000000</v>
      </c>
      <c r="F1099" s="59">
        <v>10000000</v>
      </c>
      <c r="G1099" s="73"/>
      <c r="H1099" s="6" t="s">
        <v>1226</v>
      </c>
    </row>
    <row r="1100" spans="1:10" ht="77.5" x14ac:dyDescent="0.35">
      <c r="A1100" s="10"/>
      <c r="B1100" s="11"/>
      <c r="C1100" s="9">
        <f ca="1">COUNTIF($B$11:E1100,E1100)</f>
        <v>8</v>
      </c>
      <c r="D1100" s="4" t="s">
        <v>617</v>
      </c>
      <c r="E1100" s="59">
        <v>10000000</v>
      </c>
      <c r="F1100" s="59">
        <v>10000000</v>
      </c>
      <c r="G1100" s="73"/>
      <c r="H1100" s="6" t="s">
        <v>1226</v>
      </c>
    </row>
    <row r="1101" spans="1:10" ht="77.5" x14ac:dyDescent="0.35">
      <c r="A1101" s="10"/>
      <c r="B1101" s="11"/>
      <c r="C1101" s="9">
        <f ca="1">COUNTIF($B$11:E1101,E1101)</f>
        <v>9</v>
      </c>
      <c r="D1101" s="4" t="s">
        <v>618</v>
      </c>
      <c r="E1101" s="59">
        <v>10000000</v>
      </c>
      <c r="F1101" s="59">
        <v>10000000</v>
      </c>
      <c r="G1101" s="73"/>
      <c r="H1101" s="6" t="s">
        <v>1226</v>
      </c>
    </row>
    <row r="1102" spans="1:10" s="14" customFormat="1" ht="77.5" x14ac:dyDescent="0.35">
      <c r="A1102" s="10"/>
      <c r="B1102" s="11"/>
      <c r="C1102" s="58">
        <v>22</v>
      </c>
      <c r="D1102" s="56" t="s">
        <v>2396</v>
      </c>
      <c r="E1102" s="63">
        <v>0</v>
      </c>
      <c r="F1102" s="63">
        <v>10000000</v>
      </c>
      <c r="G1102" s="76">
        <f t="shared" ref="G1102:G1112" si="80">F1102-E1102</f>
        <v>10000000</v>
      </c>
      <c r="H1102" s="56" t="s">
        <v>1226</v>
      </c>
      <c r="I1102" s="69"/>
      <c r="J1102" s="26"/>
    </row>
    <row r="1103" spans="1:10" s="14" customFormat="1" ht="77.5" x14ac:dyDescent="0.35">
      <c r="A1103" s="10"/>
      <c r="B1103" s="11"/>
      <c r="C1103" s="58">
        <v>23</v>
      </c>
      <c r="D1103" s="56" t="s">
        <v>2397</v>
      </c>
      <c r="E1103" s="63">
        <v>0</v>
      </c>
      <c r="F1103" s="63">
        <v>10000000</v>
      </c>
      <c r="G1103" s="76">
        <f t="shared" si="80"/>
        <v>10000000</v>
      </c>
      <c r="H1103" s="56" t="s">
        <v>1226</v>
      </c>
      <c r="I1103" s="69"/>
      <c r="J1103" s="26"/>
    </row>
    <row r="1104" spans="1:10" s="14" customFormat="1" ht="77.5" x14ac:dyDescent="0.35">
      <c r="A1104" s="10"/>
      <c r="B1104" s="11"/>
      <c r="C1104" s="58">
        <v>24</v>
      </c>
      <c r="D1104" s="56" t="s">
        <v>2398</v>
      </c>
      <c r="E1104" s="63">
        <v>0</v>
      </c>
      <c r="F1104" s="63">
        <v>10000000</v>
      </c>
      <c r="G1104" s="76">
        <f t="shared" si="80"/>
        <v>10000000</v>
      </c>
      <c r="H1104" s="56" t="s">
        <v>1226</v>
      </c>
      <c r="I1104" s="69"/>
      <c r="J1104" s="26"/>
    </row>
    <row r="1105" spans="1:10" s="14" customFormat="1" ht="93" x14ac:dyDescent="0.35">
      <c r="A1105" s="10"/>
      <c r="B1105" s="11"/>
      <c r="C1105" s="58">
        <v>25</v>
      </c>
      <c r="D1105" s="56" t="s">
        <v>2399</v>
      </c>
      <c r="E1105" s="63">
        <v>0</v>
      </c>
      <c r="F1105" s="63">
        <v>5000000</v>
      </c>
      <c r="G1105" s="76">
        <f t="shared" si="80"/>
        <v>5000000</v>
      </c>
      <c r="H1105" s="56" t="s">
        <v>1226</v>
      </c>
      <c r="I1105" s="69"/>
      <c r="J1105" s="26"/>
    </row>
    <row r="1106" spans="1:10" s="14" customFormat="1" ht="93" x14ac:dyDescent="0.35">
      <c r="A1106" s="10"/>
      <c r="B1106" s="11"/>
      <c r="C1106" s="58">
        <v>26</v>
      </c>
      <c r="D1106" s="56" t="s">
        <v>2400</v>
      </c>
      <c r="E1106" s="63">
        <v>0</v>
      </c>
      <c r="F1106" s="63">
        <v>15000000</v>
      </c>
      <c r="G1106" s="76">
        <f t="shared" si="80"/>
        <v>15000000</v>
      </c>
      <c r="H1106" s="56" t="s">
        <v>1226</v>
      </c>
      <c r="I1106" s="69"/>
      <c r="J1106" s="26"/>
    </row>
    <row r="1107" spans="1:10" s="14" customFormat="1" ht="93" x14ac:dyDescent="0.35">
      <c r="A1107" s="10"/>
      <c r="B1107" s="11"/>
      <c r="C1107" s="58">
        <v>27</v>
      </c>
      <c r="D1107" s="56" t="s">
        <v>2401</v>
      </c>
      <c r="E1107" s="63">
        <v>0</v>
      </c>
      <c r="F1107" s="63">
        <v>10000000</v>
      </c>
      <c r="G1107" s="76">
        <f t="shared" si="80"/>
        <v>10000000</v>
      </c>
      <c r="H1107" s="56" t="s">
        <v>1226</v>
      </c>
      <c r="I1107" s="69"/>
      <c r="J1107" s="26"/>
    </row>
    <row r="1108" spans="1:10" s="14" customFormat="1" ht="77.5" x14ac:dyDescent="0.35">
      <c r="A1108" s="10"/>
      <c r="B1108" s="11"/>
      <c r="C1108" s="58">
        <v>28</v>
      </c>
      <c r="D1108" s="56" t="s">
        <v>2403</v>
      </c>
      <c r="E1108" s="63">
        <v>0</v>
      </c>
      <c r="F1108" s="63">
        <v>20000000</v>
      </c>
      <c r="G1108" s="76">
        <f t="shared" si="80"/>
        <v>20000000</v>
      </c>
      <c r="H1108" s="56" t="s">
        <v>1226</v>
      </c>
      <c r="I1108" s="69"/>
      <c r="J1108" s="26"/>
    </row>
    <row r="1109" spans="1:10" s="14" customFormat="1" ht="93" x14ac:dyDescent="0.35">
      <c r="A1109" s="10"/>
      <c r="B1109" s="11"/>
      <c r="C1109" s="58">
        <v>29</v>
      </c>
      <c r="D1109" s="56" t="s">
        <v>2404</v>
      </c>
      <c r="E1109" s="63">
        <v>0</v>
      </c>
      <c r="F1109" s="63">
        <v>10000000</v>
      </c>
      <c r="G1109" s="76">
        <f t="shared" si="80"/>
        <v>10000000</v>
      </c>
      <c r="H1109" s="56" t="s">
        <v>1226</v>
      </c>
      <c r="I1109" s="69"/>
      <c r="J1109" s="26"/>
    </row>
    <row r="1110" spans="1:10" s="14" customFormat="1" ht="93" x14ac:dyDescent="0.35">
      <c r="A1110" s="10"/>
      <c r="B1110" s="11"/>
      <c r="C1110" s="58">
        <v>30</v>
      </c>
      <c r="D1110" s="56" t="s">
        <v>2405</v>
      </c>
      <c r="E1110" s="63">
        <v>0</v>
      </c>
      <c r="F1110" s="63">
        <v>10000000</v>
      </c>
      <c r="G1110" s="76">
        <f t="shared" si="80"/>
        <v>10000000</v>
      </c>
      <c r="H1110" s="56" t="s">
        <v>1226</v>
      </c>
      <c r="I1110" s="69"/>
      <c r="J1110" s="26"/>
    </row>
    <row r="1111" spans="1:10" s="14" customFormat="1" ht="93" x14ac:dyDescent="0.35">
      <c r="A1111" s="10"/>
      <c r="B1111" s="11"/>
      <c r="C1111" s="58">
        <v>31</v>
      </c>
      <c r="D1111" s="56" t="s">
        <v>2406</v>
      </c>
      <c r="E1111" s="63">
        <v>0</v>
      </c>
      <c r="F1111" s="63">
        <v>10000000</v>
      </c>
      <c r="G1111" s="76">
        <f t="shared" si="80"/>
        <v>10000000</v>
      </c>
      <c r="H1111" s="56" t="s">
        <v>1226</v>
      </c>
      <c r="I1111" s="69"/>
      <c r="J1111" s="26"/>
    </row>
    <row r="1112" spans="1:10" s="14" customFormat="1" ht="93" x14ac:dyDescent="0.35">
      <c r="A1112" s="10"/>
      <c r="B1112" s="11"/>
      <c r="C1112" s="58">
        <v>32</v>
      </c>
      <c r="D1112" s="56" t="s">
        <v>2407</v>
      </c>
      <c r="E1112" s="63">
        <v>0</v>
      </c>
      <c r="F1112" s="63">
        <v>15000000</v>
      </c>
      <c r="G1112" s="76">
        <f t="shared" si="80"/>
        <v>15000000</v>
      </c>
      <c r="H1112" s="56" t="s">
        <v>1226</v>
      </c>
      <c r="I1112" s="69"/>
      <c r="J1112" s="26"/>
    </row>
    <row r="1113" spans="1:10" x14ac:dyDescent="0.35">
      <c r="A1113" s="10"/>
      <c r="B1113" s="11"/>
      <c r="C1113" s="109" t="s">
        <v>1384</v>
      </c>
      <c r="D1113" s="110"/>
      <c r="E1113" s="59">
        <f>SUM(E1096:E1112)</f>
        <v>70000000</v>
      </c>
      <c r="F1113" s="59">
        <f>SUM(F1096:F1112)</f>
        <v>195000000</v>
      </c>
      <c r="G1113" s="73">
        <f>SUM(G1096:G1112)</f>
        <v>125000000</v>
      </c>
      <c r="H1113" s="31"/>
      <c r="J1113" s="35"/>
    </row>
    <row r="1114" spans="1:10" x14ac:dyDescent="0.35">
      <c r="A1114" s="10"/>
      <c r="B1114" s="11"/>
      <c r="C1114" s="107" t="s">
        <v>1402</v>
      </c>
      <c r="D1114" s="112"/>
      <c r="E1114" s="59"/>
      <c r="F1114" s="59"/>
      <c r="G1114" s="73"/>
      <c r="H1114" s="31"/>
      <c r="J1114" s="35"/>
    </row>
    <row r="1115" spans="1:10" ht="93" x14ac:dyDescent="0.35">
      <c r="A1115" s="10"/>
      <c r="B1115" s="11"/>
      <c r="C1115" s="9">
        <f ca="1">COUNTIF($B$11:E1115,E1115)</f>
        <v>1</v>
      </c>
      <c r="D1115" s="4" t="s">
        <v>619</v>
      </c>
      <c r="E1115" s="59">
        <v>15000000</v>
      </c>
      <c r="F1115" s="59">
        <v>15000000</v>
      </c>
      <c r="G1115" s="73"/>
      <c r="H1115" s="6" t="s">
        <v>1226</v>
      </c>
    </row>
    <row r="1116" spans="1:10" ht="93" x14ac:dyDescent="0.35">
      <c r="A1116" s="10"/>
      <c r="B1116" s="11"/>
      <c r="C1116" s="9">
        <f ca="1">COUNTIF($B$11:E1116,E1116)</f>
        <v>2</v>
      </c>
      <c r="D1116" s="4" t="s">
        <v>620</v>
      </c>
      <c r="E1116" s="59">
        <v>8000000</v>
      </c>
      <c r="F1116" s="59">
        <v>8000000</v>
      </c>
      <c r="G1116" s="73"/>
      <c r="H1116" s="6" t="s">
        <v>1226</v>
      </c>
    </row>
    <row r="1117" spans="1:10" ht="93" x14ac:dyDescent="0.35">
      <c r="A1117" s="10"/>
      <c r="B1117" s="11"/>
      <c r="C1117" s="9">
        <f ca="1">COUNTIF($B$11:E1117,E1117)</f>
        <v>3</v>
      </c>
      <c r="D1117" s="4" t="s">
        <v>621</v>
      </c>
      <c r="E1117" s="59">
        <v>8000000</v>
      </c>
      <c r="F1117" s="59">
        <v>8000000</v>
      </c>
      <c r="G1117" s="73"/>
      <c r="H1117" s="6" t="s">
        <v>1226</v>
      </c>
    </row>
    <row r="1118" spans="1:10" ht="93" x14ac:dyDescent="0.35">
      <c r="A1118" s="10"/>
      <c r="B1118" s="11"/>
      <c r="C1118" s="9">
        <f ca="1">COUNTIF($B$11:E1118,E1118)</f>
        <v>4</v>
      </c>
      <c r="D1118" s="4" t="s">
        <v>622</v>
      </c>
      <c r="E1118" s="59">
        <v>8000000</v>
      </c>
      <c r="F1118" s="59">
        <v>8000000</v>
      </c>
      <c r="G1118" s="73"/>
      <c r="H1118" s="6" t="s">
        <v>1226</v>
      </c>
    </row>
    <row r="1119" spans="1:10" ht="93" x14ac:dyDescent="0.35">
      <c r="A1119" s="10"/>
      <c r="B1119" s="11"/>
      <c r="C1119" s="9">
        <f ca="1">COUNTIF($B$11:E1119,E1119)</f>
        <v>5</v>
      </c>
      <c r="D1119" s="4" t="s">
        <v>623</v>
      </c>
      <c r="E1119" s="59">
        <v>8000000</v>
      </c>
      <c r="F1119" s="59">
        <v>8000000</v>
      </c>
      <c r="G1119" s="73"/>
      <c r="H1119" s="6" t="s">
        <v>1226</v>
      </c>
    </row>
    <row r="1120" spans="1:10" s="14" customFormat="1" ht="108.5" x14ac:dyDescent="0.35">
      <c r="A1120" s="10"/>
      <c r="B1120" s="11"/>
      <c r="C1120" s="58">
        <v>9</v>
      </c>
      <c r="D1120" s="56" t="s">
        <v>2420</v>
      </c>
      <c r="E1120" s="63">
        <v>0</v>
      </c>
      <c r="F1120" s="63">
        <v>10000000</v>
      </c>
      <c r="G1120" s="76">
        <f t="shared" ref="G1120:G1135" si="81">F1120-E1120</f>
        <v>10000000</v>
      </c>
      <c r="H1120" s="56" t="s">
        <v>1226</v>
      </c>
      <c r="I1120" s="69"/>
      <c r="J1120" s="26"/>
    </row>
    <row r="1121" spans="1:10" s="14" customFormat="1" ht="108.5" x14ac:dyDescent="0.35">
      <c r="A1121" s="10"/>
      <c r="B1121" s="11"/>
      <c r="C1121" s="58">
        <v>10</v>
      </c>
      <c r="D1121" s="56" t="s">
        <v>2421</v>
      </c>
      <c r="E1121" s="63">
        <v>0</v>
      </c>
      <c r="F1121" s="63">
        <v>10000000</v>
      </c>
      <c r="G1121" s="76">
        <f t="shared" si="81"/>
        <v>10000000</v>
      </c>
      <c r="H1121" s="56" t="s">
        <v>1226</v>
      </c>
      <c r="I1121" s="69"/>
      <c r="J1121" s="26"/>
    </row>
    <row r="1122" spans="1:10" s="14" customFormat="1" ht="108.5" x14ac:dyDescent="0.35">
      <c r="A1122" s="10"/>
      <c r="B1122" s="11"/>
      <c r="C1122" s="58">
        <v>11</v>
      </c>
      <c r="D1122" s="56" t="s">
        <v>2422</v>
      </c>
      <c r="E1122" s="63">
        <v>0</v>
      </c>
      <c r="F1122" s="63">
        <v>14000000</v>
      </c>
      <c r="G1122" s="76">
        <f t="shared" si="81"/>
        <v>14000000</v>
      </c>
      <c r="H1122" s="56" t="s">
        <v>1226</v>
      </c>
      <c r="I1122" s="69"/>
      <c r="J1122" s="26"/>
    </row>
    <row r="1123" spans="1:10" s="14" customFormat="1" ht="108.5" x14ac:dyDescent="0.35">
      <c r="A1123" s="10"/>
      <c r="B1123" s="11"/>
      <c r="C1123" s="58">
        <v>12</v>
      </c>
      <c r="D1123" s="56" t="s">
        <v>2423</v>
      </c>
      <c r="E1123" s="63">
        <v>0</v>
      </c>
      <c r="F1123" s="63">
        <v>15000000</v>
      </c>
      <c r="G1123" s="76">
        <f t="shared" si="81"/>
        <v>15000000</v>
      </c>
      <c r="H1123" s="56" t="s">
        <v>1226</v>
      </c>
      <c r="I1123" s="69"/>
      <c r="J1123" s="26"/>
    </row>
    <row r="1124" spans="1:10" s="14" customFormat="1" ht="108.5" x14ac:dyDescent="0.35">
      <c r="A1124" s="10"/>
      <c r="B1124" s="11"/>
      <c r="C1124" s="58">
        <v>13</v>
      </c>
      <c r="D1124" s="56" t="s">
        <v>2424</v>
      </c>
      <c r="E1124" s="63">
        <v>0</v>
      </c>
      <c r="F1124" s="63">
        <v>15000000</v>
      </c>
      <c r="G1124" s="76">
        <f t="shared" si="81"/>
        <v>15000000</v>
      </c>
      <c r="H1124" s="56" t="s">
        <v>1226</v>
      </c>
      <c r="I1124" s="69"/>
      <c r="J1124" s="26"/>
    </row>
    <row r="1125" spans="1:10" s="14" customFormat="1" ht="108.5" x14ac:dyDescent="0.35">
      <c r="A1125" s="10"/>
      <c r="B1125" s="11"/>
      <c r="C1125" s="58">
        <v>14</v>
      </c>
      <c r="D1125" s="56" t="s">
        <v>2425</v>
      </c>
      <c r="E1125" s="63">
        <v>0</v>
      </c>
      <c r="F1125" s="63">
        <v>8000000</v>
      </c>
      <c r="G1125" s="76">
        <f t="shared" si="81"/>
        <v>8000000</v>
      </c>
      <c r="H1125" s="56" t="s">
        <v>1226</v>
      </c>
      <c r="I1125" s="69"/>
      <c r="J1125" s="26"/>
    </row>
    <row r="1126" spans="1:10" s="14" customFormat="1" ht="108.5" x14ac:dyDescent="0.35">
      <c r="A1126" s="10"/>
      <c r="B1126" s="11"/>
      <c r="C1126" s="58">
        <v>15</v>
      </c>
      <c r="D1126" s="56" t="s">
        <v>2426</v>
      </c>
      <c r="E1126" s="63">
        <v>0</v>
      </c>
      <c r="F1126" s="63">
        <v>8000000</v>
      </c>
      <c r="G1126" s="76">
        <f t="shared" si="81"/>
        <v>8000000</v>
      </c>
      <c r="H1126" s="56" t="s">
        <v>1226</v>
      </c>
      <c r="I1126" s="69"/>
      <c r="J1126" s="26"/>
    </row>
    <row r="1127" spans="1:10" s="14" customFormat="1" ht="108.5" x14ac:dyDescent="0.35">
      <c r="A1127" s="10"/>
      <c r="B1127" s="11"/>
      <c r="C1127" s="58">
        <v>16</v>
      </c>
      <c r="D1127" s="56" t="s">
        <v>2427</v>
      </c>
      <c r="E1127" s="63">
        <v>0</v>
      </c>
      <c r="F1127" s="63">
        <v>8000000</v>
      </c>
      <c r="G1127" s="76">
        <f t="shared" si="81"/>
        <v>8000000</v>
      </c>
      <c r="H1127" s="56" t="s">
        <v>1226</v>
      </c>
      <c r="I1127" s="69"/>
      <c r="J1127" s="26"/>
    </row>
    <row r="1128" spans="1:10" s="14" customFormat="1" ht="108.5" x14ac:dyDescent="0.35">
      <c r="A1128" s="10"/>
      <c r="B1128" s="11"/>
      <c r="C1128" s="58">
        <v>17</v>
      </c>
      <c r="D1128" s="56" t="s">
        <v>2428</v>
      </c>
      <c r="E1128" s="63">
        <v>0</v>
      </c>
      <c r="F1128" s="63">
        <v>8000000</v>
      </c>
      <c r="G1128" s="76">
        <f t="shared" si="81"/>
        <v>8000000</v>
      </c>
      <c r="H1128" s="56" t="s">
        <v>1226</v>
      </c>
      <c r="I1128" s="69"/>
      <c r="J1128" s="26"/>
    </row>
    <row r="1129" spans="1:10" s="14" customFormat="1" ht="93" x14ac:dyDescent="0.35">
      <c r="A1129" s="10"/>
      <c r="B1129" s="11"/>
      <c r="C1129" s="58">
        <v>18</v>
      </c>
      <c r="D1129" s="56" t="s">
        <v>2429</v>
      </c>
      <c r="E1129" s="63">
        <v>0</v>
      </c>
      <c r="F1129" s="63">
        <v>8000000</v>
      </c>
      <c r="G1129" s="76">
        <f t="shared" si="81"/>
        <v>8000000</v>
      </c>
      <c r="H1129" s="56" t="s">
        <v>1226</v>
      </c>
      <c r="I1129" s="69"/>
      <c r="J1129" s="26"/>
    </row>
    <row r="1130" spans="1:10" s="14" customFormat="1" ht="77.5" x14ac:dyDescent="0.35">
      <c r="A1130" s="10"/>
      <c r="B1130" s="11"/>
      <c r="C1130" s="58">
        <v>19</v>
      </c>
      <c r="D1130" s="56" t="s">
        <v>2430</v>
      </c>
      <c r="E1130" s="63">
        <v>0</v>
      </c>
      <c r="F1130" s="63">
        <v>7500000</v>
      </c>
      <c r="G1130" s="76">
        <f t="shared" si="81"/>
        <v>7500000</v>
      </c>
      <c r="H1130" s="56" t="s">
        <v>1226</v>
      </c>
      <c r="I1130" s="69"/>
      <c r="J1130" s="26"/>
    </row>
    <row r="1131" spans="1:10" s="14" customFormat="1" ht="77.5" x14ac:dyDescent="0.35">
      <c r="A1131" s="10"/>
      <c r="B1131" s="11"/>
      <c r="C1131" s="58">
        <v>20</v>
      </c>
      <c r="D1131" s="56" t="s">
        <v>2431</v>
      </c>
      <c r="E1131" s="63">
        <v>0</v>
      </c>
      <c r="F1131" s="63">
        <v>10000000</v>
      </c>
      <c r="G1131" s="76">
        <f t="shared" si="81"/>
        <v>10000000</v>
      </c>
      <c r="H1131" s="56" t="s">
        <v>1226</v>
      </c>
      <c r="I1131" s="69"/>
      <c r="J1131" s="26"/>
    </row>
    <row r="1132" spans="1:10" s="14" customFormat="1" ht="77.5" x14ac:dyDescent="0.35">
      <c r="A1132" s="10"/>
      <c r="B1132" s="11"/>
      <c r="C1132" s="58">
        <v>21</v>
      </c>
      <c r="D1132" s="56" t="s">
        <v>2432</v>
      </c>
      <c r="E1132" s="63">
        <v>0</v>
      </c>
      <c r="F1132" s="63">
        <v>7500000</v>
      </c>
      <c r="G1132" s="76">
        <f t="shared" si="81"/>
        <v>7500000</v>
      </c>
      <c r="H1132" s="56" t="s">
        <v>1226</v>
      </c>
      <c r="I1132" s="69"/>
      <c r="J1132" s="26"/>
    </row>
    <row r="1133" spans="1:10" s="14" customFormat="1" ht="77.5" x14ac:dyDescent="0.35">
      <c r="A1133" s="10"/>
      <c r="B1133" s="11"/>
      <c r="C1133" s="58">
        <v>22</v>
      </c>
      <c r="D1133" s="56" t="s">
        <v>2433</v>
      </c>
      <c r="E1133" s="63">
        <v>0</v>
      </c>
      <c r="F1133" s="63">
        <v>10000000</v>
      </c>
      <c r="G1133" s="76">
        <f t="shared" si="81"/>
        <v>10000000</v>
      </c>
      <c r="H1133" s="56" t="s">
        <v>1226</v>
      </c>
      <c r="I1133" s="69"/>
      <c r="J1133" s="26"/>
    </row>
    <row r="1134" spans="1:10" s="14" customFormat="1" ht="77.5" x14ac:dyDescent="0.35">
      <c r="A1134" s="10"/>
      <c r="B1134" s="11"/>
      <c r="C1134" s="58">
        <v>23</v>
      </c>
      <c r="D1134" s="56" t="s">
        <v>2434</v>
      </c>
      <c r="E1134" s="63">
        <v>0</v>
      </c>
      <c r="F1134" s="63">
        <v>10000000</v>
      </c>
      <c r="G1134" s="76">
        <f t="shared" si="81"/>
        <v>10000000</v>
      </c>
      <c r="H1134" s="56" t="s">
        <v>1226</v>
      </c>
      <c r="I1134" s="69"/>
      <c r="J1134" s="26"/>
    </row>
    <row r="1135" spans="1:10" s="14" customFormat="1" ht="77.5" x14ac:dyDescent="0.35">
      <c r="A1135" s="10"/>
      <c r="B1135" s="11"/>
      <c r="C1135" s="58">
        <v>24</v>
      </c>
      <c r="D1135" s="56" t="s">
        <v>2435</v>
      </c>
      <c r="E1135" s="63">
        <v>0</v>
      </c>
      <c r="F1135" s="63">
        <v>12000000</v>
      </c>
      <c r="G1135" s="76">
        <f t="shared" si="81"/>
        <v>12000000</v>
      </c>
      <c r="H1135" s="56" t="s">
        <v>1226</v>
      </c>
      <c r="I1135" s="69"/>
      <c r="J1135" s="26"/>
    </row>
    <row r="1136" spans="1:10" x14ac:dyDescent="0.35">
      <c r="A1136" s="10"/>
      <c r="B1136" s="11"/>
      <c r="C1136" s="109" t="s">
        <v>1385</v>
      </c>
      <c r="D1136" s="110"/>
      <c r="E1136" s="59">
        <f>SUM(E1115:E1135)</f>
        <v>47000000</v>
      </c>
      <c r="F1136" s="59">
        <f>SUM(F1115:F1135)</f>
        <v>208000000</v>
      </c>
      <c r="G1136" s="73">
        <f>SUM(G1115:G1135)</f>
        <v>161000000</v>
      </c>
      <c r="H1136" s="31"/>
      <c r="J1136" s="35"/>
    </row>
    <row r="1137" spans="1:10" x14ac:dyDescent="0.35">
      <c r="A1137" s="10"/>
      <c r="B1137" s="11"/>
      <c r="C1137" s="107" t="s">
        <v>1403</v>
      </c>
      <c r="D1137" s="112"/>
      <c r="E1137" s="59"/>
      <c r="F1137" s="59"/>
      <c r="G1137" s="73"/>
      <c r="H1137" s="31"/>
      <c r="J1137" s="35"/>
    </row>
    <row r="1138" spans="1:10" ht="93" x14ac:dyDescent="0.35">
      <c r="A1138" s="10"/>
      <c r="B1138" s="11"/>
      <c r="C1138" s="9">
        <f ca="1">COUNTIF($B$11:E1138,E1138)</f>
        <v>6</v>
      </c>
      <c r="D1138" s="4" t="s">
        <v>629</v>
      </c>
      <c r="E1138" s="59">
        <v>7500000</v>
      </c>
      <c r="F1138" s="59">
        <v>7500000</v>
      </c>
      <c r="G1138" s="73"/>
      <c r="H1138" s="6" t="s">
        <v>1226</v>
      </c>
    </row>
    <row r="1139" spans="1:10" ht="93" x14ac:dyDescent="0.35">
      <c r="A1139" s="10"/>
      <c r="B1139" s="11"/>
      <c r="C1139" s="9">
        <f ca="1">COUNTIF($B$11:E1139,E1139)</f>
        <v>7</v>
      </c>
      <c r="D1139" s="4" t="s">
        <v>630</v>
      </c>
      <c r="E1139" s="59">
        <v>15000000</v>
      </c>
      <c r="F1139" s="59">
        <v>15000000</v>
      </c>
      <c r="G1139" s="73"/>
      <c r="H1139" s="6" t="s">
        <v>1226</v>
      </c>
    </row>
    <row r="1140" spans="1:10" ht="93" x14ac:dyDescent="0.35">
      <c r="A1140" s="10"/>
      <c r="B1140" s="11"/>
      <c r="C1140" s="9">
        <f ca="1">COUNTIF($B$11:E1140,E1140)</f>
        <v>8</v>
      </c>
      <c r="D1140" s="4" t="s">
        <v>631</v>
      </c>
      <c r="E1140" s="59">
        <v>15000000</v>
      </c>
      <c r="F1140" s="59">
        <v>15000000</v>
      </c>
      <c r="G1140" s="73"/>
      <c r="H1140" s="6" t="s">
        <v>1226</v>
      </c>
    </row>
    <row r="1141" spans="1:10" ht="93" x14ac:dyDescent="0.35">
      <c r="A1141" s="10"/>
      <c r="B1141" s="11"/>
      <c r="C1141" s="9">
        <f ca="1">COUNTIF($B$11:E1141,E1141)</f>
        <v>9</v>
      </c>
      <c r="D1141" s="4" t="s">
        <v>632</v>
      </c>
      <c r="E1141" s="59">
        <v>20000000</v>
      </c>
      <c r="F1141" s="59">
        <v>20000000</v>
      </c>
      <c r="G1141" s="73"/>
      <c r="H1141" s="6" t="s">
        <v>1226</v>
      </c>
    </row>
    <row r="1142" spans="1:10" ht="77.5" x14ac:dyDescent="0.35">
      <c r="A1142" s="10"/>
      <c r="B1142" s="11"/>
      <c r="C1142" s="9">
        <f ca="1">COUNTIF($B$11:E1142,E1142)</f>
        <v>10</v>
      </c>
      <c r="D1142" s="4" t="s">
        <v>633</v>
      </c>
      <c r="E1142" s="59">
        <v>20000000</v>
      </c>
      <c r="F1142" s="59">
        <v>20000000</v>
      </c>
      <c r="G1142" s="73"/>
      <c r="H1142" s="6" t="s">
        <v>1226</v>
      </c>
    </row>
    <row r="1143" spans="1:10" ht="93" x14ac:dyDescent="0.35">
      <c r="A1143" s="10"/>
      <c r="B1143" s="11"/>
      <c r="C1143" s="9">
        <f ca="1">COUNTIF($B$11:E1156,E1143)</f>
        <v>11</v>
      </c>
      <c r="D1143" s="4" t="s">
        <v>634</v>
      </c>
      <c r="E1143" s="59">
        <v>25000000</v>
      </c>
      <c r="F1143" s="59">
        <v>25000000</v>
      </c>
      <c r="G1143" s="73"/>
      <c r="H1143" s="6" t="s">
        <v>1226</v>
      </c>
    </row>
    <row r="1144" spans="1:10" s="14" customFormat="1" ht="77.5" x14ac:dyDescent="0.35">
      <c r="A1144" s="10"/>
      <c r="B1144" s="11"/>
      <c r="C1144" s="58">
        <v>15</v>
      </c>
      <c r="D1144" s="56" t="s">
        <v>2438</v>
      </c>
      <c r="E1144" s="63">
        <v>0</v>
      </c>
      <c r="F1144" s="63">
        <v>10000000</v>
      </c>
      <c r="G1144" s="76">
        <f t="shared" ref="G1144:G1156" si="82">F1144-E1144</f>
        <v>10000000</v>
      </c>
      <c r="H1144" s="56" t="s">
        <v>1226</v>
      </c>
      <c r="I1144" s="69"/>
      <c r="J1144" s="26"/>
    </row>
    <row r="1145" spans="1:10" s="14" customFormat="1" ht="93" x14ac:dyDescent="0.35">
      <c r="A1145" s="10"/>
      <c r="B1145" s="11"/>
      <c r="C1145" s="58">
        <v>16</v>
      </c>
      <c r="D1145" s="56" t="s">
        <v>2439</v>
      </c>
      <c r="E1145" s="63">
        <v>0</v>
      </c>
      <c r="F1145" s="63">
        <v>12000000</v>
      </c>
      <c r="G1145" s="76">
        <f t="shared" si="82"/>
        <v>12000000</v>
      </c>
      <c r="H1145" s="56" t="s">
        <v>1226</v>
      </c>
      <c r="I1145" s="69"/>
      <c r="J1145" s="26"/>
    </row>
    <row r="1146" spans="1:10" s="14" customFormat="1" ht="77.5" x14ac:dyDescent="0.35">
      <c r="A1146" s="10"/>
      <c r="B1146" s="11"/>
      <c r="C1146" s="58">
        <v>17</v>
      </c>
      <c r="D1146" s="56" t="s">
        <v>2440</v>
      </c>
      <c r="E1146" s="63">
        <v>0</v>
      </c>
      <c r="F1146" s="63">
        <v>10000000</v>
      </c>
      <c r="G1146" s="76">
        <f t="shared" si="82"/>
        <v>10000000</v>
      </c>
      <c r="H1146" s="56" t="s">
        <v>1226</v>
      </c>
      <c r="I1146" s="69"/>
      <c r="J1146" s="26"/>
    </row>
    <row r="1147" spans="1:10" s="14" customFormat="1" ht="77.5" x14ac:dyDescent="0.35">
      <c r="A1147" s="10"/>
      <c r="B1147" s="11"/>
      <c r="C1147" s="58">
        <v>18</v>
      </c>
      <c r="D1147" s="56" t="s">
        <v>2441</v>
      </c>
      <c r="E1147" s="63">
        <v>0</v>
      </c>
      <c r="F1147" s="63">
        <v>10000000</v>
      </c>
      <c r="G1147" s="76">
        <f t="shared" si="82"/>
        <v>10000000</v>
      </c>
      <c r="H1147" s="56" t="s">
        <v>1226</v>
      </c>
      <c r="I1147" s="69"/>
      <c r="J1147" s="26"/>
    </row>
    <row r="1148" spans="1:10" s="14" customFormat="1" ht="93" x14ac:dyDescent="0.35">
      <c r="A1148" s="10"/>
      <c r="B1148" s="11"/>
      <c r="C1148" s="58">
        <v>19</v>
      </c>
      <c r="D1148" s="56" t="s">
        <v>2442</v>
      </c>
      <c r="E1148" s="63">
        <v>0</v>
      </c>
      <c r="F1148" s="63">
        <v>12000000</v>
      </c>
      <c r="G1148" s="76">
        <f t="shared" si="82"/>
        <v>12000000</v>
      </c>
      <c r="H1148" s="56" t="s">
        <v>1226</v>
      </c>
      <c r="I1148" s="69"/>
      <c r="J1148" s="26"/>
    </row>
    <row r="1149" spans="1:10" s="14" customFormat="1" ht="108.5" x14ac:dyDescent="0.35">
      <c r="A1149" s="10"/>
      <c r="B1149" s="11"/>
      <c r="C1149" s="58">
        <v>20</v>
      </c>
      <c r="D1149" s="56" t="s">
        <v>2443</v>
      </c>
      <c r="E1149" s="63">
        <v>0</v>
      </c>
      <c r="F1149" s="63">
        <v>12000000</v>
      </c>
      <c r="G1149" s="76">
        <f t="shared" si="82"/>
        <v>12000000</v>
      </c>
      <c r="H1149" s="56" t="s">
        <v>1226</v>
      </c>
      <c r="I1149" s="69"/>
      <c r="J1149" s="26"/>
    </row>
    <row r="1150" spans="1:10" s="14" customFormat="1" ht="93" x14ac:dyDescent="0.35">
      <c r="A1150" s="10"/>
      <c r="B1150" s="11"/>
      <c r="C1150" s="58">
        <v>21</v>
      </c>
      <c r="D1150" s="56" t="s">
        <v>2444</v>
      </c>
      <c r="E1150" s="63">
        <v>0</v>
      </c>
      <c r="F1150" s="63">
        <v>12000000</v>
      </c>
      <c r="G1150" s="76">
        <f t="shared" si="82"/>
        <v>12000000</v>
      </c>
      <c r="H1150" s="56" t="s">
        <v>1226</v>
      </c>
      <c r="I1150" s="69"/>
      <c r="J1150" s="26"/>
    </row>
    <row r="1151" spans="1:10" s="14" customFormat="1" ht="93" x14ac:dyDescent="0.35">
      <c r="A1151" s="10"/>
      <c r="B1151" s="11"/>
      <c r="C1151" s="58">
        <v>22</v>
      </c>
      <c r="D1151" s="56" t="s">
        <v>2446</v>
      </c>
      <c r="E1151" s="63">
        <v>0</v>
      </c>
      <c r="F1151" s="63">
        <v>12000000</v>
      </c>
      <c r="G1151" s="76">
        <f t="shared" si="82"/>
        <v>12000000</v>
      </c>
      <c r="H1151" s="56" t="s">
        <v>1226</v>
      </c>
      <c r="I1151" s="69"/>
      <c r="J1151" s="26"/>
    </row>
    <row r="1152" spans="1:10" s="14" customFormat="1" ht="77.5" x14ac:dyDescent="0.35">
      <c r="A1152" s="10"/>
      <c r="B1152" s="11"/>
      <c r="C1152" s="58">
        <v>23</v>
      </c>
      <c r="D1152" s="56" t="s">
        <v>2447</v>
      </c>
      <c r="E1152" s="63">
        <v>0</v>
      </c>
      <c r="F1152" s="63">
        <v>10000000</v>
      </c>
      <c r="G1152" s="76">
        <f t="shared" si="82"/>
        <v>10000000</v>
      </c>
      <c r="H1152" s="56" t="s">
        <v>1226</v>
      </c>
      <c r="I1152" s="69"/>
      <c r="J1152" s="26"/>
    </row>
    <row r="1153" spans="1:10" s="14" customFormat="1" ht="93" x14ac:dyDescent="0.35">
      <c r="A1153" s="10"/>
      <c r="B1153" s="11"/>
      <c r="C1153" s="58">
        <v>24</v>
      </c>
      <c r="D1153" s="56" t="s">
        <v>2445</v>
      </c>
      <c r="E1153" s="63">
        <v>0</v>
      </c>
      <c r="F1153" s="63">
        <v>12000000</v>
      </c>
      <c r="G1153" s="76">
        <f t="shared" si="82"/>
        <v>12000000</v>
      </c>
      <c r="H1153" s="56" t="s">
        <v>1226</v>
      </c>
      <c r="I1153" s="69"/>
      <c r="J1153" s="26"/>
    </row>
    <row r="1154" spans="1:10" s="14" customFormat="1" ht="77.5" x14ac:dyDescent="0.35">
      <c r="A1154" s="10"/>
      <c r="B1154" s="11"/>
      <c r="C1154" s="58">
        <v>25</v>
      </c>
      <c r="D1154" s="56" t="s">
        <v>2448</v>
      </c>
      <c r="E1154" s="63">
        <v>0</v>
      </c>
      <c r="F1154" s="63">
        <v>10000000</v>
      </c>
      <c r="G1154" s="76">
        <f t="shared" si="82"/>
        <v>10000000</v>
      </c>
      <c r="H1154" s="56" t="s">
        <v>1226</v>
      </c>
      <c r="I1154" s="69"/>
      <c r="J1154" s="26"/>
    </row>
    <row r="1155" spans="1:10" s="14" customFormat="1" ht="93" x14ac:dyDescent="0.35">
      <c r="A1155" s="10"/>
      <c r="B1155" s="11"/>
      <c r="C1155" s="58">
        <v>26</v>
      </c>
      <c r="D1155" s="56" t="s">
        <v>2451</v>
      </c>
      <c r="E1155" s="63">
        <v>0</v>
      </c>
      <c r="F1155" s="63">
        <v>15000000</v>
      </c>
      <c r="G1155" s="76">
        <f t="shared" si="82"/>
        <v>15000000</v>
      </c>
      <c r="H1155" s="56" t="s">
        <v>1226</v>
      </c>
      <c r="I1155" s="69"/>
      <c r="J1155" s="26"/>
    </row>
    <row r="1156" spans="1:10" s="14" customFormat="1" ht="93" x14ac:dyDescent="0.35">
      <c r="A1156" s="10"/>
      <c r="B1156" s="11"/>
      <c r="C1156" s="58">
        <v>27</v>
      </c>
      <c r="D1156" s="56" t="s">
        <v>2452</v>
      </c>
      <c r="E1156" s="63">
        <v>0</v>
      </c>
      <c r="F1156" s="63">
        <v>15000000</v>
      </c>
      <c r="G1156" s="76">
        <f t="shared" si="82"/>
        <v>15000000</v>
      </c>
      <c r="H1156" s="56" t="s">
        <v>1226</v>
      </c>
      <c r="I1156" s="69"/>
      <c r="J1156" s="26"/>
    </row>
    <row r="1157" spans="1:10" x14ac:dyDescent="0.35">
      <c r="A1157" s="10"/>
      <c r="B1157" s="11"/>
      <c r="C1157" s="109" t="s">
        <v>1386</v>
      </c>
      <c r="D1157" s="110"/>
      <c r="E1157" s="59">
        <f>SUM(E1138:E1156)</f>
        <v>102500000</v>
      </c>
      <c r="F1157" s="59">
        <f>SUM(F1138:F1156)</f>
        <v>254500000</v>
      </c>
      <c r="G1157" s="73">
        <f>SUM(G1138:G1156)</f>
        <v>152000000</v>
      </c>
      <c r="H1157" s="31"/>
      <c r="J1157" s="35"/>
    </row>
    <row r="1158" spans="1:10" x14ac:dyDescent="0.35">
      <c r="A1158" s="10"/>
      <c r="B1158" s="11"/>
      <c r="C1158" s="107" t="s">
        <v>1404</v>
      </c>
      <c r="D1158" s="112"/>
      <c r="E1158" s="59"/>
      <c r="F1158" s="59"/>
      <c r="G1158" s="73"/>
      <c r="H1158" s="31"/>
      <c r="J1158" s="35"/>
    </row>
    <row r="1159" spans="1:10" ht="77.5" x14ac:dyDescent="0.35">
      <c r="A1159" s="10"/>
      <c r="B1159" s="11"/>
      <c r="C1159" s="9">
        <f ca="1">COUNTIF($B$11:E1159,E1159)</f>
        <v>4</v>
      </c>
      <c r="D1159" s="4" t="s">
        <v>638</v>
      </c>
      <c r="E1159" s="59">
        <v>10000000</v>
      </c>
      <c r="F1159" s="59">
        <v>10000000</v>
      </c>
      <c r="G1159" s="73"/>
      <c r="H1159" s="6" t="s">
        <v>1226</v>
      </c>
    </row>
    <row r="1160" spans="1:10" s="14" customFormat="1" ht="77.5" x14ac:dyDescent="0.35">
      <c r="A1160" s="10"/>
      <c r="B1160" s="11"/>
      <c r="C1160" s="58">
        <v>6</v>
      </c>
      <c r="D1160" s="56" t="s">
        <v>2454</v>
      </c>
      <c r="E1160" s="63">
        <v>0</v>
      </c>
      <c r="F1160" s="63">
        <v>10000000</v>
      </c>
      <c r="G1160" s="76">
        <f t="shared" ref="G1160:G1168" si="83">F1160-E1160</f>
        <v>10000000</v>
      </c>
      <c r="H1160" s="56" t="s">
        <v>1226</v>
      </c>
      <c r="I1160" s="69"/>
      <c r="J1160" s="26"/>
    </row>
    <row r="1161" spans="1:10" s="14" customFormat="1" ht="77.5" x14ac:dyDescent="0.35">
      <c r="A1161" s="10"/>
      <c r="B1161" s="11"/>
      <c r="C1161" s="58">
        <v>7</v>
      </c>
      <c r="D1161" s="56" t="s">
        <v>2455</v>
      </c>
      <c r="E1161" s="63">
        <v>0</v>
      </c>
      <c r="F1161" s="63">
        <v>10000000</v>
      </c>
      <c r="G1161" s="76">
        <f t="shared" si="83"/>
        <v>10000000</v>
      </c>
      <c r="H1161" s="56" t="s">
        <v>1226</v>
      </c>
      <c r="I1161" s="69"/>
      <c r="J1161" s="26"/>
    </row>
    <row r="1162" spans="1:10" s="14" customFormat="1" ht="108.5" x14ac:dyDescent="0.35">
      <c r="A1162" s="10"/>
      <c r="B1162" s="11"/>
      <c r="C1162" s="58">
        <v>8</v>
      </c>
      <c r="D1162" s="56" t="s">
        <v>2456</v>
      </c>
      <c r="E1162" s="63">
        <v>0</v>
      </c>
      <c r="F1162" s="63">
        <v>20000000</v>
      </c>
      <c r="G1162" s="76">
        <f t="shared" si="83"/>
        <v>20000000</v>
      </c>
      <c r="H1162" s="56" t="s">
        <v>1226</v>
      </c>
      <c r="I1162" s="69"/>
      <c r="J1162" s="26"/>
    </row>
    <row r="1163" spans="1:10" s="14" customFormat="1" ht="93" x14ac:dyDescent="0.35">
      <c r="A1163" s="10"/>
      <c r="B1163" s="11"/>
      <c r="C1163" s="58">
        <v>9</v>
      </c>
      <c r="D1163" s="56" t="s">
        <v>2457</v>
      </c>
      <c r="E1163" s="63">
        <v>0</v>
      </c>
      <c r="F1163" s="63">
        <v>15000000</v>
      </c>
      <c r="G1163" s="76">
        <f t="shared" si="83"/>
        <v>15000000</v>
      </c>
      <c r="H1163" s="56" t="s">
        <v>1226</v>
      </c>
      <c r="I1163" s="69"/>
      <c r="J1163" s="26"/>
    </row>
    <row r="1164" spans="1:10" s="14" customFormat="1" ht="108.5" x14ac:dyDescent="0.35">
      <c r="A1164" s="10"/>
      <c r="B1164" s="11"/>
      <c r="C1164" s="58">
        <v>10</v>
      </c>
      <c r="D1164" s="56" t="s">
        <v>2458</v>
      </c>
      <c r="E1164" s="63">
        <v>0</v>
      </c>
      <c r="F1164" s="63">
        <v>14000000</v>
      </c>
      <c r="G1164" s="76">
        <f t="shared" si="83"/>
        <v>14000000</v>
      </c>
      <c r="H1164" s="56" t="s">
        <v>1226</v>
      </c>
      <c r="I1164" s="69"/>
      <c r="J1164" s="26"/>
    </row>
    <row r="1165" spans="1:10" s="14" customFormat="1" ht="108.5" x14ac:dyDescent="0.35">
      <c r="A1165" s="10"/>
      <c r="B1165" s="11"/>
      <c r="C1165" s="58">
        <v>11</v>
      </c>
      <c r="D1165" s="56" t="s">
        <v>2459</v>
      </c>
      <c r="E1165" s="63">
        <v>0</v>
      </c>
      <c r="F1165" s="63">
        <v>14000000</v>
      </c>
      <c r="G1165" s="76">
        <f t="shared" si="83"/>
        <v>14000000</v>
      </c>
      <c r="H1165" s="56" t="s">
        <v>1226</v>
      </c>
      <c r="I1165" s="69"/>
      <c r="J1165" s="26"/>
    </row>
    <row r="1166" spans="1:10" s="14" customFormat="1" ht="108.5" x14ac:dyDescent="0.35">
      <c r="A1166" s="10"/>
      <c r="B1166" s="11"/>
      <c r="C1166" s="58">
        <v>12</v>
      </c>
      <c r="D1166" s="56" t="s">
        <v>2460</v>
      </c>
      <c r="E1166" s="63">
        <v>0</v>
      </c>
      <c r="F1166" s="63">
        <v>14000000</v>
      </c>
      <c r="G1166" s="76">
        <f t="shared" si="83"/>
        <v>14000000</v>
      </c>
      <c r="H1166" s="56" t="s">
        <v>1226</v>
      </c>
      <c r="I1166" s="69"/>
      <c r="J1166" s="26"/>
    </row>
    <row r="1167" spans="1:10" s="14" customFormat="1" ht="93" x14ac:dyDescent="0.35">
      <c r="A1167" s="10"/>
      <c r="B1167" s="11"/>
      <c r="C1167" s="58">
        <v>13</v>
      </c>
      <c r="D1167" s="56" t="s">
        <v>2461</v>
      </c>
      <c r="E1167" s="63">
        <v>0</v>
      </c>
      <c r="F1167" s="63">
        <v>14000000</v>
      </c>
      <c r="G1167" s="76">
        <f t="shared" si="83"/>
        <v>14000000</v>
      </c>
      <c r="H1167" s="56" t="s">
        <v>1226</v>
      </c>
      <c r="I1167" s="69"/>
      <c r="J1167" s="26"/>
    </row>
    <row r="1168" spans="1:10" s="14" customFormat="1" ht="93" x14ac:dyDescent="0.35">
      <c r="A1168" s="10"/>
      <c r="B1168" s="11"/>
      <c r="C1168" s="58">
        <v>14</v>
      </c>
      <c r="D1168" s="56" t="s">
        <v>3317</v>
      </c>
      <c r="E1168" s="63">
        <v>0</v>
      </c>
      <c r="F1168" s="63">
        <v>14000000</v>
      </c>
      <c r="G1168" s="76">
        <f t="shared" si="83"/>
        <v>14000000</v>
      </c>
      <c r="H1168" s="56" t="s">
        <v>1226</v>
      </c>
      <c r="I1168" s="69"/>
      <c r="J1168" s="26"/>
    </row>
    <row r="1169" spans="1:10" x14ac:dyDescent="0.35">
      <c r="A1169" s="10"/>
      <c r="B1169" s="11"/>
      <c r="C1169" s="109" t="s">
        <v>1387</v>
      </c>
      <c r="D1169" s="110"/>
      <c r="E1169" s="59">
        <f>SUM(E1159:E1168)</f>
        <v>10000000</v>
      </c>
      <c r="F1169" s="59">
        <f>SUM(F1159:F1168)</f>
        <v>135000000</v>
      </c>
      <c r="G1169" s="73">
        <f>SUM(G1159:G1168)</f>
        <v>125000000</v>
      </c>
      <c r="H1169" s="31"/>
      <c r="J1169" s="35"/>
    </row>
    <row r="1170" spans="1:10" x14ac:dyDescent="0.35">
      <c r="A1170" s="10"/>
      <c r="B1170" s="11"/>
      <c r="C1170" s="107" t="s">
        <v>1405</v>
      </c>
      <c r="D1170" s="112"/>
      <c r="E1170" s="59"/>
      <c r="F1170" s="59"/>
      <c r="G1170" s="73"/>
      <c r="H1170" s="31"/>
      <c r="J1170" s="35"/>
    </row>
    <row r="1171" spans="1:10" ht="77.5" x14ac:dyDescent="0.35">
      <c r="A1171" s="10"/>
      <c r="B1171" s="11"/>
      <c r="C1171" s="9">
        <f ca="1">COUNTIF($B$11:E1171,E1171)</f>
        <v>2</v>
      </c>
      <c r="D1171" s="4" t="s">
        <v>640</v>
      </c>
      <c r="E1171" s="59">
        <v>10000000</v>
      </c>
      <c r="F1171" s="59">
        <v>10000000</v>
      </c>
      <c r="G1171" s="73"/>
      <c r="H1171" s="6" t="s">
        <v>1226</v>
      </c>
    </row>
    <row r="1172" spans="1:10" ht="77.5" x14ac:dyDescent="0.35">
      <c r="A1172" s="10"/>
      <c r="B1172" s="11"/>
      <c r="C1172" s="9">
        <f ca="1">COUNTIF($B$11:E1172,E1172)</f>
        <v>3</v>
      </c>
      <c r="D1172" s="4" t="s">
        <v>641</v>
      </c>
      <c r="E1172" s="59">
        <v>10000000</v>
      </c>
      <c r="F1172" s="59">
        <v>10000000</v>
      </c>
      <c r="G1172" s="73"/>
      <c r="H1172" s="6" t="s">
        <v>1226</v>
      </c>
    </row>
    <row r="1173" spans="1:10" ht="77.5" x14ac:dyDescent="0.35">
      <c r="A1173" s="10"/>
      <c r="B1173" s="11"/>
      <c r="C1173" s="9">
        <f ca="1">COUNTIF($B$11:E1173,E1173)</f>
        <v>4</v>
      </c>
      <c r="D1173" s="4" t="s">
        <v>642</v>
      </c>
      <c r="E1173" s="59">
        <v>10000000</v>
      </c>
      <c r="F1173" s="59">
        <v>10000000</v>
      </c>
      <c r="G1173" s="73"/>
      <c r="H1173" s="6" t="s">
        <v>1226</v>
      </c>
    </row>
    <row r="1174" spans="1:10" ht="77.5" x14ac:dyDescent="0.35">
      <c r="A1174" s="10"/>
      <c r="B1174" s="11"/>
      <c r="C1174" s="9">
        <f ca="1">COUNTIF($B$11:E1174,E1174)</f>
        <v>5</v>
      </c>
      <c r="D1174" s="4" t="s">
        <v>643</v>
      </c>
      <c r="E1174" s="59">
        <v>20000000</v>
      </c>
      <c r="F1174" s="59">
        <v>20000000</v>
      </c>
      <c r="G1174" s="73"/>
      <c r="H1174" s="6" t="s">
        <v>1226</v>
      </c>
    </row>
    <row r="1175" spans="1:10" ht="77.5" x14ac:dyDescent="0.35">
      <c r="A1175" s="10"/>
      <c r="B1175" s="11"/>
      <c r="C1175" s="9">
        <f ca="1">COUNTIF($B$11:E1175,E1175)</f>
        <v>6</v>
      </c>
      <c r="D1175" s="4" t="s">
        <v>644</v>
      </c>
      <c r="E1175" s="59">
        <v>10000000</v>
      </c>
      <c r="F1175" s="59">
        <v>10000000</v>
      </c>
      <c r="G1175" s="73"/>
      <c r="H1175" s="6" t="s">
        <v>1226</v>
      </c>
    </row>
    <row r="1176" spans="1:10" s="14" customFormat="1" ht="93" x14ac:dyDescent="0.35">
      <c r="A1176" s="10"/>
      <c r="B1176" s="11"/>
      <c r="C1176" s="58">
        <v>10</v>
      </c>
      <c r="D1176" s="56" t="s">
        <v>2464</v>
      </c>
      <c r="E1176" s="63">
        <v>0</v>
      </c>
      <c r="F1176" s="63">
        <v>12000000</v>
      </c>
      <c r="G1176" s="76">
        <f t="shared" ref="G1176:G1185" si="84">F1176-E1176</f>
        <v>12000000</v>
      </c>
      <c r="H1176" s="56" t="s">
        <v>1226</v>
      </c>
      <c r="I1176" s="69"/>
      <c r="J1176" s="26"/>
    </row>
    <row r="1177" spans="1:10" s="14" customFormat="1" ht="93" x14ac:dyDescent="0.35">
      <c r="A1177" s="10"/>
      <c r="B1177" s="11"/>
      <c r="C1177" s="58">
        <v>11</v>
      </c>
      <c r="D1177" s="56" t="s">
        <v>2465</v>
      </c>
      <c r="E1177" s="63">
        <v>0</v>
      </c>
      <c r="F1177" s="63">
        <v>12000000</v>
      </c>
      <c r="G1177" s="76">
        <f t="shared" si="84"/>
        <v>12000000</v>
      </c>
      <c r="H1177" s="56" t="s">
        <v>1226</v>
      </c>
      <c r="I1177" s="69"/>
      <c r="J1177" s="26"/>
    </row>
    <row r="1178" spans="1:10" s="14" customFormat="1" ht="93" x14ac:dyDescent="0.35">
      <c r="A1178" s="10"/>
      <c r="B1178" s="11"/>
      <c r="C1178" s="58">
        <v>12</v>
      </c>
      <c r="D1178" s="56" t="s">
        <v>2466</v>
      </c>
      <c r="E1178" s="63">
        <v>0</v>
      </c>
      <c r="F1178" s="63">
        <v>10000000</v>
      </c>
      <c r="G1178" s="76">
        <f t="shared" si="84"/>
        <v>10000000</v>
      </c>
      <c r="H1178" s="56" t="s">
        <v>1226</v>
      </c>
      <c r="I1178" s="69"/>
      <c r="J1178" s="26"/>
    </row>
    <row r="1179" spans="1:10" s="14" customFormat="1" ht="93" x14ac:dyDescent="0.35">
      <c r="A1179" s="10"/>
      <c r="B1179" s="11"/>
      <c r="C1179" s="58">
        <v>13</v>
      </c>
      <c r="D1179" s="56" t="s">
        <v>2467</v>
      </c>
      <c r="E1179" s="63">
        <v>0</v>
      </c>
      <c r="F1179" s="63">
        <v>10000000</v>
      </c>
      <c r="G1179" s="76">
        <f t="shared" si="84"/>
        <v>10000000</v>
      </c>
      <c r="H1179" s="56" t="s">
        <v>1226</v>
      </c>
      <c r="I1179" s="69"/>
      <c r="J1179" s="26"/>
    </row>
    <row r="1180" spans="1:10" s="14" customFormat="1" ht="93" x14ac:dyDescent="0.35">
      <c r="A1180" s="10"/>
      <c r="B1180" s="11"/>
      <c r="C1180" s="58">
        <v>14</v>
      </c>
      <c r="D1180" s="56" t="s">
        <v>2468</v>
      </c>
      <c r="E1180" s="63">
        <v>0</v>
      </c>
      <c r="F1180" s="63">
        <v>10000000</v>
      </c>
      <c r="G1180" s="76">
        <f t="shared" si="84"/>
        <v>10000000</v>
      </c>
      <c r="H1180" s="56" t="s">
        <v>1226</v>
      </c>
      <c r="I1180" s="69"/>
      <c r="J1180" s="26"/>
    </row>
    <row r="1181" spans="1:10" s="14" customFormat="1" ht="93" x14ac:dyDescent="0.35">
      <c r="A1181" s="10"/>
      <c r="B1181" s="11"/>
      <c r="C1181" s="58">
        <v>15</v>
      </c>
      <c r="D1181" s="56" t="s">
        <v>2469</v>
      </c>
      <c r="E1181" s="63">
        <v>0</v>
      </c>
      <c r="F1181" s="63">
        <v>14000000</v>
      </c>
      <c r="G1181" s="76">
        <f t="shared" si="84"/>
        <v>14000000</v>
      </c>
      <c r="H1181" s="56" t="s">
        <v>1226</v>
      </c>
      <c r="I1181" s="69"/>
      <c r="J1181" s="26"/>
    </row>
    <row r="1182" spans="1:10" s="14" customFormat="1" ht="93" x14ac:dyDescent="0.35">
      <c r="A1182" s="10"/>
      <c r="B1182" s="11"/>
      <c r="C1182" s="58">
        <v>16</v>
      </c>
      <c r="D1182" s="56" t="s">
        <v>2470</v>
      </c>
      <c r="E1182" s="63">
        <v>0</v>
      </c>
      <c r="F1182" s="63">
        <v>12000000</v>
      </c>
      <c r="G1182" s="76">
        <f t="shared" si="84"/>
        <v>12000000</v>
      </c>
      <c r="H1182" s="56" t="s">
        <v>1226</v>
      </c>
      <c r="I1182" s="69"/>
      <c r="J1182" s="26"/>
    </row>
    <row r="1183" spans="1:10" s="14" customFormat="1" ht="77.5" x14ac:dyDescent="0.35">
      <c r="A1183" s="10"/>
      <c r="B1183" s="11"/>
      <c r="C1183" s="58">
        <v>17</v>
      </c>
      <c r="D1183" s="56" t="s">
        <v>2472</v>
      </c>
      <c r="E1183" s="63">
        <v>0</v>
      </c>
      <c r="F1183" s="63">
        <v>15000000</v>
      </c>
      <c r="G1183" s="76">
        <f t="shared" si="84"/>
        <v>15000000</v>
      </c>
      <c r="H1183" s="56" t="s">
        <v>1226</v>
      </c>
      <c r="I1183" s="69"/>
      <c r="J1183" s="26"/>
    </row>
    <row r="1184" spans="1:10" s="14" customFormat="1" ht="93" x14ac:dyDescent="0.35">
      <c r="A1184" s="10"/>
      <c r="B1184" s="11"/>
      <c r="C1184" s="58">
        <v>18</v>
      </c>
      <c r="D1184" s="56" t="s">
        <v>2473</v>
      </c>
      <c r="E1184" s="63">
        <v>0</v>
      </c>
      <c r="F1184" s="63">
        <v>15000000</v>
      </c>
      <c r="G1184" s="76">
        <f t="shared" si="84"/>
        <v>15000000</v>
      </c>
      <c r="H1184" s="56" t="s">
        <v>1226</v>
      </c>
      <c r="I1184" s="69"/>
      <c r="J1184" s="26"/>
    </row>
    <row r="1185" spans="1:10" s="14" customFormat="1" ht="77.5" x14ac:dyDescent="0.35">
      <c r="A1185" s="10"/>
      <c r="B1185" s="11"/>
      <c r="C1185" s="58">
        <v>19</v>
      </c>
      <c r="D1185" s="56" t="s">
        <v>2474</v>
      </c>
      <c r="E1185" s="63">
        <v>0</v>
      </c>
      <c r="F1185" s="63">
        <v>15000000</v>
      </c>
      <c r="G1185" s="76">
        <f t="shared" si="84"/>
        <v>15000000</v>
      </c>
      <c r="H1185" s="56" t="s">
        <v>1226</v>
      </c>
      <c r="I1185" s="69"/>
      <c r="J1185" s="26"/>
    </row>
    <row r="1186" spans="1:10" x14ac:dyDescent="0.35">
      <c r="A1186" s="10"/>
      <c r="B1186" s="11"/>
      <c r="C1186" s="109" t="s">
        <v>1388</v>
      </c>
      <c r="D1186" s="110"/>
      <c r="E1186" s="59">
        <f>SUM(E1171:E1185)</f>
        <v>60000000</v>
      </c>
      <c r="F1186" s="59">
        <f>SUM(F1171:F1185)</f>
        <v>185000000</v>
      </c>
      <c r="G1186" s="73">
        <f>SUM(G1171:G1185)</f>
        <v>125000000</v>
      </c>
      <c r="H1186" s="31"/>
      <c r="J1186" s="35"/>
    </row>
    <row r="1187" spans="1:10" x14ac:dyDescent="0.35">
      <c r="A1187" s="10"/>
      <c r="B1187" s="11"/>
      <c r="C1187" s="107" t="s">
        <v>1406</v>
      </c>
      <c r="D1187" s="112"/>
      <c r="E1187" s="59"/>
      <c r="F1187" s="59"/>
      <c r="G1187" s="73"/>
      <c r="H1187" s="31"/>
      <c r="J1187" s="35"/>
    </row>
    <row r="1188" spans="1:10" ht="77.5" x14ac:dyDescent="0.35">
      <c r="A1188" s="10"/>
      <c r="B1188" s="11"/>
      <c r="C1188" s="9">
        <f ca="1">COUNTIF($B$11:E1188,E1188)</f>
        <v>1</v>
      </c>
      <c r="D1188" s="4" t="s">
        <v>646</v>
      </c>
      <c r="E1188" s="59">
        <v>10000000</v>
      </c>
      <c r="F1188" s="59">
        <v>10000000</v>
      </c>
      <c r="G1188" s="73"/>
      <c r="H1188" s="6" t="s">
        <v>1226</v>
      </c>
    </row>
    <row r="1189" spans="1:10" ht="77.5" x14ac:dyDescent="0.35">
      <c r="A1189" s="10"/>
      <c r="B1189" s="11"/>
      <c r="C1189" s="9">
        <f ca="1">COUNTIF($B$11:E1189,E1189)</f>
        <v>2</v>
      </c>
      <c r="D1189" s="4" t="s">
        <v>647</v>
      </c>
      <c r="E1189" s="59">
        <v>15000000</v>
      </c>
      <c r="F1189" s="59">
        <v>15000000</v>
      </c>
      <c r="G1189" s="73"/>
      <c r="H1189" s="6" t="s">
        <v>1226</v>
      </c>
    </row>
    <row r="1190" spans="1:10" ht="77.5" x14ac:dyDescent="0.35">
      <c r="A1190" s="10"/>
      <c r="B1190" s="11"/>
      <c r="C1190" s="9">
        <f ca="1">COUNTIF($B$11:E1190,E1190)</f>
        <v>3</v>
      </c>
      <c r="D1190" s="4" t="s">
        <v>648</v>
      </c>
      <c r="E1190" s="59">
        <v>10000000</v>
      </c>
      <c r="F1190" s="59">
        <v>10000000</v>
      </c>
      <c r="G1190" s="73"/>
      <c r="H1190" s="6" t="s">
        <v>1226</v>
      </c>
    </row>
    <row r="1191" spans="1:10" ht="77.5" x14ac:dyDescent="0.35">
      <c r="A1191" s="10"/>
      <c r="B1191" s="11"/>
      <c r="C1191" s="9">
        <f ca="1">COUNTIF($B$11:E1191,E1191)</f>
        <v>4</v>
      </c>
      <c r="D1191" s="4" t="s">
        <v>649</v>
      </c>
      <c r="E1191" s="59">
        <v>10000000</v>
      </c>
      <c r="F1191" s="59">
        <v>10000000</v>
      </c>
      <c r="G1191" s="73"/>
      <c r="H1191" s="6" t="s">
        <v>1226</v>
      </c>
    </row>
    <row r="1192" spans="1:10" s="14" customFormat="1" ht="77.5" x14ac:dyDescent="0.35">
      <c r="A1192" s="10"/>
      <c r="B1192" s="11"/>
      <c r="C1192" s="58">
        <v>5</v>
      </c>
      <c r="D1192" s="56" t="s">
        <v>2477</v>
      </c>
      <c r="E1192" s="63">
        <v>0</v>
      </c>
      <c r="F1192" s="63">
        <v>10000000</v>
      </c>
      <c r="G1192" s="76">
        <f t="shared" ref="G1192:G1196" si="85">F1192-E1192</f>
        <v>10000000</v>
      </c>
      <c r="H1192" s="56" t="s">
        <v>1227</v>
      </c>
      <c r="I1192" s="69"/>
      <c r="J1192" s="26"/>
    </row>
    <row r="1193" spans="1:10" s="14" customFormat="1" ht="93" x14ac:dyDescent="0.35">
      <c r="A1193" s="10"/>
      <c r="B1193" s="11"/>
      <c r="C1193" s="58">
        <v>7</v>
      </c>
      <c r="D1193" s="56" t="s">
        <v>2475</v>
      </c>
      <c r="E1193" s="63">
        <v>0</v>
      </c>
      <c r="F1193" s="63">
        <v>12000000</v>
      </c>
      <c r="G1193" s="76">
        <f t="shared" si="85"/>
        <v>12000000</v>
      </c>
      <c r="H1193" s="56" t="s">
        <v>1226</v>
      </c>
      <c r="I1193" s="69"/>
      <c r="J1193" s="26"/>
    </row>
    <row r="1194" spans="1:10" s="14" customFormat="1" ht="77.5" x14ac:dyDescent="0.35">
      <c r="A1194" s="10"/>
      <c r="B1194" s="11"/>
      <c r="C1194" s="58">
        <v>8</v>
      </c>
      <c r="D1194" s="56" t="s">
        <v>2476</v>
      </c>
      <c r="E1194" s="63">
        <v>0</v>
      </c>
      <c r="F1194" s="63">
        <v>10000000</v>
      </c>
      <c r="G1194" s="76">
        <f t="shared" si="85"/>
        <v>10000000</v>
      </c>
      <c r="H1194" s="56" t="s">
        <v>1226</v>
      </c>
      <c r="I1194" s="69"/>
      <c r="J1194" s="26"/>
    </row>
    <row r="1195" spans="1:10" s="14" customFormat="1" ht="77.5" x14ac:dyDescent="0.35">
      <c r="A1195" s="10"/>
      <c r="B1195" s="11"/>
      <c r="C1195" s="58">
        <v>9</v>
      </c>
      <c r="D1195" s="56" t="s">
        <v>2479</v>
      </c>
      <c r="E1195" s="63">
        <v>0</v>
      </c>
      <c r="F1195" s="63">
        <v>7000000</v>
      </c>
      <c r="G1195" s="76">
        <f t="shared" si="85"/>
        <v>7000000</v>
      </c>
      <c r="H1195" s="56" t="s">
        <v>1226</v>
      </c>
      <c r="I1195" s="69"/>
      <c r="J1195" s="26"/>
    </row>
    <row r="1196" spans="1:10" s="14" customFormat="1" ht="77.5" x14ac:dyDescent="0.35">
      <c r="A1196" s="10"/>
      <c r="B1196" s="11"/>
      <c r="C1196" s="58">
        <v>10</v>
      </c>
      <c r="D1196" s="56" t="s">
        <v>2480</v>
      </c>
      <c r="E1196" s="63">
        <v>0</v>
      </c>
      <c r="F1196" s="63">
        <v>15000000</v>
      </c>
      <c r="G1196" s="76">
        <f t="shared" si="85"/>
        <v>15000000</v>
      </c>
      <c r="H1196" s="56" t="s">
        <v>1226</v>
      </c>
      <c r="I1196" s="69"/>
      <c r="J1196" s="26"/>
    </row>
    <row r="1197" spans="1:10" x14ac:dyDescent="0.35">
      <c r="A1197" s="10"/>
      <c r="B1197" s="11"/>
      <c r="C1197" s="109" t="s">
        <v>1389</v>
      </c>
      <c r="D1197" s="110"/>
      <c r="E1197" s="59">
        <f>SUM(E1188:E1196)</f>
        <v>45000000</v>
      </c>
      <c r="F1197" s="59">
        <f>SUM(F1188:F1196)</f>
        <v>99000000</v>
      </c>
      <c r="G1197" s="73">
        <f>SUM(G1188:G1196)</f>
        <v>54000000</v>
      </c>
      <c r="H1197" s="31"/>
      <c r="J1197" s="35"/>
    </row>
    <row r="1198" spans="1:10" x14ac:dyDescent="0.35">
      <c r="A1198" s="10"/>
      <c r="B1198" s="11"/>
      <c r="C1198" s="107" t="s">
        <v>1407</v>
      </c>
      <c r="D1198" s="112"/>
      <c r="E1198" s="59"/>
      <c r="F1198" s="59"/>
      <c r="G1198" s="73"/>
      <c r="H1198" s="31"/>
      <c r="J1198" s="35"/>
    </row>
    <row r="1199" spans="1:10" ht="77.5" x14ac:dyDescent="0.35">
      <c r="A1199" s="10"/>
      <c r="B1199" s="11"/>
      <c r="C1199" s="9">
        <f ca="1">COUNTIF($B$11:E1199,E1199)</f>
        <v>3</v>
      </c>
      <c r="D1199" s="4" t="s">
        <v>652</v>
      </c>
      <c r="E1199" s="59">
        <v>20000000</v>
      </c>
      <c r="F1199" s="59">
        <v>20000000</v>
      </c>
      <c r="G1199" s="73"/>
      <c r="H1199" s="6" t="s">
        <v>1226</v>
      </c>
    </row>
    <row r="1200" spans="1:10" ht="77.5" x14ac:dyDescent="0.35">
      <c r="A1200" s="10"/>
      <c r="B1200" s="11"/>
      <c r="C1200" s="9">
        <f ca="1">COUNTIF($B$11:E1200,E1200)</f>
        <v>4</v>
      </c>
      <c r="D1200" s="4" t="s">
        <v>653</v>
      </c>
      <c r="E1200" s="59">
        <v>8000000</v>
      </c>
      <c r="F1200" s="59">
        <v>8000000</v>
      </c>
      <c r="G1200" s="73"/>
      <c r="H1200" s="6" t="s">
        <v>1226</v>
      </c>
    </row>
    <row r="1201" spans="1:10" ht="108.5" x14ac:dyDescent="0.35">
      <c r="A1201" s="10"/>
      <c r="B1201" s="11"/>
      <c r="C1201" s="9">
        <f ca="1">COUNTIF($B$11:E1201,E1201)</f>
        <v>5</v>
      </c>
      <c r="D1201" s="4" t="s">
        <v>654</v>
      </c>
      <c r="E1201" s="59">
        <v>20000000</v>
      </c>
      <c r="F1201" s="59">
        <v>20000000</v>
      </c>
      <c r="G1201" s="73"/>
      <c r="H1201" s="6" t="s">
        <v>1226</v>
      </c>
    </row>
    <row r="1202" spans="1:10" ht="77.5" x14ac:dyDescent="0.35">
      <c r="A1202" s="10"/>
      <c r="B1202" s="11"/>
      <c r="C1202" s="9">
        <f ca="1">COUNTIF($B$11:E1202,E1202)</f>
        <v>6</v>
      </c>
      <c r="D1202" s="4" t="s">
        <v>655</v>
      </c>
      <c r="E1202" s="59">
        <v>10000000</v>
      </c>
      <c r="F1202" s="59">
        <v>10000000</v>
      </c>
      <c r="G1202" s="73"/>
      <c r="H1202" s="6" t="s">
        <v>1226</v>
      </c>
    </row>
    <row r="1203" spans="1:10" ht="93" x14ac:dyDescent="0.35">
      <c r="A1203" s="10"/>
      <c r="B1203" s="11"/>
      <c r="C1203" s="9">
        <f ca="1">COUNTIF($B$11:E1203,E1203)</f>
        <v>7</v>
      </c>
      <c r="D1203" s="4" t="s">
        <v>656</v>
      </c>
      <c r="E1203" s="59">
        <v>12000000</v>
      </c>
      <c r="F1203" s="59">
        <v>12000000</v>
      </c>
      <c r="G1203" s="73"/>
      <c r="H1203" s="6" t="s">
        <v>1226</v>
      </c>
    </row>
    <row r="1204" spans="1:10" ht="93" x14ac:dyDescent="0.35">
      <c r="A1204" s="10"/>
      <c r="B1204" s="11"/>
      <c r="C1204" s="9">
        <f ca="1">COUNTIF($B$11:E1204,E1204)</f>
        <v>8</v>
      </c>
      <c r="D1204" s="4" t="s">
        <v>657</v>
      </c>
      <c r="E1204" s="59">
        <v>12000000</v>
      </c>
      <c r="F1204" s="59">
        <v>12000000</v>
      </c>
      <c r="G1204" s="73"/>
      <c r="H1204" s="6" t="s">
        <v>1226</v>
      </c>
    </row>
    <row r="1205" spans="1:10" s="14" customFormat="1" ht="108.5" x14ac:dyDescent="0.35">
      <c r="A1205" s="10"/>
      <c r="B1205" s="11"/>
      <c r="C1205" s="58">
        <v>14</v>
      </c>
      <c r="D1205" s="56" t="s">
        <v>2481</v>
      </c>
      <c r="E1205" s="63">
        <v>0</v>
      </c>
      <c r="F1205" s="63">
        <v>10000000</v>
      </c>
      <c r="G1205" s="76">
        <f t="shared" ref="G1205:G1228" si="86">F1205-E1205</f>
        <v>10000000</v>
      </c>
      <c r="H1205" s="56" t="s">
        <v>1226</v>
      </c>
      <c r="I1205" s="69"/>
      <c r="J1205" s="26"/>
    </row>
    <row r="1206" spans="1:10" s="14" customFormat="1" ht="93" x14ac:dyDescent="0.35">
      <c r="A1206" s="10"/>
      <c r="B1206" s="11"/>
      <c r="C1206" s="58">
        <v>15</v>
      </c>
      <c r="D1206" s="56" t="s">
        <v>2482</v>
      </c>
      <c r="E1206" s="63">
        <v>0</v>
      </c>
      <c r="F1206" s="63">
        <v>10000000</v>
      </c>
      <c r="G1206" s="76">
        <f t="shared" si="86"/>
        <v>10000000</v>
      </c>
      <c r="H1206" s="56" t="s">
        <v>1226</v>
      </c>
      <c r="I1206" s="69"/>
      <c r="J1206" s="26"/>
    </row>
    <row r="1207" spans="1:10" s="14" customFormat="1" ht="108.5" x14ac:dyDescent="0.35">
      <c r="A1207" s="10"/>
      <c r="B1207" s="11"/>
      <c r="C1207" s="58">
        <v>16</v>
      </c>
      <c r="D1207" s="56" t="s">
        <v>2483</v>
      </c>
      <c r="E1207" s="63">
        <v>0</v>
      </c>
      <c r="F1207" s="63">
        <v>10000000</v>
      </c>
      <c r="G1207" s="76">
        <f t="shared" si="86"/>
        <v>10000000</v>
      </c>
      <c r="H1207" s="56" t="s">
        <v>1226</v>
      </c>
      <c r="I1207" s="69"/>
      <c r="J1207" s="26"/>
    </row>
    <row r="1208" spans="1:10" s="14" customFormat="1" ht="108.5" x14ac:dyDescent="0.35">
      <c r="A1208" s="10"/>
      <c r="B1208" s="11"/>
      <c r="C1208" s="58">
        <v>17</v>
      </c>
      <c r="D1208" s="56" t="s">
        <v>2484</v>
      </c>
      <c r="E1208" s="63">
        <v>0</v>
      </c>
      <c r="F1208" s="63">
        <v>10000000</v>
      </c>
      <c r="G1208" s="76">
        <f t="shared" si="86"/>
        <v>10000000</v>
      </c>
      <c r="H1208" s="56" t="s">
        <v>1226</v>
      </c>
      <c r="I1208" s="69"/>
      <c r="J1208" s="26"/>
    </row>
    <row r="1209" spans="1:10" s="14" customFormat="1" ht="77.5" x14ac:dyDescent="0.35">
      <c r="A1209" s="10"/>
      <c r="B1209" s="11"/>
      <c r="C1209" s="58">
        <v>18</v>
      </c>
      <c r="D1209" s="56" t="s">
        <v>3320</v>
      </c>
      <c r="E1209" s="63">
        <v>0</v>
      </c>
      <c r="F1209" s="63">
        <v>299700000</v>
      </c>
      <c r="G1209" s="76">
        <f t="shared" si="86"/>
        <v>299700000</v>
      </c>
      <c r="H1209" s="56" t="s">
        <v>1226</v>
      </c>
      <c r="I1209" s="69"/>
      <c r="J1209" s="26"/>
    </row>
    <row r="1210" spans="1:10" s="14" customFormat="1" ht="124" x14ac:dyDescent="0.35">
      <c r="A1210" s="10"/>
      <c r="B1210" s="11"/>
      <c r="C1210" s="58">
        <v>19</v>
      </c>
      <c r="D1210" s="56" t="s">
        <v>2486</v>
      </c>
      <c r="E1210" s="63">
        <v>0</v>
      </c>
      <c r="F1210" s="63">
        <v>10000000</v>
      </c>
      <c r="G1210" s="76">
        <f t="shared" si="86"/>
        <v>10000000</v>
      </c>
      <c r="H1210" s="56" t="s">
        <v>1226</v>
      </c>
      <c r="I1210" s="69"/>
      <c r="J1210" s="26"/>
    </row>
    <row r="1211" spans="1:10" s="14" customFormat="1" ht="77.5" x14ac:dyDescent="0.35">
      <c r="A1211" s="10"/>
      <c r="B1211" s="11"/>
      <c r="C1211" s="58">
        <v>20</v>
      </c>
      <c r="D1211" s="56" t="s">
        <v>3321</v>
      </c>
      <c r="E1211" s="63">
        <v>0</v>
      </c>
      <c r="F1211" s="63">
        <v>7500000</v>
      </c>
      <c r="G1211" s="76">
        <f t="shared" si="86"/>
        <v>7500000</v>
      </c>
      <c r="H1211" s="56" t="s">
        <v>1226</v>
      </c>
      <c r="I1211" s="69"/>
      <c r="J1211" s="26"/>
    </row>
    <row r="1212" spans="1:10" s="14" customFormat="1" ht="77.5" x14ac:dyDescent="0.35">
      <c r="A1212" s="10"/>
      <c r="B1212" s="11"/>
      <c r="C1212" s="58">
        <v>21</v>
      </c>
      <c r="D1212" s="56" t="s">
        <v>2487</v>
      </c>
      <c r="E1212" s="63">
        <v>0</v>
      </c>
      <c r="F1212" s="63">
        <v>7500000</v>
      </c>
      <c r="G1212" s="76">
        <f t="shared" si="86"/>
        <v>7500000</v>
      </c>
      <c r="H1212" s="56" t="s">
        <v>1226</v>
      </c>
      <c r="I1212" s="69"/>
      <c r="J1212" s="26"/>
    </row>
    <row r="1213" spans="1:10" s="14" customFormat="1" ht="93" x14ac:dyDescent="0.35">
      <c r="A1213" s="10"/>
      <c r="B1213" s="11"/>
      <c r="C1213" s="58">
        <v>22</v>
      </c>
      <c r="D1213" s="56" t="s">
        <v>2488</v>
      </c>
      <c r="E1213" s="63">
        <v>0</v>
      </c>
      <c r="F1213" s="63">
        <v>7500000</v>
      </c>
      <c r="G1213" s="76">
        <f t="shared" si="86"/>
        <v>7500000</v>
      </c>
      <c r="H1213" s="56" t="s">
        <v>1226</v>
      </c>
      <c r="I1213" s="69"/>
      <c r="J1213" s="26"/>
    </row>
    <row r="1214" spans="1:10" s="14" customFormat="1" ht="93" x14ac:dyDescent="0.35">
      <c r="A1214" s="10"/>
      <c r="B1214" s="11"/>
      <c r="C1214" s="58">
        <v>23</v>
      </c>
      <c r="D1214" s="56" t="s">
        <v>2489</v>
      </c>
      <c r="E1214" s="63">
        <v>0</v>
      </c>
      <c r="F1214" s="63">
        <v>7500000</v>
      </c>
      <c r="G1214" s="76">
        <f t="shared" si="86"/>
        <v>7500000</v>
      </c>
      <c r="H1214" s="56" t="s">
        <v>1226</v>
      </c>
      <c r="I1214" s="69"/>
      <c r="J1214" s="26"/>
    </row>
    <row r="1215" spans="1:10" s="14" customFormat="1" ht="77.5" x14ac:dyDescent="0.35">
      <c r="A1215" s="10"/>
      <c r="B1215" s="11"/>
      <c r="C1215" s="58">
        <v>24</v>
      </c>
      <c r="D1215" s="56" t="s">
        <v>2490</v>
      </c>
      <c r="E1215" s="63">
        <v>0</v>
      </c>
      <c r="F1215" s="63">
        <v>7000000</v>
      </c>
      <c r="G1215" s="76">
        <f t="shared" si="86"/>
        <v>7000000</v>
      </c>
      <c r="H1215" s="56" t="s">
        <v>1226</v>
      </c>
      <c r="I1215" s="69"/>
      <c r="J1215" s="26"/>
    </row>
    <row r="1216" spans="1:10" s="14" customFormat="1" ht="77.5" x14ac:dyDescent="0.35">
      <c r="A1216" s="10"/>
      <c r="B1216" s="11"/>
      <c r="C1216" s="58">
        <v>25</v>
      </c>
      <c r="D1216" s="56" t="s">
        <v>2491</v>
      </c>
      <c r="E1216" s="63">
        <v>0</v>
      </c>
      <c r="F1216" s="63">
        <v>8000000</v>
      </c>
      <c r="G1216" s="76">
        <f t="shared" si="86"/>
        <v>8000000</v>
      </c>
      <c r="H1216" s="56" t="s">
        <v>1226</v>
      </c>
      <c r="I1216" s="69"/>
      <c r="J1216" s="26"/>
    </row>
    <row r="1217" spans="1:10" s="14" customFormat="1" ht="77.5" x14ac:dyDescent="0.35">
      <c r="A1217" s="10"/>
      <c r="B1217" s="11"/>
      <c r="C1217" s="58">
        <v>26</v>
      </c>
      <c r="D1217" s="56" t="s">
        <v>2492</v>
      </c>
      <c r="E1217" s="63">
        <v>0</v>
      </c>
      <c r="F1217" s="63">
        <v>7000000</v>
      </c>
      <c r="G1217" s="76">
        <f t="shared" si="86"/>
        <v>7000000</v>
      </c>
      <c r="H1217" s="56" t="s">
        <v>1226</v>
      </c>
      <c r="I1217" s="69"/>
      <c r="J1217" s="26"/>
    </row>
    <row r="1218" spans="1:10" s="14" customFormat="1" ht="77.5" x14ac:dyDescent="0.35">
      <c r="A1218" s="10"/>
      <c r="B1218" s="11"/>
      <c r="C1218" s="58">
        <v>27</v>
      </c>
      <c r="D1218" s="56" t="s">
        <v>2493</v>
      </c>
      <c r="E1218" s="63">
        <v>0</v>
      </c>
      <c r="F1218" s="63">
        <v>15000000</v>
      </c>
      <c r="G1218" s="76">
        <f t="shared" si="86"/>
        <v>15000000</v>
      </c>
      <c r="H1218" s="56" t="s">
        <v>1226</v>
      </c>
      <c r="I1218" s="69"/>
      <c r="J1218" s="26"/>
    </row>
    <row r="1219" spans="1:10" s="14" customFormat="1" ht="77.5" x14ac:dyDescent="0.35">
      <c r="A1219" s="10"/>
      <c r="B1219" s="11"/>
      <c r="C1219" s="58">
        <v>28</v>
      </c>
      <c r="D1219" s="56" t="s">
        <v>2494</v>
      </c>
      <c r="E1219" s="63">
        <v>0</v>
      </c>
      <c r="F1219" s="63">
        <v>7500000</v>
      </c>
      <c r="G1219" s="76">
        <f t="shared" si="86"/>
        <v>7500000</v>
      </c>
      <c r="H1219" s="56" t="s">
        <v>1226</v>
      </c>
      <c r="I1219" s="69"/>
      <c r="J1219" s="26"/>
    </row>
    <row r="1220" spans="1:10" s="14" customFormat="1" ht="93" x14ac:dyDescent="0.35">
      <c r="A1220" s="10"/>
      <c r="B1220" s="11"/>
      <c r="C1220" s="58">
        <v>29</v>
      </c>
      <c r="D1220" s="56" t="s">
        <v>2495</v>
      </c>
      <c r="E1220" s="63">
        <v>0</v>
      </c>
      <c r="F1220" s="63">
        <v>7500000</v>
      </c>
      <c r="G1220" s="76">
        <f t="shared" si="86"/>
        <v>7500000</v>
      </c>
      <c r="H1220" s="56" t="s">
        <v>1226</v>
      </c>
      <c r="I1220" s="69"/>
      <c r="J1220" s="26"/>
    </row>
    <row r="1221" spans="1:10" s="14" customFormat="1" ht="77.5" x14ac:dyDescent="0.35">
      <c r="A1221" s="10"/>
      <c r="B1221" s="11"/>
      <c r="C1221" s="58">
        <v>30</v>
      </c>
      <c r="D1221" s="56" t="s">
        <v>2496</v>
      </c>
      <c r="E1221" s="63">
        <v>0</v>
      </c>
      <c r="F1221" s="63">
        <v>15000000</v>
      </c>
      <c r="G1221" s="76">
        <f t="shared" si="86"/>
        <v>15000000</v>
      </c>
      <c r="H1221" s="56" t="s">
        <v>1226</v>
      </c>
      <c r="I1221" s="69"/>
      <c r="J1221" s="26"/>
    </row>
    <row r="1222" spans="1:10" s="14" customFormat="1" ht="77.5" x14ac:dyDescent="0.35">
      <c r="A1222" s="10"/>
      <c r="B1222" s="11"/>
      <c r="C1222" s="58">
        <v>31</v>
      </c>
      <c r="D1222" s="56" t="s">
        <v>2497</v>
      </c>
      <c r="E1222" s="63">
        <v>0</v>
      </c>
      <c r="F1222" s="63">
        <v>10000000</v>
      </c>
      <c r="G1222" s="76">
        <f t="shared" si="86"/>
        <v>10000000</v>
      </c>
      <c r="H1222" s="56" t="s">
        <v>1226</v>
      </c>
      <c r="I1222" s="69"/>
      <c r="J1222" s="26"/>
    </row>
    <row r="1223" spans="1:10" s="14" customFormat="1" ht="77.5" x14ac:dyDescent="0.35">
      <c r="A1223" s="10"/>
      <c r="B1223" s="11"/>
      <c r="C1223" s="58">
        <v>32</v>
      </c>
      <c r="D1223" s="56" t="s">
        <v>2498</v>
      </c>
      <c r="E1223" s="63">
        <v>0</v>
      </c>
      <c r="F1223" s="63">
        <v>10000000</v>
      </c>
      <c r="G1223" s="76">
        <f t="shared" si="86"/>
        <v>10000000</v>
      </c>
      <c r="H1223" s="56" t="s">
        <v>1226</v>
      </c>
      <c r="I1223" s="69"/>
      <c r="J1223" s="26"/>
    </row>
    <row r="1224" spans="1:10" s="14" customFormat="1" ht="93" x14ac:dyDescent="0.35">
      <c r="A1224" s="10"/>
      <c r="B1224" s="11"/>
      <c r="C1224" s="58">
        <v>33</v>
      </c>
      <c r="D1224" s="56" t="s">
        <v>2499</v>
      </c>
      <c r="E1224" s="63">
        <v>0</v>
      </c>
      <c r="F1224" s="63">
        <v>15000000</v>
      </c>
      <c r="G1224" s="76">
        <f t="shared" si="86"/>
        <v>15000000</v>
      </c>
      <c r="H1224" s="56" t="s">
        <v>1226</v>
      </c>
      <c r="I1224" s="69"/>
      <c r="J1224" s="26"/>
    </row>
    <row r="1225" spans="1:10" s="14" customFormat="1" ht="77.5" x14ac:dyDescent="0.35">
      <c r="A1225" s="10"/>
      <c r="B1225" s="11"/>
      <c r="C1225" s="58">
        <v>34</v>
      </c>
      <c r="D1225" s="56" t="s">
        <v>3322</v>
      </c>
      <c r="E1225" s="63">
        <v>0</v>
      </c>
      <c r="F1225" s="63">
        <v>7500000</v>
      </c>
      <c r="G1225" s="76">
        <f t="shared" si="86"/>
        <v>7500000</v>
      </c>
      <c r="H1225" s="56" t="s">
        <v>1226</v>
      </c>
      <c r="I1225" s="69"/>
      <c r="J1225" s="26"/>
    </row>
    <row r="1226" spans="1:10" s="14" customFormat="1" ht="77.5" x14ac:dyDescent="0.35">
      <c r="A1226" s="10"/>
      <c r="B1226" s="11"/>
      <c r="C1226" s="58">
        <v>35</v>
      </c>
      <c r="D1226" s="56" t="s">
        <v>3323</v>
      </c>
      <c r="E1226" s="63">
        <v>0</v>
      </c>
      <c r="F1226" s="63">
        <v>50000000</v>
      </c>
      <c r="G1226" s="76">
        <f t="shared" si="86"/>
        <v>50000000</v>
      </c>
      <c r="H1226" s="56" t="s">
        <v>1226</v>
      </c>
      <c r="I1226" s="69"/>
      <c r="J1226" s="26"/>
    </row>
    <row r="1227" spans="1:10" s="14" customFormat="1" ht="77.5" x14ac:dyDescent="0.35">
      <c r="A1227" s="10"/>
      <c r="B1227" s="11"/>
      <c r="C1227" s="58">
        <v>36</v>
      </c>
      <c r="D1227" s="56" t="s">
        <v>2502</v>
      </c>
      <c r="E1227" s="63">
        <v>0</v>
      </c>
      <c r="F1227" s="63">
        <v>13000000</v>
      </c>
      <c r="G1227" s="76">
        <f t="shared" si="86"/>
        <v>13000000</v>
      </c>
      <c r="H1227" s="56" t="s">
        <v>1226</v>
      </c>
      <c r="I1227" s="69"/>
      <c r="J1227" s="26"/>
    </row>
    <row r="1228" spans="1:10" s="14" customFormat="1" ht="108.5" x14ac:dyDescent="0.35">
      <c r="A1228" s="10"/>
      <c r="B1228" s="11"/>
      <c r="C1228" s="58">
        <v>37</v>
      </c>
      <c r="D1228" s="56" t="s">
        <v>2503</v>
      </c>
      <c r="E1228" s="63">
        <v>0</v>
      </c>
      <c r="F1228" s="63">
        <v>20000000</v>
      </c>
      <c r="G1228" s="76">
        <f t="shared" si="86"/>
        <v>20000000</v>
      </c>
      <c r="H1228" s="56" t="s">
        <v>1226</v>
      </c>
      <c r="I1228" s="69"/>
      <c r="J1228" s="26"/>
    </row>
    <row r="1229" spans="1:10" ht="15.75" customHeight="1" x14ac:dyDescent="0.35">
      <c r="A1229" s="10"/>
      <c r="B1229" s="11"/>
      <c r="C1229" s="109" t="s">
        <v>1390</v>
      </c>
      <c r="D1229" s="110"/>
      <c r="E1229" s="59">
        <f>SUM(E1199:E1228)</f>
        <v>82000000</v>
      </c>
      <c r="F1229" s="59">
        <f>SUM(F1199:F1228)</f>
        <v>654200000</v>
      </c>
      <c r="G1229" s="73">
        <f>SUM(G1199:G1228)</f>
        <v>572200000</v>
      </c>
      <c r="H1229" s="31"/>
      <c r="J1229" s="35"/>
    </row>
    <row r="1230" spans="1:10" x14ac:dyDescent="0.35">
      <c r="A1230" s="10"/>
      <c r="B1230" s="11"/>
      <c r="C1230" s="107" t="s">
        <v>1408</v>
      </c>
      <c r="D1230" s="112"/>
      <c r="E1230" s="59"/>
      <c r="F1230" s="59"/>
      <c r="G1230" s="73"/>
      <c r="H1230" s="31"/>
      <c r="J1230" s="35"/>
    </row>
    <row r="1231" spans="1:10" ht="77.5" x14ac:dyDescent="0.35">
      <c r="A1231" s="10"/>
      <c r="B1231" s="11"/>
      <c r="C1231" s="9">
        <f ca="1">COUNTIF($B$11:E1231,E1231)</f>
        <v>1</v>
      </c>
      <c r="D1231" s="4" t="s">
        <v>658</v>
      </c>
      <c r="E1231" s="59">
        <v>10000000</v>
      </c>
      <c r="F1231" s="59">
        <v>10000000</v>
      </c>
      <c r="G1231" s="73"/>
      <c r="H1231" s="6" t="s">
        <v>1226</v>
      </c>
    </row>
    <row r="1232" spans="1:10" ht="77.5" x14ac:dyDescent="0.35">
      <c r="A1232" s="10"/>
      <c r="B1232" s="11"/>
      <c r="C1232" s="9">
        <f ca="1">COUNTIF($B$11:E1232,E1232)</f>
        <v>2</v>
      </c>
      <c r="D1232" s="4" t="s">
        <v>659</v>
      </c>
      <c r="E1232" s="59">
        <v>10000000</v>
      </c>
      <c r="F1232" s="59">
        <v>10000000</v>
      </c>
      <c r="G1232" s="73"/>
      <c r="H1232" s="6" t="s">
        <v>1226</v>
      </c>
    </row>
    <row r="1233" spans="1:10" ht="93" x14ac:dyDescent="0.35">
      <c r="A1233" s="10"/>
      <c r="B1233" s="11"/>
      <c r="C1233" s="9">
        <f ca="1">COUNTIF($B$11:E1233,E1233)</f>
        <v>3</v>
      </c>
      <c r="D1233" s="4" t="s">
        <v>660</v>
      </c>
      <c r="E1233" s="59">
        <v>10000000</v>
      </c>
      <c r="F1233" s="59">
        <v>10000000</v>
      </c>
      <c r="G1233" s="73"/>
      <c r="H1233" s="6" t="s">
        <v>1226</v>
      </c>
    </row>
    <row r="1234" spans="1:10" ht="77.5" x14ac:dyDescent="0.35">
      <c r="A1234" s="10"/>
      <c r="B1234" s="11"/>
      <c r="C1234" s="9">
        <f ca="1">COUNTIF($B$11:E1234,E1234)</f>
        <v>4</v>
      </c>
      <c r="D1234" s="4" t="s">
        <v>661</v>
      </c>
      <c r="E1234" s="59">
        <v>10000000</v>
      </c>
      <c r="F1234" s="59">
        <v>10000000</v>
      </c>
      <c r="G1234" s="73"/>
      <c r="H1234" s="6" t="s">
        <v>1226</v>
      </c>
    </row>
    <row r="1235" spans="1:10" ht="77.5" x14ac:dyDescent="0.35">
      <c r="A1235" s="10"/>
      <c r="B1235" s="11"/>
      <c r="C1235" s="9">
        <f ca="1">COUNTIF($B$11:E1235,E1235)</f>
        <v>5</v>
      </c>
      <c r="D1235" s="4" t="s">
        <v>662</v>
      </c>
      <c r="E1235" s="59">
        <v>15000000</v>
      </c>
      <c r="F1235" s="59">
        <v>15000000</v>
      </c>
      <c r="G1235" s="73"/>
      <c r="H1235" s="6" t="s">
        <v>1226</v>
      </c>
    </row>
    <row r="1236" spans="1:10" s="14" customFormat="1" ht="77.5" x14ac:dyDescent="0.35">
      <c r="A1236" s="10"/>
      <c r="B1236" s="11"/>
      <c r="C1236" s="58">
        <v>8</v>
      </c>
      <c r="D1236" s="56" t="s">
        <v>2504</v>
      </c>
      <c r="E1236" s="63">
        <v>0</v>
      </c>
      <c r="F1236" s="63">
        <v>30000000</v>
      </c>
      <c r="G1236" s="76">
        <f t="shared" ref="G1236:G1244" si="87">F1236-E1236</f>
        <v>30000000</v>
      </c>
      <c r="H1236" s="56" t="s">
        <v>1226</v>
      </c>
      <c r="I1236" s="69"/>
      <c r="J1236" s="26"/>
    </row>
    <row r="1237" spans="1:10" s="14" customFormat="1" ht="93" x14ac:dyDescent="0.35">
      <c r="A1237" s="10"/>
      <c r="B1237" s="11"/>
      <c r="C1237" s="58">
        <v>9</v>
      </c>
      <c r="D1237" s="56" t="s">
        <v>2505</v>
      </c>
      <c r="E1237" s="63">
        <v>0</v>
      </c>
      <c r="F1237" s="63">
        <v>10000000</v>
      </c>
      <c r="G1237" s="76">
        <f t="shared" si="87"/>
        <v>10000000</v>
      </c>
      <c r="H1237" s="56" t="s">
        <v>1226</v>
      </c>
      <c r="I1237" s="69"/>
      <c r="J1237" s="26"/>
    </row>
    <row r="1238" spans="1:10" s="14" customFormat="1" ht="108.5" x14ac:dyDescent="0.35">
      <c r="A1238" s="10"/>
      <c r="B1238" s="11"/>
      <c r="C1238" s="58">
        <v>10</v>
      </c>
      <c r="D1238" s="56" t="s">
        <v>2506</v>
      </c>
      <c r="E1238" s="63">
        <v>0</v>
      </c>
      <c r="F1238" s="63">
        <v>10000000</v>
      </c>
      <c r="G1238" s="76">
        <f t="shared" si="87"/>
        <v>10000000</v>
      </c>
      <c r="H1238" s="56" t="s">
        <v>1226</v>
      </c>
      <c r="I1238" s="69"/>
      <c r="J1238" s="26"/>
    </row>
    <row r="1239" spans="1:10" s="14" customFormat="1" ht="108.5" x14ac:dyDescent="0.35">
      <c r="A1239" s="10"/>
      <c r="B1239" s="11"/>
      <c r="C1239" s="58">
        <v>11</v>
      </c>
      <c r="D1239" s="56" t="s">
        <v>3324</v>
      </c>
      <c r="E1239" s="63">
        <v>0</v>
      </c>
      <c r="F1239" s="63">
        <v>10000000</v>
      </c>
      <c r="G1239" s="76">
        <f t="shared" si="87"/>
        <v>10000000</v>
      </c>
      <c r="H1239" s="56" t="s">
        <v>1226</v>
      </c>
      <c r="I1239" s="69"/>
      <c r="J1239" s="26"/>
    </row>
    <row r="1240" spans="1:10" s="14" customFormat="1" ht="93" x14ac:dyDescent="0.35">
      <c r="A1240" s="10"/>
      <c r="B1240" s="11"/>
      <c r="C1240" s="58">
        <v>12</v>
      </c>
      <c r="D1240" s="56" t="s">
        <v>3325</v>
      </c>
      <c r="E1240" s="63">
        <v>0</v>
      </c>
      <c r="F1240" s="63">
        <v>10000000</v>
      </c>
      <c r="G1240" s="76">
        <f t="shared" si="87"/>
        <v>10000000</v>
      </c>
      <c r="H1240" s="56" t="s">
        <v>1226</v>
      </c>
      <c r="I1240" s="69"/>
      <c r="J1240" s="26"/>
    </row>
    <row r="1241" spans="1:10" s="14" customFormat="1" ht="77.5" x14ac:dyDescent="0.35">
      <c r="A1241" s="10"/>
      <c r="B1241" s="11"/>
      <c r="C1241" s="58">
        <v>13</v>
      </c>
      <c r="D1241" s="56" t="s">
        <v>2507</v>
      </c>
      <c r="E1241" s="63">
        <v>0</v>
      </c>
      <c r="F1241" s="63">
        <v>10000000</v>
      </c>
      <c r="G1241" s="76">
        <f t="shared" si="87"/>
        <v>10000000</v>
      </c>
      <c r="H1241" s="56" t="s">
        <v>1226</v>
      </c>
      <c r="I1241" s="69"/>
      <c r="J1241" s="26"/>
    </row>
    <row r="1242" spans="1:10" s="14" customFormat="1" ht="77.5" x14ac:dyDescent="0.35">
      <c r="A1242" s="10"/>
      <c r="B1242" s="11"/>
      <c r="C1242" s="58">
        <v>14</v>
      </c>
      <c r="D1242" s="56" t="s">
        <v>2508</v>
      </c>
      <c r="E1242" s="63">
        <v>0</v>
      </c>
      <c r="F1242" s="63">
        <v>10000000</v>
      </c>
      <c r="G1242" s="76">
        <f t="shared" si="87"/>
        <v>10000000</v>
      </c>
      <c r="H1242" s="56" t="s">
        <v>1226</v>
      </c>
      <c r="I1242" s="69"/>
      <c r="J1242" s="26"/>
    </row>
    <row r="1243" spans="1:10" s="14" customFormat="1" ht="108.5" x14ac:dyDescent="0.35">
      <c r="A1243" s="10"/>
      <c r="B1243" s="11"/>
      <c r="C1243" s="58">
        <v>15</v>
      </c>
      <c r="D1243" s="56" t="s">
        <v>2509</v>
      </c>
      <c r="E1243" s="63">
        <v>0</v>
      </c>
      <c r="F1243" s="63">
        <v>10000000</v>
      </c>
      <c r="G1243" s="76">
        <f t="shared" si="87"/>
        <v>10000000</v>
      </c>
      <c r="H1243" s="56" t="s">
        <v>1226</v>
      </c>
      <c r="I1243" s="69"/>
      <c r="J1243" s="26"/>
    </row>
    <row r="1244" spans="1:10" s="14" customFormat="1" ht="77.5" x14ac:dyDescent="0.35">
      <c r="A1244" s="10"/>
      <c r="B1244" s="11"/>
      <c r="C1244" s="58">
        <v>16</v>
      </c>
      <c r="D1244" s="56" t="s">
        <v>2510</v>
      </c>
      <c r="E1244" s="63">
        <v>0</v>
      </c>
      <c r="F1244" s="63">
        <v>10000000</v>
      </c>
      <c r="G1244" s="76">
        <f t="shared" si="87"/>
        <v>10000000</v>
      </c>
      <c r="H1244" s="56" t="s">
        <v>1226</v>
      </c>
      <c r="I1244" s="69"/>
      <c r="J1244" s="26"/>
    </row>
    <row r="1245" spans="1:10" x14ac:dyDescent="0.35">
      <c r="A1245" s="10"/>
      <c r="B1245" s="11"/>
      <c r="C1245" s="109" t="s">
        <v>1391</v>
      </c>
      <c r="D1245" s="110"/>
      <c r="E1245" s="59">
        <f>SUM(E1231:E1244)</f>
        <v>55000000</v>
      </c>
      <c r="F1245" s="59">
        <f>SUM(F1231:F1244)</f>
        <v>165000000</v>
      </c>
      <c r="G1245" s="73">
        <f>SUM(G1231:G1244)</f>
        <v>110000000</v>
      </c>
      <c r="H1245" s="31"/>
      <c r="J1245" s="35"/>
    </row>
    <row r="1246" spans="1:10" x14ac:dyDescent="0.35">
      <c r="A1246" s="10"/>
      <c r="B1246" s="11"/>
      <c r="C1246" s="107" t="s">
        <v>1409</v>
      </c>
      <c r="D1246" s="112"/>
      <c r="E1246" s="59"/>
      <c r="F1246" s="59"/>
      <c r="G1246" s="73"/>
      <c r="H1246" s="31"/>
      <c r="J1246" s="35"/>
    </row>
    <row r="1247" spans="1:10" ht="77.5" x14ac:dyDescent="0.35">
      <c r="A1247" s="10"/>
      <c r="B1247" s="11"/>
      <c r="C1247" s="9">
        <f ca="1">COUNTIF($B$11:E1247,E1247)</f>
        <v>2</v>
      </c>
      <c r="D1247" s="4" t="s">
        <v>664</v>
      </c>
      <c r="E1247" s="59">
        <v>15000000</v>
      </c>
      <c r="F1247" s="59">
        <v>15000000</v>
      </c>
      <c r="G1247" s="73"/>
      <c r="H1247" s="6" t="s">
        <v>1226</v>
      </c>
    </row>
    <row r="1248" spans="1:10" ht="77.5" x14ac:dyDescent="0.35">
      <c r="A1248" s="10"/>
      <c r="B1248" s="11"/>
      <c r="C1248" s="9">
        <f ca="1">COUNTIF($B$11:E1248,E1248)</f>
        <v>3</v>
      </c>
      <c r="D1248" s="4" t="s">
        <v>665</v>
      </c>
      <c r="E1248" s="59">
        <v>20000000</v>
      </c>
      <c r="F1248" s="59">
        <v>20000000</v>
      </c>
      <c r="G1248" s="73"/>
      <c r="H1248" s="6" t="s">
        <v>1226</v>
      </c>
    </row>
    <row r="1249" spans="1:10" ht="77.5" x14ac:dyDescent="0.35">
      <c r="A1249" s="10"/>
      <c r="B1249" s="11"/>
      <c r="C1249" s="9">
        <f ca="1">COUNTIF($B$11:E1249,E1249)</f>
        <v>4</v>
      </c>
      <c r="D1249" s="4" t="s">
        <v>666</v>
      </c>
      <c r="E1249" s="59">
        <v>15000000</v>
      </c>
      <c r="F1249" s="59">
        <v>15000000</v>
      </c>
      <c r="G1249" s="73"/>
      <c r="H1249" s="6" t="s">
        <v>1226</v>
      </c>
    </row>
    <row r="1250" spans="1:10" s="14" customFormat="1" ht="93" x14ac:dyDescent="0.35">
      <c r="A1250" s="10"/>
      <c r="B1250" s="11"/>
      <c r="C1250" s="58">
        <v>15</v>
      </c>
      <c r="D1250" s="56" t="s">
        <v>2514</v>
      </c>
      <c r="E1250" s="63">
        <v>0</v>
      </c>
      <c r="F1250" s="63">
        <v>10000000</v>
      </c>
      <c r="G1250" s="76">
        <f t="shared" ref="G1250:G1255" si="88">F1250-E1250</f>
        <v>10000000</v>
      </c>
      <c r="H1250" s="56" t="s">
        <v>1226</v>
      </c>
      <c r="I1250" s="69" t="s">
        <v>3381</v>
      </c>
      <c r="J1250" s="26"/>
    </row>
    <row r="1251" spans="1:10" s="14" customFormat="1" ht="77.5" x14ac:dyDescent="0.35">
      <c r="A1251" s="10"/>
      <c r="B1251" s="11"/>
      <c r="C1251" s="58">
        <v>16</v>
      </c>
      <c r="D1251" s="56" t="s">
        <v>2515</v>
      </c>
      <c r="E1251" s="63">
        <v>0</v>
      </c>
      <c r="F1251" s="63">
        <v>6000000</v>
      </c>
      <c r="G1251" s="76">
        <f t="shared" si="88"/>
        <v>6000000</v>
      </c>
      <c r="H1251" s="56" t="s">
        <v>1226</v>
      </c>
      <c r="I1251" s="69" t="s">
        <v>3381</v>
      </c>
      <c r="J1251" s="26"/>
    </row>
    <row r="1252" spans="1:10" s="14" customFormat="1" ht="77.5" x14ac:dyDescent="0.35">
      <c r="A1252" s="10"/>
      <c r="B1252" s="11"/>
      <c r="C1252" s="58">
        <v>17</v>
      </c>
      <c r="D1252" s="56" t="s">
        <v>2516</v>
      </c>
      <c r="E1252" s="63">
        <v>0</v>
      </c>
      <c r="F1252" s="63">
        <v>10000000</v>
      </c>
      <c r="G1252" s="76">
        <f t="shared" si="88"/>
        <v>10000000</v>
      </c>
      <c r="H1252" s="56" t="s">
        <v>1226</v>
      </c>
      <c r="I1252" s="69" t="s">
        <v>3380</v>
      </c>
      <c r="J1252" s="26"/>
    </row>
    <row r="1253" spans="1:10" s="14" customFormat="1" ht="93" x14ac:dyDescent="0.35">
      <c r="A1253" s="10"/>
      <c r="B1253" s="11"/>
      <c r="C1253" s="58">
        <v>18</v>
      </c>
      <c r="D1253" s="56" t="s">
        <v>2517</v>
      </c>
      <c r="E1253" s="63">
        <v>0</v>
      </c>
      <c r="F1253" s="63">
        <v>10000000</v>
      </c>
      <c r="G1253" s="76">
        <f t="shared" si="88"/>
        <v>10000000</v>
      </c>
      <c r="H1253" s="56" t="s">
        <v>1226</v>
      </c>
      <c r="I1253" s="69" t="s">
        <v>3381</v>
      </c>
      <c r="J1253" s="26"/>
    </row>
    <row r="1254" spans="1:10" s="14" customFormat="1" ht="93" x14ac:dyDescent="0.35">
      <c r="A1254" s="10"/>
      <c r="B1254" s="11"/>
      <c r="C1254" s="58">
        <v>19</v>
      </c>
      <c r="D1254" s="56" t="s">
        <v>2518</v>
      </c>
      <c r="E1254" s="63">
        <v>0</v>
      </c>
      <c r="F1254" s="63">
        <v>10000000</v>
      </c>
      <c r="G1254" s="76">
        <f t="shared" si="88"/>
        <v>10000000</v>
      </c>
      <c r="H1254" s="56" t="s">
        <v>1226</v>
      </c>
      <c r="I1254" s="69" t="s">
        <v>3381</v>
      </c>
      <c r="J1254" s="26"/>
    </row>
    <row r="1255" spans="1:10" s="14" customFormat="1" ht="93" x14ac:dyDescent="0.35">
      <c r="A1255" s="10"/>
      <c r="B1255" s="11"/>
      <c r="C1255" s="58">
        <v>20</v>
      </c>
      <c r="D1255" s="12" t="s">
        <v>3384</v>
      </c>
      <c r="E1255" s="63">
        <v>0</v>
      </c>
      <c r="F1255" s="63">
        <v>10000000</v>
      </c>
      <c r="G1255" s="76">
        <f t="shared" si="88"/>
        <v>10000000</v>
      </c>
      <c r="H1255" s="56" t="s">
        <v>1226</v>
      </c>
      <c r="I1255" s="69" t="s">
        <v>3381</v>
      </c>
      <c r="J1255" s="26"/>
    </row>
    <row r="1256" spans="1:10" x14ac:dyDescent="0.35">
      <c r="A1256" s="10"/>
      <c r="B1256" s="11"/>
      <c r="C1256" s="109" t="s">
        <v>1392</v>
      </c>
      <c r="D1256" s="110"/>
      <c r="E1256" s="59">
        <f>SUM(E1247:E1255)</f>
        <v>50000000</v>
      </c>
      <c r="F1256" s="59">
        <f>SUM(F1247:F1255)</f>
        <v>106000000</v>
      </c>
      <c r="G1256" s="73">
        <f>SUM(G1247:G1255)</f>
        <v>56000000</v>
      </c>
      <c r="H1256" s="31"/>
      <c r="J1256" s="35"/>
    </row>
    <row r="1257" spans="1:10" x14ac:dyDescent="0.35">
      <c r="A1257" s="10"/>
      <c r="B1257" s="11"/>
      <c r="C1257" s="107" t="s">
        <v>1410</v>
      </c>
      <c r="D1257" s="112"/>
      <c r="E1257" s="59"/>
      <c r="F1257" s="59"/>
      <c r="G1257" s="73"/>
      <c r="H1257" s="31"/>
      <c r="J1257" s="35"/>
    </row>
    <row r="1258" spans="1:10" ht="77.5" x14ac:dyDescent="0.35">
      <c r="A1258" s="10"/>
      <c r="B1258" s="11"/>
      <c r="C1258" s="9">
        <f ca="1">COUNTIF($B$11:E1258,E1258)</f>
        <v>4</v>
      </c>
      <c r="D1258" s="4" t="s">
        <v>670</v>
      </c>
      <c r="E1258" s="59">
        <v>10000000</v>
      </c>
      <c r="F1258" s="59">
        <v>10000000</v>
      </c>
      <c r="G1258" s="73"/>
      <c r="H1258" s="6" t="s">
        <v>1226</v>
      </c>
    </row>
    <row r="1259" spans="1:10" ht="77.5" x14ac:dyDescent="0.35">
      <c r="A1259" s="10"/>
      <c r="B1259" s="11"/>
      <c r="C1259" s="9">
        <f ca="1">COUNTIF($B$11:E1259,E1259)</f>
        <v>5</v>
      </c>
      <c r="D1259" s="4" t="s">
        <v>671</v>
      </c>
      <c r="E1259" s="59">
        <v>10000000</v>
      </c>
      <c r="F1259" s="59">
        <v>10000000</v>
      </c>
      <c r="G1259" s="73"/>
      <c r="H1259" s="6" t="s">
        <v>1226</v>
      </c>
    </row>
    <row r="1260" spans="1:10" ht="93" x14ac:dyDescent="0.35">
      <c r="A1260" s="10"/>
      <c r="B1260" s="11"/>
      <c r="C1260" s="9">
        <f ca="1">COUNTIF($B$11:E1260,E1260)</f>
        <v>6</v>
      </c>
      <c r="D1260" s="4" t="s">
        <v>672</v>
      </c>
      <c r="E1260" s="59">
        <v>15000000</v>
      </c>
      <c r="F1260" s="59">
        <v>15000000</v>
      </c>
      <c r="G1260" s="73"/>
      <c r="H1260" s="6" t="s">
        <v>1226</v>
      </c>
    </row>
    <row r="1261" spans="1:10" s="14" customFormat="1" ht="108.5" x14ac:dyDescent="0.35">
      <c r="A1261" s="10"/>
      <c r="B1261" s="11"/>
      <c r="C1261" s="58">
        <v>12</v>
      </c>
      <c r="D1261" s="56" t="s">
        <v>2529</v>
      </c>
      <c r="E1261" s="63">
        <v>0</v>
      </c>
      <c r="F1261" s="63">
        <v>18000000</v>
      </c>
      <c r="G1261" s="76">
        <f t="shared" ref="G1261:G1267" si="89">F1261-E1261</f>
        <v>18000000</v>
      </c>
      <c r="H1261" s="56" t="s">
        <v>1226</v>
      </c>
      <c r="I1261" s="69"/>
      <c r="J1261" s="26"/>
    </row>
    <row r="1262" spans="1:10" s="14" customFormat="1" ht="108.5" x14ac:dyDescent="0.35">
      <c r="A1262" s="10"/>
      <c r="B1262" s="11"/>
      <c r="C1262" s="58">
        <v>13</v>
      </c>
      <c r="D1262" s="56" t="s">
        <v>2530</v>
      </c>
      <c r="E1262" s="63">
        <v>0</v>
      </c>
      <c r="F1262" s="63">
        <v>18000000</v>
      </c>
      <c r="G1262" s="76">
        <f t="shared" si="89"/>
        <v>18000000</v>
      </c>
      <c r="H1262" s="56" t="s">
        <v>1226</v>
      </c>
      <c r="I1262" s="69"/>
      <c r="J1262" s="26"/>
    </row>
    <row r="1263" spans="1:10" s="14" customFormat="1" ht="77.5" x14ac:dyDescent="0.35">
      <c r="A1263" s="10"/>
      <c r="B1263" s="11"/>
      <c r="C1263" s="58">
        <v>14</v>
      </c>
      <c r="D1263" s="56" t="s">
        <v>2531</v>
      </c>
      <c r="E1263" s="63">
        <v>0</v>
      </c>
      <c r="F1263" s="63">
        <v>10000000</v>
      </c>
      <c r="G1263" s="76">
        <f t="shared" si="89"/>
        <v>10000000</v>
      </c>
      <c r="H1263" s="56" t="s">
        <v>1226</v>
      </c>
      <c r="I1263" s="69"/>
      <c r="J1263" s="26"/>
    </row>
    <row r="1264" spans="1:10" s="14" customFormat="1" ht="77.5" x14ac:dyDescent="0.35">
      <c r="A1264" s="10"/>
      <c r="B1264" s="11"/>
      <c r="C1264" s="58">
        <v>15</v>
      </c>
      <c r="D1264" s="56" t="s">
        <v>2532</v>
      </c>
      <c r="E1264" s="63">
        <v>0</v>
      </c>
      <c r="F1264" s="63">
        <v>10000000</v>
      </c>
      <c r="G1264" s="76">
        <f t="shared" si="89"/>
        <v>10000000</v>
      </c>
      <c r="H1264" s="56" t="s">
        <v>1226</v>
      </c>
      <c r="I1264" s="69"/>
      <c r="J1264" s="26"/>
    </row>
    <row r="1265" spans="1:10" s="14" customFormat="1" ht="77.5" x14ac:dyDescent="0.35">
      <c r="A1265" s="10"/>
      <c r="B1265" s="11"/>
      <c r="C1265" s="58">
        <v>16</v>
      </c>
      <c r="D1265" s="56" t="s">
        <v>2534</v>
      </c>
      <c r="E1265" s="63">
        <v>0</v>
      </c>
      <c r="F1265" s="63">
        <v>10000000</v>
      </c>
      <c r="G1265" s="76">
        <f t="shared" si="89"/>
        <v>10000000</v>
      </c>
      <c r="H1265" s="56" t="s">
        <v>1226</v>
      </c>
      <c r="I1265" s="69"/>
      <c r="J1265" s="26"/>
    </row>
    <row r="1266" spans="1:10" s="14" customFormat="1" ht="77.5" x14ac:dyDescent="0.35">
      <c r="A1266" s="10"/>
      <c r="B1266" s="11"/>
      <c r="C1266" s="58">
        <v>17</v>
      </c>
      <c r="D1266" s="56" t="s">
        <v>2535</v>
      </c>
      <c r="E1266" s="63">
        <v>0</v>
      </c>
      <c r="F1266" s="63">
        <v>10000000</v>
      </c>
      <c r="G1266" s="76">
        <f t="shared" si="89"/>
        <v>10000000</v>
      </c>
      <c r="H1266" s="56" t="s">
        <v>1226</v>
      </c>
      <c r="I1266" s="69"/>
      <c r="J1266" s="26"/>
    </row>
    <row r="1267" spans="1:10" s="14" customFormat="1" ht="77.5" x14ac:dyDescent="0.35">
      <c r="A1267" s="10"/>
      <c r="B1267" s="11"/>
      <c r="C1267" s="58">
        <v>18</v>
      </c>
      <c r="D1267" s="56" t="s">
        <v>2536</v>
      </c>
      <c r="E1267" s="63">
        <v>0</v>
      </c>
      <c r="F1267" s="63">
        <v>15000000</v>
      </c>
      <c r="G1267" s="76">
        <f t="shared" si="89"/>
        <v>15000000</v>
      </c>
      <c r="H1267" s="56" t="s">
        <v>1226</v>
      </c>
      <c r="I1267" s="69"/>
      <c r="J1267" s="26"/>
    </row>
    <row r="1268" spans="1:10" x14ac:dyDescent="0.35">
      <c r="A1268" s="10"/>
      <c r="B1268" s="11"/>
      <c r="C1268" s="109" t="s">
        <v>1393</v>
      </c>
      <c r="D1268" s="110"/>
      <c r="E1268" s="59">
        <f>SUM(E1258:E1267)</f>
        <v>35000000</v>
      </c>
      <c r="F1268" s="59">
        <f>SUM(F1258:F1267)</f>
        <v>126000000</v>
      </c>
      <c r="G1268" s="73">
        <f>SUM(G1258:G1267)</f>
        <v>91000000</v>
      </c>
      <c r="H1268" s="31"/>
      <c r="J1268" s="35"/>
    </row>
    <row r="1269" spans="1:10" x14ac:dyDescent="0.35">
      <c r="A1269" s="10"/>
      <c r="B1269" s="11"/>
      <c r="C1269" s="107" t="s">
        <v>1411</v>
      </c>
      <c r="D1269" s="112"/>
      <c r="E1269" s="59"/>
      <c r="F1269" s="59"/>
      <c r="G1269" s="73"/>
      <c r="H1269" s="31"/>
      <c r="J1269" s="35"/>
    </row>
    <row r="1270" spans="1:10" ht="77.5" x14ac:dyDescent="0.35">
      <c r="A1270" s="10"/>
      <c r="B1270" s="11"/>
      <c r="C1270" s="9">
        <f ca="1">COUNTIF($B$11:E1270,E1270)</f>
        <v>1</v>
      </c>
      <c r="D1270" s="4" t="s">
        <v>673</v>
      </c>
      <c r="E1270" s="59">
        <v>15000000</v>
      </c>
      <c r="F1270" s="59">
        <v>15000000</v>
      </c>
      <c r="G1270" s="73"/>
      <c r="H1270" s="6" t="s">
        <v>1226</v>
      </c>
    </row>
    <row r="1271" spans="1:10" ht="93" x14ac:dyDescent="0.35">
      <c r="A1271" s="10"/>
      <c r="B1271" s="11"/>
      <c r="C1271" s="9">
        <f ca="1">COUNTIF($B$11:E1271,E1271)</f>
        <v>2</v>
      </c>
      <c r="D1271" s="4" t="s">
        <v>674</v>
      </c>
      <c r="E1271" s="59">
        <v>10000000</v>
      </c>
      <c r="F1271" s="59">
        <v>10000000</v>
      </c>
      <c r="G1271" s="73"/>
      <c r="H1271" s="6" t="s">
        <v>1226</v>
      </c>
    </row>
    <row r="1272" spans="1:10" ht="93" x14ac:dyDescent="0.35">
      <c r="A1272" s="10"/>
      <c r="B1272" s="11"/>
      <c r="C1272" s="9">
        <f ca="1">COUNTIF($B$11:E1272,E1272)</f>
        <v>3</v>
      </c>
      <c r="D1272" s="4" t="s">
        <v>675</v>
      </c>
      <c r="E1272" s="59">
        <v>10000000</v>
      </c>
      <c r="F1272" s="59">
        <v>10000000</v>
      </c>
      <c r="G1272" s="73"/>
      <c r="H1272" s="6" t="s">
        <v>1226</v>
      </c>
    </row>
    <row r="1273" spans="1:10" s="14" customFormat="1" ht="93" x14ac:dyDescent="0.35">
      <c r="A1273" s="10"/>
      <c r="B1273" s="11"/>
      <c r="C1273" s="58">
        <v>8</v>
      </c>
      <c r="D1273" s="56" t="s">
        <v>2541</v>
      </c>
      <c r="E1273" s="63">
        <v>0</v>
      </c>
      <c r="F1273" s="63">
        <v>10000000</v>
      </c>
      <c r="G1273" s="76">
        <f t="shared" ref="G1273:G1280" si="90">F1273-E1273</f>
        <v>10000000</v>
      </c>
      <c r="H1273" s="56" t="s">
        <v>1226</v>
      </c>
      <c r="I1273" s="69"/>
      <c r="J1273" s="26"/>
    </row>
    <row r="1274" spans="1:10" s="14" customFormat="1" ht="77.5" x14ac:dyDescent="0.35">
      <c r="A1274" s="10"/>
      <c r="B1274" s="11"/>
      <c r="C1274" s="58">
        <v>9</v>
      </c>
      <c r="D1274" s="56" t="s">
        <v>2543</v>
      </c>
      <c r="E1274" s="63">
        <v>0</v>
      </c>
      <c r="F1274" s="63">
        <v>10000000</v>
      </c>
      <c r="G1274" s="76">
        <f t="shared" si="90"/>
        <v>10000000</v>
      </c>
      <c r="H1274" s="56" t="s">
        <v>1226</v>
      </c>
      <c r="I1274" s="69"/>
      <c r="J1274" s="26"/>
    </row>
    <row r="1275" spans="1:10" s="14" customFormat="1" ht="77.5" x14ac:dyDescent="0.35">
      <c r="A1275" s="10"/>
      <c r="B1275" s="11"/>
      <c r="C1275" s="58">
        <v>10</v>
      </c>
      <c r="D1275" s="56" t="s">
        <v>2544</v>
      </c>
      <c r="E1275" s="63">
        <v>0</v>
      </c>
      <c r="F1275" s="63">
        <v>10000000</v>
      </c>
      <c r="G1275" s="76">
        <f t="shared" si="90"/>
        <v>10000000</v>
      </c>
      <c r="H1275" s="56" t="s">
        <v>1226</v>
      </c>
      <c r="I1275" s="69"/>
      <c r="J1275" s="26"/>
    </row>
    <row r="1276" spans="1:10" s="14" customFormat="1" ht="93" x14ac:dyDescent="0.35">
      <c r="A1276" s="10"/>
      <c r="B1276" s="11"/>
      <c r="C1276" s="58">
        <v>11</v>
      </c>
      <c r="D1276" s="56" t="s">
        <v>2545</v>
      </c>
      <c r="E1276" s="63">
        <v>0</v>
      </c>
      <c r="F1276" s="63">
        <v>15000000</v>
      </c>
      <c r="G1276" s="76">
        <f t="shared" si="90"/>
        <v>15000000</v>
      </c>
      <c r="H1276" s="56" t="s">
        <v>1226</v>
      </c>
      <c r="I1276" s="69"/>
      <c r="J1276" s="26"/>
    </row>
    <row r="1277" spans="1:10" s="14" customFormat="1" ht="77.5" x14ac:dyDescent="0.35">
      <c r="A1277" s="10"/>
      <c r="B1277" s="11"/>
      <c r="C1277" s="58">
        <v>12</v>
      </c>
      <c r="D1277" s="56" t="s">
        <v>2546</v>
      </c>
      <c r="E1277" s="63">
        <v>0</v>
      </c>
      <c r="F1277" s="63">
        <v>15000000</v>
      </c>
      <c r="G1277" s="76">
        <f t="shared" si="90"/>
        <v>15000000</v>
      </c>
      <c r="H1277" s="56" t="s">
        <v>1226</v>
      </c>
      <c r="I1277" s="69"/>
      <c r="J1277" s="26"/>
    </row>
    <row r="1278" spans="1:10" s="14" customFormat="1" ht="77.5" x14ac:dyDescent="0.35">
      <c r="A1278" s="10"/>
      <c r="B1278" s="11"/>
      <c r="C1278" s="58">
        <v>13</v>
      </c>
      <c r="D1278" s="56" t="s">
        <v>2547</v>
      </c>
      <c r="E1278" s="63">
        <v>0</v>
      </c>
      <c r="F1278" s="63">
        <v>15000000</v>
      </c>
      <c r="G1278" s="76">
        <f t="shared" si="90"/>
        <v>15000000</v>
      </c>
      <c r="H1278" s="56" t="s">
        <v>1226</v>
      </c>
      <c r="I1278" s="69"/>
      <c r="J1278" s="26"/>
    </row>
    <row r="1279" spans="1:10" s="14" customFormat="1" ht="93" x14ac:dyDescent="0.35">
      <c r="A1279" s="10"/>
      <c r="B1279" s="11"/>
      <c r="C1279" s="58">
        <v>14</v>
      </c>
      <c r="D1279" s="56" t="s">
        <v>2548</v>
      </c>
      <c r="E1279" s="63">
        <v>0</v>
      </c>
      <c r="F1279" s="63">
        <v>15000000</v>
      </c>
      <c r="G1279" s="76">
        <f t="shared" si="90"/>
        <v>15000000</v>
      </c>
      <c r="H1279" s="56" t="s">
        <v>1226</v>
      </c>
      <c r="I1279" s="69"/>
      <c r="J1279" s="26"/>
    </row>
    <row r="1280" spans="1:10" s="14" customFormat="1" ht="93" x14ac:dyDescent="0.35">
      <c r="A1280" s="10"/>
      <c r="B1280" s="11"/>
      <c r="C1280" s="58">
        <v>15</v>
      </c>
      <c r="D1280" s="56" t="s">
        <v>2549</v>
      </c>
      <c r="E1280" s="63">
        <v>0</v>
      </c>
      <c r="F1280" s="63">
        <v>10000000</v>
      </c>
      <c r="G1280" s="76">
        <f t="shared" si="90"/>
        <v>10000000</v>
      </c>
      <c r="H1280" s="56" t="s">
        <v>1226</v>
      </c>
      <c r="I1280" s="69"/>
      <c r="J1280" s="26"/>
    </row>
    <row r="1281" spans="1:10" x14ac:dyDescent="0.35">
      <c r="A1281" s="10"/>
      <c r="B1281" s="11"/>
      <c r="C1281" s="109" t="s">
        <v>1394</v>
      </c>
      <c r="D1281" s="110"/>
      <c r="E1281" s="59">
        <f>SUM(E1270:E1280)</f>
        <v>35000000</v>
      </c>
      <c r="F1281" s="59">
        <f>SUM(F1270:F1280)</f>
        <v>135000000</v>
      </c>
      <c r="G1281" s="73">
        <f>SUM(G1270:G1280)</f>
        <v>100000000</v>
      </c>
      <c r="H1281" s="31"/>
      <c r="J1281" s="35"/>
    </row>
    <row r="1282" spans="1:10" x14ac:dyDescent="0.35">
      <c r="A1282" s="10"/>
      <c r="B1282" s="11"/>
      <c r="C1282" s="107" t="s">
        <v>1412</v>
      </c>
      <c r="D1282" s="112"/>
      <c r="E1282" s="59"/>
      <c r="F1282" s="59"/>
      <c r="G1282" s="73"/>
      <c r="H1282" s="31"/>
      <c r="J1282" s="35"/>
    </row>
    <row r="1283" spans="1:10" ht="77.5" x14ac:dyDescent="0.35">
      <c r="A1283" s="10"/>
      <c r="B1283" s="11"/>
      <c r="C1283" s="9">
        <f ca="1">COUNTIF($B$11:E1283,E1283)</f>
        <v>16</v>
      </c>
      <c r="D1283" s="4" t="s">
        <v>691</v>
      </c>
      <c r="E1283" s="59">
        <v>15000000</v>
      </c>
      <c r="F1283" s="59">
        <v>15000000</v>
      </c>
      <c r="G1283" s="73"/>
      <c r="H1283" s="6" t="s">
        <v>1226</v>
      </c>
    </row>
    <row r="1284" spans="1:10" ht="77.5" x14ac:dyDescent="0.35">
      <c r="A1284" s="10"/>
      <c r="B1284" s="11"/>
      <c r="C1284" s="9">
        <f ca="1">COUNTIF($B$11:E1284,E1284)</f>
        <v>17</v>
      </c>
      <c r="D1284" s="4" t="s">
        <v>692</v>
      </c>
      <c r="E1284" s="59">
        <v>15000000</v>
      </c>
      <c r="F1284" s="59">
        <v>15000000</v>
      </c>
      <c r="G1284" s="73"/>
      <c r="H1284" s="6" t="s">
        <v>1226</v>
      </c>
    </row>
    <row r="1285" spans="1:10" ht="77.5" x14ac:dyDescent="0.35">
      <c r="A1285" s="10"/>
      <c r="B1285" s="11"/>
      <c r="C1285" s="9">
        <f ca="1">COUNTIF($B$11:E1285,E1285)</f>
        <v>18</v>
      </c>
      <c r="D1285" s="4" t="s">
        <v>693</v>
      </c>
      <c r="E1285" s="59">
        <v>15000000</v>
      </c>
      <c r="F1285" s="59">
        <v>15000000</v>
      </c>
      <c r="G1285" s="73"/>
      <c r="H1285" s="6" t="s">
        <v>1226</v>
      </c>
    </row>
    <row r="1286" spans="1:10" ht="77.5" x14ac:dyDescent="0.35">
      <c r="A1286" s="10"/>
      <c r="B1286" s="11"/>
      <c r="C1286" s="9">
        <f ca="1">COUNTIF($B$11:E1286,E1286)</f>
        <v>19</v>
      </c>
      <c r="D1286" s="4" t="s">
        <v>694</v>
      </c>
      <c r="E1286" s="59">
        <v>10000000</v>
      </c>
      <c r="F1286" s="59">
        <v>10000000</v>
      </c>
      <c r="G1286" s="73"/>
      <c r="H1286" s="6" t="s">
        <v>1226</v>
      </c>
    </row>
    <row r="1287" spans="1:10" ht="77.5" x14ac:dyDescent="0.35">
      <c r="A1287" s="10"/>
      <c r="B1287" s="11"/>
      <c r="C1287" s="9">
        <f ca="1">COUNTIF($B$11:E1287,E1287)</f>
        <v>20</v>
      </c>
      <c r="D1287" s="4" t="s">
        <v>695</v>
      </c>
      <c r="E1287" s="59">
        <v>10000000</v>
      </c>
      <c r="F1287" s="59">
        <v>10000000</v>
      </c>
      <c r="G1287" s="73"/>
      <c r="H1287" s="6" t="s">
        <v>1226</v>
      </c>
    </row>
    <row r="1288" spans="1:10" ht="77.5" x14ac:dyDescent="0.35">
      <c r="A1288" s="10"/>
      <c r="B1288" s="11"/>
      <c r="C1288" s="9">
        <f ca="1">COUNTIF($B$11:E1288,E1288)</f>
        <v>21</v>
      </c>
      <c r="D1288" s="4" t="s">
        <v>696</v>
      </c>
      <c r="E1288" s="59">
        <v>30000000</v>
      </c>
      <c r="F1288" s="59">
        <v>30000000</v>
      </c>
      <c r="G1288" s="73"/>
      <c r="H1288" s="6" t="s">
        <v>1226</v>
      </c>
    </row>
    <row r="1289" spans="1:10" s="14" customFormat="1" ht="93" x14ac:dyDescent="0.35">
      <c r="A1289" s="10"/>
      <c r="B1289" s="11"/>
      <c r="C1289" s="58">
        <v>41</v>
      </c>
      <c r="D1289" s="56" t="s">
        <v>2560</v>
      </c>
      <c r="E1289" s="63">
        <v>0</v>
      </c>
      <c r="F1289" s="63">
        <v>18000000</v>
      </c>
      <c r="G1289" s="76">
        <f t="shared" ref="G1289:G1303" si="91">F1289-E1289</f>
        <v>18000000</v>
      </c>
      <c r="H1289" s="56" t="s">
        <v>1226</v>
      </c>
      <c r="I1289" s="69"/>
      <c r="J1289" s="26"/>
    </row>
    <row r="1290" spans="1:10" s="14" customFormat="1" ht="108.5" x14ac:dyDescent="0.35">
      <c r="A1290" s="10"/>
      <c r="B1290" s="11"/>
      <c r="C1290" s="58">
        <v>42</v>
      </c>
      <c r="D1290" s="56" t="s">
        <v>2561</v>
      </c>
      <c r="E1290" s="63">
        <v>0</v>
      </c>
      <c r="F1290" s="63">
        <v>10000000</v>
      </c>
      <c r="G1290" s="76">
        <f t="shared" si="91"/>
        <v>10000000</v>
      </c>
      <c r="H1290" s="56" t="s">
        <v>1226</v>
      </c>
      <c r="I1290" s="69"/>
      <c r="J1290" s="26"/>
    </row>
    <row r="1291" spans="1:10" s="14" customFormat="1" ht="108.5" x14ac:dyDescent="0.35">
      <c r="A1291" s="10"/>
      <c r="B1291" s="11"/>
      <c r="C1291" s="58">
        <v>43</v>
      </c>
      <c r="D1291" s="56" t="s">
        <v>2562</v>
      </c>
      <c r="E1291" s="63">
        <v>0</v>
      </c>
      <c r="F1291" s="63">
        <v>12000000</v>
      </c>
      <c r="G1291" s="76">
        <f t="shared" si="91"/>
        <v>12000000</v>
      </c>
      <c r="H1291" s="56" t="s">
        <v>1226</v>
      </c>
      <c r="I1291" s="69"/>
      <c r="J1291" s="26"/>
    </row>
    <row r="1292" spans="1:10" s="14" customFormat="1" ht="108.5" x14ac:dyDescent="0.35">
      <c r="A1292" s="10"/>
      <c r="B1292" s="11"/>
      <c r="C1292" s="58">
        <v>44</v>
      </c>
      <c r="D1292" s="56" t="s">
        <v>2563</v>
      </c>
      <c r="E1292" s="63">
        <v>0</v>
      </c>
      <c r="F1292" s="63">
        <v>12000000</v>
      </c>
      <c r="G1292" s="76">
        <f t="shared" si="91"/>
        <v>12000000</v>
      </c>
      <c r="H1292" s="56" t="s">
        <v>1226</v>
      </c>
      <c r="I1292" s="69"/>
      <c r="J1292" s="26"/>
    </row>
    <row r="1293" spans="1:10" s="14" customFormat="1" ht="108.5" x14ac:dyDescent="0.35">
      <c r="A1293" s="10"/>
      <c r="B1293" s="11"/>
      <c r="C1293" s="58">
        <v>45</v>
      </c>
      <c r="D1293" s="56" t="s">
        <v>2564</v>
      </c>
      <c r="E1293" s="63">
        <v>0</v>
      </c>
      <c r="F1293" s="63">
        <v>10000000</v>
      </c>
      <c r="G1293" s="76">
        <f t="shared" si="91"/>
        <v>10000000</v>
      </c>
      <c r="H1293" s="56" t="s">
        <v>1226</v>
      </c>
      <c r="I1293" s="69"/>
      <c r="J1293" s="26"/>
    </row>
    <row r="1294" spans="1:10" s="14" customFormat="1" ht="108.5" x14ac:dyDescent="0.35">
      <c r="A1294" s="10"/>
      <c r="B1294" s="11"/>
      <c r="C1294" s="58">
        <v>46</v>
      </c>
      <c r="D1294" s="56" t="s">
        <v>2565</v>
      </c>
      <c r="E1294" s="63">
        <v>0</v>
      </c>
      <c r="F1294" s="63">
        <v>10000000</v>
      </c>
      <c r="G1294" s="76">
        <f t="shared" si="91"/>
        <v>10000000</v>
      </c>
      <c r="H1294" s="56" t="s">
        <v>1226</v>
      </c>
      <c r="I1294" s="69"/>
      <c r="J1294" s="26"/>
    </row>
    <row r="1295" spans="1:10" s="14" customFormat="1" ht="93" x14ac:dyDescent="0.35">
      <c r="A1295" s="10"/>
      <c r="B1295" s="11"/>
      <c r="C1295" s="58">
        <v>47</v>
      </c>
      <c r="D1295" s="56" t="s">
        <v>2566</v>
      </c>
      <c r="E1295" s="63">
        <v>0</v>
      </c>
      <c r="F1295" s="63">
        <v>12000000</v>
      </c>
      <c r="G1295" s="76">
        <f t="shared" si="91"/>
        <v>12000000</v>
      </c>
      <c r="H1295" s="56" t="s">
        <v>1226</v>
      </c>
      <c r="I1295" s="69"/>
      <c r="J1295" s="26"/>
    </row>
    <row r="1296" spans="1:10" s="14" customFormat="1" ht="93" x14ac:dyDescent="0.35">
      <c r="A1296" s="10"/>
      <c r="B1296" s="11"/>
      <c r="C1296" s="58">
        <v>48</v>
      </c>
      <c r="D1296" s="56" t="s">
        <v>2568</v>
      </c>
      <c r="E1296" s="63">
        <v>0</v>
      </c>
      <c r="F1296" s="63">
        <v>10000000</v>
      </c>
      <c r="G1296" s="76">
        <f t="shared" si="91"/>
        <v>10000000</v>
      </c>
      <c r="H1296" s="56" t="s">
        <v>1226</v>
      </c>
      <c r="I1296" s="69"/>
      <c r="J1296" s="26"/>
    </row>
    <row r="1297" spans="1:10" s="14" customFormat="1" ht="93" x14ac:dyDescent="0.35">
      <c r="A1297" s="10"/>
      <c r="B1297" s="11"/>
      <c r="C1297" s="58">
        <v>49</v>
      </c>
      <c r="D1297" s="56" t="s">
        <v>2569</v>
      </c>
      <c r="E1297" s="63">
        <v>0</v>
      </c>
      <c r="F1297" s="63">
        <v>10000000</v>
      </c>
      <c r="G1297" s="76">
        <f t="shared" si="91"/>
        <v>10000000</v>
      </c>
      <c r="H1297" s="56" t="s">
        <v>1226</v>
      </c>
      <c r="I1297" s="69"/>
      <c r="J1297" s="26"/>
    </row>
    <row r="1298" spans="1:10" s="14" customFormat="1" ht="93" x14ac:dyDescent="0.35">
      <c r="A1298" s="10"/>
      <c r="B1298" s="11"/>
      <c r="C1298" s="58">
        <v>50</v>
      </c>
      <c r="D1298" s="56" t="s">
        <v>2570</v>
      </c>
      <c r="E1298" s="63">
        <v>0</v>
      </c>
      <c r="F1298" s="63">
        <v>10000000</v>
      </c>
      <c r="G1298" s="76">
        <f t="shared" si="91"/>
        <v>10000000</v>
      </c>
      <c r="H1298" s="56" t="s">
        <v>1226</v>
      </c>
      <c r="I1298" s="69"/>
      <c r="J1298" s="26"/>
    </row>
    <row r="1299" spans="1:10" s="14" customFormat="1" ht="93" x14ac:dyDescent="0.35">
      <c r="A1299" s="10"/>
      <c r="B1299" s="11"/>
      <c r="C1299" s="58">
        <v>51</v>
      </c>
      <c r="D1299" s="56" t="s">
        <v>2571</v>
      </c>
      <c r="E1299" s="63">
        <v>0</v>
      </c>
      <c r="F1299" s="63">
        <v>10000000</v>
      </c>
      <c r="G1299" s="76">
        <f t="shared" si="91"/>
        <v>10000000</v>
      </c>
      <c r="H1299" s="56" t="s">
        <v>1226</v>
      </c>
      <c r="I1299" s="69"/>
      <c r="J1299" s="26"/>
    </row>
    <row r="1300" spans="1:10" s="14" customFormat="1" ht="77.5" x14ac:dyDescent="0.35">
      <c r="A1300" s="10"/>
      <c r="B1300" s="11"/>
      <c r="C1300" s="58">
        <v>52</v>
      </c>
      <c r="D1300" s="56" t="s">
        <v>2572</v>
      </c>
      <c r="E1300" s="63">
        <v>0</v>
      </c>
      <c r="F1300" s="63">
        <v>15000000</v>
      </c>
      <c r="G1300" s="76">
        <f t="shared" si="91"/>
        <v>15000000</v>
      </c>
      <c r="H1300" s="56" t="s">
        <v>1226</v>
      </c>
      <c r="I1300" s="69"/>
      <c r="J1300" s="26"/>
    </row>
    <row r="1301" spans="1:10" s="14" customFormat="1" ht="77.5" x14ac:dyDescent="0.35">
      <c r="A1301" s="10"/>
      <c r="B1301" s="11"/>
      <c r="C1301" s="58">
        <v>53</v>
      </c>
      <c r="D1301" s="56" t="s">
        <v>2573</v>
      </c>
      <c r="E1301" s="63">
        <v>0</v>
      </c>
      <c r="F1301" s="63">
        <v>12000000</v>
      </c>
      <c r="G1301" s="76">
        <f t="shared" si="91"/>
        <v>12000000</v>
      </c>
      <c r="H1301" s="56" t="s">
        <v>1226</v>
      </c>
      <c r="I1301" s="69"/>
      <c r="J1301" s="26"/>
    </row>
    <row r="1302" spans="1:10" s="14" customFormat="1" ht="77.5" x14ac:dyDescent="0.35">
      <c r="A1302" s="10"/>
      <c r="B1302" s="11"/>
      <c r="C1302" s="58">
        <v>54</v>
      </c>
      <c r="D1302" s="56" t="s">
        <v>2574</v>
      </c>
      <c r="E1302" s="63">
        <v>0</v>
      </c>
      <c r="F1302" s="63">
        <v>20000000</v>
      </c>
      <c r="G1302" s="76">
        <f t="shared" si="91"/>
        <v>20000000</v>
      </c>
      <c r="H1302" s="56" t="s">
        <v>1226</v>
      </c>
      <c r="I1302" s="69"/>
      <c r="J1302" s="26"/>
    </row>
    <row r="1303" spans="1:10" s="14" customFormat="1" ht="77.5" x14ac:dyDescent="0.35">
      <c r="A1303" s="10"/>
      <c r="B1303" s="11"/>
      <c r="C1303" s="58">
        <v>55</v>
      </c>
      <c r="D1303" s="56" t="s">
        <v>2575</v>
      </c>
      <c r="E1303" s="63">
        <v>0</v>
      </c>
      <c r="F1303" s="63">
        <v>15000000</v>
      </c>
      <c r="G1303" s="76">
        <f t="shared" si="91"/>
        <v>15000000</v>
      </c>
      <c r="H1303" s="56" t="s">
        <v>1226</v>
      </c>
      <c r="I1303" s="69"/>
      <c r="J1303" s="26"/>
    </row>
    <row r="1304" spans="1:10" x14ac:dyDescent="0.35">
      <c r="A1304" s="10"/>
      <c r="B1304" s="27"/>
      <c r="C1304" s="109" t="s">
        <v>1395</v>
      </c>
      <c r="D1304" s="110"/>
      <c r="E1304" s="59">
        <f>SUM(E1283:E1303)</f>
        <v>95000000</v>
      </c>
      <c r="F1304" s="59">
        <f>SUM(F1283:F1303)</f>
        <v>281000000</v>
      </c>
      <c r="G1304" s="73">
        <f>SUM(G1283:G1303)</f>
        <v>186000000</v>
      </c>
      <c r="H1304" s="31"/>
      <c r="J1304" s="35"/>
    </row>
    <row r="1305" spans="1:10" s="30" customFormat="1" x14ac:dyDescent="0.35">
      <c r="A1305" s="28"/>
      <c r="B1305" s="40"/>
      <c r="C1305" s="109" t="s">
        <v>1396</v>
      </c>
      <c r="D1305" s="110"/>
      <c r="E1305" s="61">
        <f>E1054+E1073+E1094+E1113+E1136+E1157+E1169+E1186+E1197+E1229+E1245+E1256+E1268+E1281+E1304</f>
        <v>915500000</v>
      </c>
      <c r="F1305" s="61">
        <f>F1054+F1073+F1094+F1113+F1136+F1157+F1169+F1186+F1197+F1229+F1245+F1256+F1268+F1281+F1304</f>
        <v>3296200000</v>
      </c>
      <c r="G1305" s="75">
        <f>G1054+G1073+G1094+G1113+G1136+G1157+G1169+G1186+G1197+G1229+G1245+G1256+G1268+G1281+G1304</f>
        <v>2380700000</v>
      </c>
      <c r="H1305" s="36"/>
      <c r="I1305" s="69"/>
      <c r="J1305" s="53"/>
    </row>
    <row r="1306" spans="1:10" s="30" customFormat="1" x14ac:dyDescent="0.35">
      <c r="A1306" s="37">
        <v>8</v>
      </c>
      <c r="B1306" s="38" t="s">
        <v>1427</v>
      </c>
      <c r="C1306" s="107" t="s">
        <v>1428</v>
      </c>
      <c r="D1306" s="112"/>
      <c r="E1306" s="61"/>
      <c r="F1306" s="61"/>
      <c r="G1306" s="75"/>
      <c r="H1306" s="36"/>
      <c r="I1306" s="69"/>
      <c r="J1306" s="53"/>
    </row>
    <row r="1307" spans="1:10" ht="77.5" x14ac:dyDescent="0.35">
      <c r="A1307" s="10"/>
      <c r="B1307" s="11"/>
      <c r="C1307" s="9">
        <f ca="1">COUNTIF($B$11:E1307,E1307)</f>
        <v>3</v>
      </c>
      <c r="D1307" s="4" t="s">
        <v>699</v>
      </c>
      <c r="E1307" s="59">
        <v>15000000</v>
      </c>
      <c r="F1307" s="59">
        <v>15000000</v>
      </c>
      <c r="G1307" s="73"/>
      <c r="H1307" s="6" t="s">
        <v>1226</v>
      </c>
    </row>
    <row r="1308" spans="1:10" ht="77.5" x14ac:dyDescent="0.35">
      <c r="A1308" s="10"/>
      <c r="B1308" s="11"/>
      <c r="C1308" s="9">
        <f ca="1">COUNTIF($B$11:E1308,E1308)</f>
        <v>4</v>
      </c>
      <c r="D1308" s="4" t="s">
        <v>700</v>
      </c>
      <c r="E1308" s="59">
        <v>10000000</v>
      </c>
      <c r="F1308" s="59">
        <v>10000000</v>
      </c>
      <c r="G1308" s="73"/>
      <c r="H1308" s="6" t="s">
        <v>1226</v>
      </c>
    </row>
    <row r="1309" spans="1:10" ht="77.5" x14ac:dyDescent="0.35">
      <c r="A1309" s="10"/>
      <c r="B1309" s="11"/>
      <c r="C1309" s="9">
        <f ca="1">COUNTIF($B$11:E1309,E1309)</f>
        <v>5</v>
      </c>
      <c r="D1309" s="4" t="s">
        <v>701</v>
      </c>
      <c r="E1309" s="59">
        <v>20000000</v>
      </c>
      <c r="F1309" s="59">
        <v>20000000</v>
      </c>
      <c r="G1309" s="73"/>
      <c r="H1309" s="6" t="s">
        <v>1226</v>
      </c>
    </row>
    <row r="1310" spans="1:10" ht="77.5" x14ac:dyDescent="0.35">
      <c r="A1310" s="10"/>
      <c r="B1310" s="11"/>
      <c r="C1310" s="9">
        <f ca="1">COUNTIF($B$11:E1310,E1310)</f>
        <v>6</v>
      </c>
      <c r="D1310" s="4" t="s">
        <v>702</v>
      </c>
      <c r="E1310" s="59">
        <v>10000000</v>
      </c>
      <c r="F1310" s="59">
        <v>10000000</v>
      </c>
      <c r="G1310" s="73"/>
      <c r="H1310" s="6" t="s">
        <v>1226</v>
      </c>
    </row>
    <row r="1311" spans="1:10" s="14" customFormat="1" ht="77.5" x14ac:dyDescent="0.35">
      <c r="A1311" s="10"/>
      <c r="B1311" s="11"/>
      <c r="C1311" s="58">
        <v>9</v>
      </c>
      <c r="D1311" s="56" t="s">
        <v>2587</v>
      </c>
      <c r="E1311" s="63">
        <v>0</v>
      </c>
      <c r="F1311" s="63">
        <v>10000000</v>
      </c>
      <c r="G1311" s="76">
        <f t="shared" ref="G1311:G1313" si="92">F1311-E1311</f>
        <v>10000000</v>
      </c>
      <c r="H1311" s="56" t="s">
        <v>1226</v>
      </c>
      <c r="I1311" s="69"/>
      <c r="J1311" s="26"/>
    </row>
    <row r="1312" spans="1:10" s="14" customFormat="1" ht="77.5" x14ac:dyDescent="0.35">
      <c r="A1312" s="10"/>
      <c r="B1312" s="11"/>
      <c r="C1312" s="58">
        <v>10</v>
      </c>
      <c r="D1312" s="56" t="s">
        <v>2588</v>
      </c>
      <c r="E1312" s="63">
        <v>0</v>
      </c>
      <c r="F1312" s="63">
        <v>20000000</v>
      </c>
      <c r="G1312" s="76">
        <f t="shared" si="92"/>
        <v>20000000</v>
      </c>
      <c r="H1312" s="56" t="s">
        <v>1226</v>
      </c>
      <c r="I1312" s="69"/>
      <c r="J1312" s="26"/>
    </row>
    <row r="1313" spans="1:10" s="14" customFormat="1" ht="77.5" x14ac:dyDescent="0.35">
      <c r="A1313" s="10"/>
      <c r="B1313" s="11"/>
      <c r="C1313" s="58">
        <v>11</v>
      </c>
      <c r="D1313" s="56" t="s">
        <v>2589</v>
      </c>
      <c r="E1313" s="63">
        <v>0</v>
      </c>
      <c r="F1313" s="63">
        <v>10000000</v>
      </c>
      <c r="G1313" s="76">
        <f t="shared" si="92"/>
        <v>10000000</v>
      </c>
      <c r="H1313" s="56" t="s">
        <v>1226</v>
      </c>
      <c r="I1313" s="69"/>
      <c r="J1313" s="26"/>
    </row>
    <row r="1314" spans="1:10" x14ac:dyDescent="0.35">
      <c r="A1314" s="10"/>
      <c r="B1314" s="11"/>
      <c r="C1314" s="109" t="s">
        <v>1413</v>
      </c>
      <c r="D1314" s="110"/>
      <c r="E1314" s="59">
        <f>SUM(E1307:E1313)</f>
        <v>55000000</v>
      </c>
      <c r="F1314" s="59">
        <f>SUM(F1307:F1313)</f>
        <v>95000000</v>
      </c>
      <c r="G1314" s="73">
        <f>SUM(G1307:G1313)</f>
        <v>40000000</v>
      </c>
      <c r="H1314" s="31"/>
      <c r="J1314" s="35"/>
    </row>
    <row r="1315" spans="1:10" x14ac:dyDescent="0.35">
      <c r="A1315" s="10"/>
      <c r="B1315" s="11"/>
      <c r="C1315" s="107" t="s">
        <v>1429</v>
      </c>
      <c r="D1315" s="112"/>
      <c r="E1315" s="59"/>
      <c r="F1315" s="59"/>
      <c r="G1315" s="73"/>
      <c r="H1315" s="31"/>
      <c r="J1315" s="35"/>
    </row>
    <row r="1316" spans="1:10" ht="77.5" x14ac:dyDescent="0.35">
      <c r="A1316" s="10"/>
      <c r="B1316" s="11"/>
      <c r="C1316" s="9">
        <f ca="1">COUNTIF($B$11:E1316,E1316)</f>
        <v>1</v>
      </c>
      <c r="D1316" s="4" t="s">
        <v>703</v>
      </c>
      <c r="E1316" s="59">
        <v>10000000</v>
      </c>
      <c r="F1316" s="59">
        <v>10000000</v>
      </c>
      <c r="G1316" s="73"/>
      <c r="H1316" s="6" t="s">
        <v>1226</v>
      </c>
    </row>
    <row r="1317" spans="1:10" ht="77.5" x14ac:dyDescent="0.35">
      <c r="A1317" s="10"/>
      <c r="B1317" s="11"/>
      <c r="C1317" s="9">
        <f ca="1">COUNTIF($B$11:E1317,E1317)</f>
        <v>2</v>
      </c>
      <c r="D1317" s="4" t="s">
        <v>704</v>
      </c>
      <c r="E1317" s="59">
        <v>10000000</v>
      </c>
      <c r="F1317" s="59">
        <v>10000000</v>
      </c>
      <c r="G1317" s="73"/>
      <c r="H1317" s="6" t="s">
        <v>1226</v>
      </c>
    </row>
    <row r="1318" spans="1:10" ht="77.5" x14ac:dyDescent="0.35">
      <c r="A1318" s="10"/>
      <c r="B1318" s="11"/>
      <c r="C1318" s="9">
        <f ca="1">COUNTIF($B$11:E1318,E1318)</f>
        <v>3</v>
      </c>
      <c r="D1318" s="4" t="s">
        <v>705</v>
      </c>
      <c r="E1318" s="59">
        <v>10000000</v>
      </c>
      <c r="F1318" s="59">
        <v>10000000</v>
      </c>
      <c r="G1318" s="73"/>
      <c r="H1318" s="6" t="s">
        <v>1226</v>
      </c>
    </row>
    <row r="1319" spans="1:10" ht="77.5" x14ac:dyDescent="0.35">
      <c r="A1319" s="10"/>
      <c r="B1319" s="11"/>
      <c r="C1319" s="9">
        <f ca="1">COUNTIF($B$11:E1319,E1319)</f>
        <v>4</v>
      </c>
      <c r="D1319" s="4" t="s">
        <v>706</v>
      </c>
      <c r="E1319" s="59">
        <v>10000000</v>
      </c>
      <c r="F1319" s="59">
        <v>10000000</v>
      </c>
      <c r="G1319" s="73"/>
      <c r="H1319" s="6" t="s">
        <v>1226</v>
      </c>
    </row>
    <row r="1320" spans="1:10" s="14" customFormat="1" ht="108.5" x14ac:dyDescent="0.35">
      <c r="A1320" s="10"/>
      <c r="B1320" s="11"/>
      <c r="C1320" s="58">
        <v>5</v>
      </c>
      <c r="D1320" s="56" t="s">
        <v>2596</v>
      </c>
      <c r="E1320" s="63">
        <v>0</v>
      </c>
      <c r="F1320" s="63">
        <v>75000000</v>
      </c>
      <c r="G1320" s="76">
        <f t="shared" ref="G1320:G1328" si="93">F1320-E1320</f>
        <v>75000000</v>
      </c>
      <c r="H1320" s="56" t="s">
        <v>1227</v>
      </c>
      <c r="I1320" s="69"/>
      <c r="J1320" s="26"/>
    </row>
    <row r="1321" spans="1:10" s="14" customFormat="1" ht="77.5" x14ac:dyDescent="0.35">
      <c r="A1321" s="10"/>
      <c r="B1321" s="11"/>
      <c r="C1321" s="58">
        <v>7</v>
      </c>
      <c r="D1321" s="56" t="s">
        <v>2592</v>
      </c>
      <c r="E1321" s="63">
        <v>0</v>
      </c>
      <c r="F1321" s="63">
        <v>10000000</v>
      </c>
      <c r="G1321" s="76">
        <f t="shared" si="93"/>
        <v>10000000</v>
      </c>
      <c r="H1321" s="56" t="s">
        <v>1226</v>
      </c>
      <c r="I1321" s="69"/>
      <c r="J1321" s="26"/>
    </row>
    <row r="1322" spans="1:10" s="14" customFormat="1" ht="77.5" x14ac:dyDescent="0.35">
      <c r="A1322" s="10"/>
      <c r="B1322" s="11"/>
      <c r="C1322" s="58">
        <v>8</v>
      </c>
      <c r="D1322" s="56" t="s">
        <v>2593</v>
      </c>
      <c r="E1322" s="63">
        <v>0</v>
      </c>
      <c r="F1322" s="63">
        <v>45000000</v>
      </c>
      <c r="G1322" s="76">
        <f t="shared" si="93"/>
        <v>45000000</v>
      </c>
      <c r="H1322" s="56" t="s">
        <v>1226</v>
      </c>
      <c r="I1322" s="69"/>
      <c r="J1322" s="26"/>
    </row>
    <row r="1323" spans="1:10" s="14" customFormat="1" ht="77.5" x14ac:dyDescent="0.35">
      <c r="A1323" s="10"/>
      <c r="B1323" s="11"/>
      <c r="C1323" s="58">
        <v>9</v>
      </c>
      <c r="D1323" s="56" t="s">
        <v>2594</v>
      </c>
      <c r="E1323" s="63">
        <v>0</v>
      </c>
      <c r="F1323" s="63">
        <v>10000000</v>
      </c>
      <c r="G1323" s="76">
        <f t="shared" si="93"/>
        <v>10000000</v>
      </c>
      <c r="H1323" s="56" t="s">
        <v>1226</v>
      </c>
      <c r="I1323" s="69"/>
      <c r="J1323" s="26"/>
    </row>
    <row r="1324" spans="1:10" s="14" customFormat="1" ht="77.5" x14ac:dyDescent="0.35">
      <c r="A1324" s="10"/>
      <c r="B1324" s="11"/>
      <c r="C1324" s="58">
        <v>10</v>
      </c>
      <c r="D1324" s="56" t="s">
        <v>3326</v>
      </c>
      <c r="E1324" s="63">
        <v>0</v>
      </c>
      <c r="F1324" s="63">
        <v>13000000</v>
      </c>
      <c r="G1324" s="76">
        <f t="shared" si="93"/>
        <v>13000000</v>
      </c>
      <c r="H1324" s="56" t="s">
        <v>1226</v>
      </c>
      <c r="I1324" s="69"/>
      <c r="J1324" s="26"/>
    </row>
    <row r="1325" spans="1:10" s="14" customFormat="1" ht="77.5" x14ac:dyDescent="0.35">
      <c r="A1325" s="10"/>
      <c r="B1325" s="11"/>
      <c r="C1325" s="58">
        <v>11</v>
      </c>
      <c r="D1325" s="56" t="s">
        <v>3327</v>
      </c>
      <c r="E1325" s="63">
        <v>0</v>
      </c>
      <c r="F1325" s="63">
        <v>13000000</v>
      </c>
      <c r="G1325" s="76">
        <f t="shared" si="93"/>
        <v>13000000</v>
      </c>
      <c r="H1325" s="56" t="s">
        <v>1226</v>
      </c>
      <c r="I1325" s="69"/>
      <c r="J1325" s="26"/>
    </row>
    <row r="1326" spans="1:10" s="14" customFormat="1" ht="77.5" x14ac:dyDescent="0.35">
      <c r="A1326" s="10"/>
      <c r="B1326" s="11"/>
      <c r="C1326" s="58">
        <v>12</v>
      </c>
      <c r="D1326" s="56" t="s">
        <v>3328</v>
      </c>
      <c r="E1326" s="63">
        <v>0</v>
      </c>
      <c r="F1326" s="63">
        <v>13000000</v>
      </c>
      <c r="G1326" s="76">
        <f t="shared" si="93"/>
        <v>13000000</v>
      </c>
      <c r="H1326" s="56" t="s">
        <v>1226</v>
      </c>
      <c r="I1326" s="69"/>
      <c r="J1326" s="26"/>
    </row>
    <row r="1327" spans="1:10" s="14" customFormat="1" ht="77.5" x14ac:dyDescent="0.35">
      <c r="A1327" s="10"/>
      <c r="B1327" s="11"/>
      <c r="C1327" s="58">
        <v>13</v>
      </c>
      <c r="D1327" s="56" t="s">
        <v>3329</v>
      </c>
      <c r="E1327" s="63">
        <v>0</v>
      </c>
      <c r="F1327" s="63">
        <v>13000000</v>
      </c>
      <c r="G1327" s="76">
        <f t="shared" si="93"/>
        <v>13000000</v>
      </c>
      <c r="H1327" s="56" t="s">
        <v>1226</v>
      </c>
      <c r="I1327" s="69"/>
      <c r="J1327" s="26"/>
    </row>
    <row r="1328" spans="1:10" s="14" customFormat="1" ht="77.5" x14ac:dyDescent="0.35">
      <c r="A1328" s="10"/>
      <c r="B1328" s="11"/>
      <c r="C1328" s="58">
        <v>14</v>
      </c>
      <c r="D1328" s="56" t="s">
        <v>2595</v>
      </c>
      <c r="E1328" s="63">
        <v>0</v>
      </c>
      <c r="F1328" s="63">
        <v>10000000</v>
      </c>
      <c r="G1328" s="76">
        <f t="shared" si="93"/>
        <v>10000000</v>
      </c>
      <c r="H1328" s="56" t="s">
        <v>1226</v>
      </c>
      <c r="I1328" s="69"/>
      <c r="J1328" s="26"/>
    </row>
    <row r="1329" spans="1:10" x14ac:dyDescent="0.35">
      <c r="A1329" s="10"/>
      <c r="B1329" s="11"/>
      <c r="C1329" s="109" t="s">
        <v>1414</v>
      </c>
      <c r="D1329" s="110"/>
      <c r="E1329" s="61">
        <f>SUM(E1316:E1328)</f>
        <v>40000000</v>
      </c>
      <c r="F1329" s="61">
        <f>SUM(F1316:F1328)</f>
        <v>242000000</v>
      </c>
      <c r="G1329" s="75">
        <f>SUM(G1316:G1328)</f>
        <v>202000000</v>
      </c>
      <c r="H1329" s="31"/>
      <c r="J1329" s="35"/>
    </row>
    <row r="1330" spans="1:10" x14ac:dyDescent="0.35">
      <c r="A1330" s="10"/>
      <c r="B1330" s="11"/>
      <c r="C1330" s="107" t="s">
        <v>1430</v>
      </c>
      <c r="D1330" s="112"/>
      <c r="E1330" s="59"/>
      <c r="F1330" s="59"/>
      <c r="G1330" s="73"/>
      <c r="H1330" s="31"/>
      <c r="J1330" s="35"/>
    </row>
    <row r="1331" spans="1:10" ht="77.5" x14ac:dyDescent="0.35">
      <c r="A1331" s="10"/>
      <c r="B1331" s="11"/>
      <c r="C1331" s="9">
        <f ca="1">COUNTIF($B$11:E1331,E1331)</f>
        <v>1</v>
      </c>
      <c r="D1331" s="4" t="s">
        <v>707</v>
      </c>
      <c r="E1331" s="59">
        <v>10000000</v>
      </c>
      <c r="F1331" s="59">
        <v>10000000</v>
      </c>
      <c r="G1331" s="73"/>
      <c r="H1331" s="6" t="s">
        <v>1226</v>
      </c>
    </row>
    <row r="1332" spans="1:10" ht="77.5" x14ac:dyDescent="0.35">
      <c r="A1332" s="10"/>
      <c r="B1332" s="11"/>
      <c r="C1332" s="9">
        <f ca="1">COUNTIF($B$11:E1332,E1332)</f>
        <v>2</v>
      </c>
      <c r="D1332" s="4" t="s">
        <v>708</v>
      </c>
      <c r="E1332" s="59">
        <v>20000000</v>
      </c>
      <c r="F1332" s="59">
        <v>20000000</v>
      </c>
      <c r="G1332" s="73"/>
      <c r="H1332" s="6" t="s">
        <v>1226</v>
      </c>
    </row>
    <row r="1333" spans="1:10" ht="93" x14ac:dyDescent="0.35">
      <c r="A1333" s="10"/>
      <c r="B1333" s="11"/>
      <c r="C1333" s="9">
        <f ca="1">COUNTIF($B$11:E1333,E1333)</f>
        <v>3</v>
      </c>
      <c r="D1333" s="4" t="s">
        <v>709</v>
      </c>
      <c r="E1333" s="59">
        <v>10000000</v>
      </c>
      <c r="F1333" s="59">
        <v>10000000</v>
      </c>
      <c r="G1333" s="73"/>
      <c r="H1333" s="6" t="s">
        <v>1226</v>
      </c>
    </row>
    <row r="1334" spans="1:10" s="14" customFormat="1" ht="77.5" x14ac:dyDescent="0.35">
      <c r="A1334" s="10"/>
      <c r="B1334" s="11"/>
      <c r="C1334" s="58">
        <v>5</v>
      </c>
      <c r="D1334" s="56" t="s">
        <v>2598</v>
      </c>
      <c r="E1334" s="63">
        <v>0</v>
      </c>
      <c r="F1334" s="63">
        <v>15000000</v>
      </c>
      <c r="G1334" s="76">
        <f t="shared" ref="G1334:G1335" si="94">F1334-E1334</f>
        <v>15000000</v>
      </c>
      <c r="H1334" s="56" t="s">
        <v>1226</v>
      </c>
      <c r="I1334" s="69"/>
      <c r="J1334" s="26"/>
    </row>
    <row r="1335" spans="1:10" s="14" customFormat="1" ht="77.5" x14ac:dyDescent="0.35">
      <c r="A1335" s="10"/>
      <c r="B1335" s="11"/>
      <c r="C1335" s="58">
        <v>6</v>
      </c>
      <c r="D1335" s="56" t="s">
        <v>2599</v>
      </c>
      <c r="E1335" s="63">
        <v>0</v>
      </c>
      <c r="F1335" s="63">
        <v>15000000</v>
      </c>
      <c r="G1335" s="76">
        <f t="shared" si="94"/>
        <v>15000000</v>
      </c>
      <c r="H1335" s="56" t="s">
        <v>1226</v>
      </c>
      <c r="I1335" s="69"/>
      <c r="J1335" s="26"/>
    </row>
    <row r="1336" spans="1:10" x14ac:dyDescent="0.35">
      <c r="A1336" s="10"/>
      <c r="B1336" s="11"/>
      <c r="C1336" s="109" t="s">
        <v>1415</v>
      </c>
      <c r="D1336" s="110"/>
      <c r="E1336" s="59">
        <f>SUM(E1331:E1335)</f>
        <v>40000000</v>
      </c>
      <c r="F1336" s="59">
        <f>SUM(F1331:F1335)</f>
        <v>70000000</v>
      </c>
      <c r="G1336" s="73">
        <f>SUM(G1331:G1335)</f>
        <v>30000000</v>
      </c>
      <c r="H1336" s="31"/>
      <c r="J1336" s="35"/>
    </row>
    <row r="1337" spans="1:10" x14ac:dyDescent="0.35">
      <c r="A1337" s="10"/>
      <c r="B1337" s="11"/>
      <c r="C1337" s="107" t="s">
        <v>1431</v>
      </c>
      <c r="D1337" s="112"/>
      <c r="E1337" s="59"/>
      <c r="F1337" s="59"/>
      <c r="G1337" s="73"/>
      <c r="H1337" s="31"/>
      <c r="J1337" s="35"/>
    </row>
    <row r="1338" spans="1:10" ht="77.5" x14ac:dyDescent="0.35">
      <c r="A1338" s="10"/>
      <c r="B1338" s="11"/>
      <c r="C1338" s="9">
        <f ca="1">COUNTIF($B$11:E1338,E1338)</f>
        <v>4</v>
      </c>
      <c r="D1338" s="4" t="s">
        <v>713</v>
      </c>
      <c r="E1338" s="59">
        <v>10000000</v>
      </c>
      <c r="F1338" s="59">
        <v>10000000</v>
      </c>
      <c r="G1338" s="73"/>
      <c r="H1338" s="6" t="s">
        <v>1226</v>
      </c>
    </row>
    <row r="1339" spans="1:10" ht="77.5" x14ac:dyDescent="0.35">
      <c r="A1339" s="10"/>
      <c r="B1339" s="11"/>
      <c r="C1339" s="9">
        <f ca="1">COUNTIF($B$11:E1339,E1339)</f>
        <v>5</v>
      </c>
      <c r="D1339" s="4" t="s">
        <v>714</v>
      </c>
      <c r="E1339" s="59">
        <v>10000000</v>
      </c>
      <c r="F1339" s="59">
        <v>10000000</v>
      </c>
      <c r="G1339" s="73"/>
      <c r="H1339" s="6" t="s">
        <v>1226</v>
      </c>
    </row>
    <row r="1340" spans="1:10" ht="77.5" x14ac:dyDescent="0.35">
      <c r="A1340" s="10"/>
      <c r="B1340" s="11"/>
      <c r="C1340" s="9">
        <f ca="1">COUNTIF($B$11:E1340,E1340)</f>
        <v>6</v>
      </c>
      <c r="D1340" s="4" t="s">
        <v>715</v>
      </c>
      <c r="E1340" s="59">
        <v>10000000</v>
      </c>
      <c r="F1340" s="59">
        <v>10000000</v>
      </c>
      <c r="G1340" s="73"/>
      <c r="H1340" s="6" t="s">
        <v>1226</v>
      </c>
    </row>
    <row r="1341" spans="1:10" ht="77.5" x14ac:dyDescent="0.35">
      <c r="A1341" s="10"/>
      <c r="B1341" s="11"/>
      <c r="C1341" s="9">
        <f ca="1">COUNTIF($B$11:E1341,E1341)</f>
        <v>7</v>
      </c>
      <c r="D1341" s="4" t="s">
        <v>716</v>
      </c>
      <c r="E1341" s="59">
        <v>15000000</v>
      </c>
      <c r="F1341" s="59">
        <v>15000000</v>
      </c>
      <c r="G1341" s="73"/>
      <c r="H1341" s="6" t="s">
        <v>1226</v>
      </c>
    </row>
    <row r="1342" spans="1:10" ht="77.5" x14ac:dyDescent="0.35">
      <c r="A1342" s="10"/>
      <c r="B1342" s="11"/>
      <c r="C1342" s="9">
        <f ca="1">COUNTIF($B$11:E1342,E1342)</f>
        <v>8</v>
      </c>
      <c r="D1342" s="4" t="s">
        <v>717</v>
      </c>
      <c r="E1342" s="59">
        <v>15000000</v>
      </c>
      <c r="F1342" s="59">
        <v>15000000</v>
      </c>
      <c r="G1342" s="73"/>
      <c r="H1342" s="6" t="s">
        <v>1226</v>
      </c>
    </row>
    <row r="1343" spans="1:10" ht="108.5" x14ac:dyDescent="0.35">
      <c r="A1343" s="10"/>
      <c r="B1343" s="11"/>
      <c r="C1343" s="9">
        <f ca="1">COUNTIF($B$11:E1343,E1343)</f>
        <v>9</v>
      </c>
      <c r="D1343" s="4" t="s">
        <v>718</v>
      </c>
      <c r="E1343" s="59">
        <v>10000000</v>
      </c>
      <c r="F1343" s="59">
        <v>10000000</v>
      </c>
      <c r="G1343" s="73"/>
      <c r="H1343" s="6" t="s">
        <v>1226</v>
      </c>
    </row>
    <row r="1344" spans="1:10" s="14" customFormat="1" ht="77.5" x14ac:dyDescent="0.35">
      <c r="A1344" s="10"/>
      <c r="B1344" s="11"/>
      <c r="C1344" s="58">
        <v>11</v>
      </c>
      <c r="D1344" s="56" t="s">
        <v>2601</v>
      </c>
      <c r="E1344" s="63">
        <v>0</v>
      </c>
      <c r="F1344" s="63">
        <v>10000000</v>
      </c>
      <c r="G1344" s="76">
        <f t="shared" ref="G1344:G1345" si="95">F1344-E1344</f>
        <v>10000000</v>
      </c>
      <c r="H1344" s="56" t="s">
        <v>1226</v>
      </c>
      <c r="I1344" s="69"/>
      <c r="J1344" s="26"/>
    </row>
    <row r="1345" spans="1:10" s="14" customFormat="1" ht="77.5" x14ac:dyDescent="0.35">
      <c r="A1345" s="10"/>
      <c r="B1345" s="11"/>
      <c r="C1345" s="58">
        <v>12</v>
      </c>
      <c r="D1345" s="56" t="s">
        <v>2602</v>
      </c>
      <c r="E1345" s="63">
        <v>0</v>
      </c>
      <c r="F1345" s="63">
        <v>10000000</v>
      </c>
      <c r="G1345" s="76">
        <f t="shared" si="95"/>
        <v>10000000</v>
      </c>
      <c r="H1345" s="56" t="s">
        <v>1226</v>
      </c>
      <c r="I1345" s="69"/>
      <c r="J1345" s="26"/>
    </row>
    <row r="1346" spans="1:10" x14ac:dyDescent="0.35">
      <c r="A1346" s="10"/>
      <c r="B1346" s="11"/>
      <c r="C1346" s="109" t="s">
        <v>1416</v>
      </c>
      <c r="D1346" s="110"/>
      <c r="E1346" s="59">
        <f>SUM(E1338:E1345)</f>
        <v>70000000</v>
      </c>
      <c r="F1346" s="59">
        <f>SUM(F1338:F1345)</f>
        <v>90000000</v>
      </c>
      <c r="G1346" s="73">
        <f>SUM(G1338:G1345)</f>
        <v>20000000</v>
      </c>
      <c r="H1346" s="31"/>
      <c r="J1346" s="35"/>
    </row>
    <row r="1347" spans="1:10" s="44" customFormat="1" x14ac:dyDescent="0.35">
      <c r="A1347" s="10"/>
      <c r="B1347" s="11"/>
      <c r="C1347" s="107" t="s">
        <v>2604</v>
      </c>
      <c r="D1347" s="112"/>
      <c r="E1347" s="65"/>
      <c r="F1347" s="65"/>
      <c r="G1347" s="74"/>
      <c r="H1347" s="12"/>
      <c r="I1347" s="69"/>
      <c r="J1347" s="26"/>
    </row>
    <row r="1348" spans="1:10" s="14" customFormat="1" ht="93" x14ac:dyDescent="0.35">
      <c r="A1348" s="10"/>
      <c r="B1348" s="11"/>
      <c r="C1348" s="58">
        <v>3</v>
      </c>
      <c r="D1348" s="56" t="s">
        <v>2606</v>
      </c>
      <c r="E1348" s="63">
        <v>0</v>
      </c>
      <c r="F1348" s="63">
        <v>10000000</v>
      </c>
      <c r="G1348" s="76">
        <f t="shared" ref="G1348:G1349" si="96">F1348-E1348</f>
        <v>10000000</v>
      </c>
      <c r="H1348" s="56" t="s">
        <v>1226</v>
      </c>
      <c r="I1348" s="69"/>
      <c r="J1348" s="26"/>
    </row>
    <row r="1349" spans="1:10" s="14" customFormat="1" ht="93" x14ac:dyDescent="0.35">
      <c r="A1349" s="10"/>
      <c r="B1349" s="11"/>
      <c r="C1349" s="58">
        <v>4</v>
      </c>
      <c r="D1349" s="56" t="s">
        <v>2607</v>
      </c>
      <c r="E1349" s="63">
        <v>0</v>
      </c>
      <c r="F1349" s="63">
        <v>10000000</v>
      </c>
      <c r="G1349" s="76">
        <f t="shared" si="96"/>
        <v>10000000</v>
      </c>
      <c r="H1349" s="56" t="s">
        <v>1226</v>
      </c>
      <c r="I1349" s="69"/>
      <c r="J1349" s="26"/>
    </row>
    <row r="1350" spans="1:10" x14ac:dyDescent="0.35">
      <c r="A1350" s="10"/>
      <c r="B1350" s="11"/>
      <c r="C1350" s="109" t="s">
        <v>2609</v>
      </c>
      <c r="D1350" s="110"/>
      <c r="E1350" s="59">
        <f>SUM(E1348:E1349)</f>
        <v>0</v>
      </c>
      <c r="F1350" s="59">
        <f>SUM(F1348:F1349)</f>
        <v>20000000</v>
      </c>
      <c r="G1350" s="73">
        <f>SUM(G1348:G1349)</f>
        <v>20000000</v>
      </c>
      <c r="H1350" s="31"/>
      <c r="J1350" s="35"/>
    </row>
    <row r="1351" spans="1:10" x14ac:dyDescent="0.35">
      <c r="A1351" s="10"/>
      <c r="B1351" s="11"/>
      <c r="C1351" s="107" t="s">
        <v>1432</v>
      </c>
      <c r="D1351" s="112"/>
      <c r="E1351" s="59"/>
      <c r="F1351" s="59"/>
      <c r="G1351" s="73"/>
      <c r="H1351" s="31"/>
      <c r="J1351" s="35"/>
    </row>
    <row r="1352" spans="1:10" ht="77.5" x14ac:dyDescent="0.35">
      <c r="A1352" s="10"/>
      <c r="B1352" s="11"/>
      <c r="C1352" s="9">
        <f ca="1">COUNTIF($B$11:E1352,E1352)</f>
        <v>5</v>
      </c>
      <c r="D1352" s="4" t="s">
        <v>723</v>
      </c>
      <c r="E1352" s="59">
        <v>10000000</v>
      </c>
      <c r="F1352" s="59">
        <v>10000000</v>
      </c>
      <c r="G1352" s="73"/>
      <c r="H1352" s="6" t="s">
        <v>1226</v>
      </c>
    </row>
    <row r="1353" spans="1:10" ht="77.5" x14ac:dyDescent="0.35">
      <c r="A1353" s="10"/>
      <c r="B1353" s="11"/>
      <c r="C1353" s="9">
        <f ca="1">COUNTIF($B$11:E1353,E1353)</f>
        <v>6</v>
      </c>
      <c r="D1353" s="4" t="s">
        <v>724</v>
      </c>
      <c r="E1353" s="59">
        <v>10000000</v>
      </c>
      <c r="F1353" s="59">
        <v>10000000</v>
      </c>
      <c r="G1353" s="73"/>
      <c r="H1353" s="6" t="s">
        <v>1226</v>
      </c>
    </row>
    <row r="1354" spans="1:10" ht="77.5" x14ac:dyDescent="0.35">
      <c r="A1354" s="10"/>
      <c r="B1354" s="11"/>
      <c r="C1354" s="9">
        <f ca="1">COUNTIF($B$11:E1354,E1354)</f>
        <v>7</v>
      </c>
      <c r="D1354" s="4" t="s">
        <v>725</v>
      </c>
      <c r="E1354" s="59">
        <v>10000000</v>
      </c>
      <c r="F1354" s="59">
        <v>10000000</v>
      </c>
      <c r="G1354" s="73"/>
      <c r="H1354" s="6" t="s">
        <v>1226</v>
      </c>
    </row>
    <row r="1355" spans="1:10" ht="108.5" x14ac:dyDescent="0.35">
      <c r="A1355" s="10"/>
      <c r="B1355" s="11"/>
      <c r="C1355" s="9">
        <f ca="1">COUNTIF($B$11:E1355,E1355)</f>
        <v>8</v>
      </c>
      <c r="D1355" s="4" t="s">
        <v>726</v>
      </c>
      <c r="E1355" s="59">
        <v>10000000</v>
      </c>
      <c r="F1355" s="59">
        <v>10000000</v>
      </c>
      <c r="G1355" s="73"/>
      <c r="H1355" s="6" t="s">
        <v>1226</v>
      </c>
    </row>
    <row r="1356" spans="1:10" s="14" customFormat="1" ht="77.5" x14ac:dyDescent="0.35">
      <c r="A1356" s="10"/>
      <c r="B1356" s="11"/>
      <c r="C1356" s="58">
        <v>10</v>
      </c>
      <c r="D1356" s="56" t="s">
        <v>2613</v>
      </c>
      <c r="E1356" s="63">
        <v>0</v>
      </c>
      <c r="F1356" s="63">
        <v>13000000</v>
      </c>
      <c r="G1356" s="76">
        <f t="shared" ref="G1356:G1362" si="97">F1356-E1356</f>
        <v>13000000</v>
      </c>
      <c r="H1356" s="56" t="s">
        <v>1226</v>
      </c>
      <c r="I1356" s="69"/>
      <c r="J1356" s="26"/>
    </row>
    <row r="1357" spans="1:10" s="14" customFormat="1" ht="77.5" x14ac:dyDescent="0.35">
      <c r="A1357" s="10"/>
      <c r="B1357" s="11"/>
      <c r="C1357" s="58">
        <v>11</v>
      </c>
      <c r="D1357" s="56" t="s">
        <v>2614</v>
      </c>
      <c r="E1357" s="63">
        <v>0</v>
      </c>
      <c r="F1357" s="63">
        <v>13000000</v>
      </c>
      <c r="G1357" s="76">
        <f t="shared" si="97"/>
        <v>13000000</v>
      </c>
      <c r="H1357" s="56" t="s">
        <v>1226</v>
      </c>
      <c r="I1357" s="69"/>
      <c r="J1357" s="26"/>
    </row>
    <row r="1358" spans="1:10" s="14" customFormat="1" ht="77.5" x14ac:dyDescent="0.35">
      <c r="A1358" s="10"/>
      <c r="B1358" s="11"/>
      <c r="C1358" s="58">
        <v>12</v>
      </c>
      <c r="D1358" s="56" t="s">
        <v>2615</v>
      </c>
      <c r="E1358" s="63">
        <v>0</v>
      </c>
      <c r="F1358" s="63">
        <v>13000000</v>
      </c>
      <c r="G1358" s="76">
        <f t="shared" si="97"/>
        <v>13000000</v>
      </c>
      <c r="H1358" s="56" t="s">
        <v>1226</v>
      </c>
      <c r="I1358" s="69"/>
      <c r="J1358" s="26"/>
    </row>
    <row r="1359" spans="1:10" s="14" customFormat="1" ht="77.5" x14ac:dyDescent="0.35">
      <c r="A1359" s="10"/>
      <c r="B1359" s="11"/>
      <c r="C1359" s="58">
        <v>13</v>
      </c>
      <c r="D1359" s="56" t="s">
        <v>3331</v>
      </c>
      <c r="E1359" s="63">
        <v>0</v>
      </c>
      <c r="F1359" s="63">
        <v>13000000</v>
      </c>
      <c r="G1359" s="76">
        <f t="shared" si="97"/>
        <v>13000000</v>
      </c>
      <c r="H1359" s="56" t="s">
        <v>1226</v>
      </c>
      <c r="I1359" s="69"/>
      <c r="J1359" s="26"/>
    </row>
    <row r="1360" spans="1:10" s="14" customFormat="1" ht="77.5" x14ac:dyDescent="0.35">
      <c r="A1360" s="10"/>
      <c r="B1360" s="11"/>
      <c r="C1360" s="58">
        <v>14</v>
      </c>
      <c r="D1360" s="56" t="s">
        <v>2616</v>
      </c>
      <c r="E1360" s="63">
        <v>0</v>
      </c>
      <c r="F1360" s="63">
        <v>13000000</v>
      </c>
      <c r="G1360" s="76">
        <f t="shared" si="97"/>
        <v>13000000</v>
      </c>
      <c r="H1360" s="56" t="s">
        <v>1226</v>
      </c>
      <c r="I1360" s="69"/>
      <c r="J1360" s="26"/>
    </row>
    <row r="1361" spans="1:10" s="14" customFormat="1" ht="77.5" x14ac:dyDescent="0.35">
      <c r="A1361" s="10"/>
      <c r="B1361" s="11"/>
      <c r="C1361" s="58">
        <v>15</v>
      </c>
      <c r="D1361" s="56" t="s">
        <v>2617</v>
      </c>
      <c r="E1361" s="63">
        <v>0</v>
      </c>
      <c r="F1361" s="63">
        <v>13000000</v>
      </c>
      <c r="G1361" s="76">
        <f t="shared" si="97"/>
        <v>13000000</v>
      </c>
      <c r="H1361" s="56" t="s">
        <v>1226</v>
      </c>
      <c r="I1361" s="69"/>
      <c r="J1361" s="26"/>
    </row>
    <row r="1362" spans="1:10" s="14" customFormat="1" ht="77.5" x14ac:dyDescent="0.35">
      <c r="A1362" s="10"/>
      <c r="B1362" s="11"/>
      <c r="C1362" s="58">
        <v>16</v>
      </c>
      <c r="D1362" s="56" t="s">
        <v>2618</v>
      </c>
      <c r="E1362" s="63">
        <v>0</v>
      </c>
      <c r="F1362" s="63">
        <v>13000000</v>
      </c>
      <c r="G1362" s="76">
        <f t="shared" si="97"/>
        <v>13000000</v>
      </c>
      <c r="H1362" s="56" t="s">
        <v>1226</v>
      </c>
      <c r="I1362" s="69"/>
      <c r="J1362" s="26"/>
    </row>
    <row r="1363" spans="1:10" ht="15.75" customHeight="1" x14ac:dyDescent="0.35">
      <c r="A1363" s="10"/>
      <c r="B1363" s="11"/>
      <c r="C1363" s="109" t="s">
        <v>1417</v>
      </c>
      <c r="D1363" s="110"/>
      <c r="E1363" s="59">
        <f>SUM(E1352:E1362)</f>
        <v>40000000</v>
      </c>
      <c r="F1363" s="59">
        <f>SUM(F1352:F1362)</f>
        <v>131000000</v>
      </c>
      <c r="G1363" s="73">
        <f>SUM(G1352:G1362)</f>
        <v>91000000</v>
      </c>
      <c r="H1363" s="31"/>
      <c r="J1363" s="35"/>
    </row>
    <row r="1364" spans="1:10" ht="15.75" customHeight="1" x14ac:dyDescent="0.35">
      <c r="A1364" s="10"/>
      <c r="B1364" s="11"/>
      <c r="C1364" s="107" t="s">
        <v>1433</v>
      </c>
      <c r="D1364" s="112"/>
      <c r="E1364" s="59"/>
      <c r="F1364" s="59"/>
      <c r="G1364" s="73"/>
      <c r="H1364" s="31"/>
      <c r="J1364" s="35"/>
    </row>
    <row r="1365" spans="1:10" ht="77.5" x14ac:dyDescent="0.35">
      <c r="A1365" s="10"/>
      <c r="B1365" s="11"/>
      <c r="C1365" s="9">
        <f ca="1">COUNTIF($B$11:E1365,E1365)</f>
        <v>4</v>
      </c>
      <c r="D1365" s="4" t="s">
        <v>730</v>
      </c>
      <c r="E1365" s="59">
        <v>10000000</v>
      </c>
      <c r="F1365" s="59">
        <v>10000000</v>
      </c>
      <c r="G1365" s="73"/>
      <c r="H1365" s="6" t="s">
        <v>1226</v>
      </c>
    </row>
    <row r="1366" spans="1:10" ht="77.5" x14ac:dyDescent="0.35">
      <c r="A1366" s="10"/>
      <c r="B1366" s="11"/>
      <c r="C1366" s="9">
        <f ca="1">COUNTIF($B$11:E1366,E1366)</f>
        <v>5</v>
      </c>
      <c r="D1366" s="4" t="s">
        <v>731</v>
      </c>
      <c r="E1366" s="59">
        <v>20000000</v>
      </c>
      <c r="F1366" s="59">
        <v>20000000</v>
      </c>
      <c r="G1366" s="73"/>
      <c r="H1366" s="6" t="s">
        <v>1226</v>
      </c>
    </row>
    <row r="1367" spans="1:10" ht="124" x14ac:dyDescent="0.35">
      <c r="A1367" s="10"/>
      <c r="B1367" s="11"/>
      <c r="C1367" s="9">
        <f ca="1">COUNTIF($B$11:E1367,E1367)</f>
        <v>6</v>
      </c>
      <c r="D1367" s="4" t="s">
        <v>732</v>
      </c>
      <c r="E1367" s="59">
        <v>10000000</v>
      </c>
      <c r="F1367" s="59">
        <v>10000000</v>
      </c>
      <c r="G1367" s="73"/>
      <c r="H1367" s="6" t="s">
        <v>1226</v>
      </c>
    </row>
    <row r="1368" spans="1:10" ht="77.5" x14ac:dyDescent="0.35">
      <c r="A1368" s="10"/>
      <c r="B1368" s="11"/>
      <c r="C1368" s="9">
        <f ca="1">COUNTIF($B$11:E1368,E1368)</f>
        <v>7</v>
      </c>
      <c r="D1368" s="4" t="s">
        <v>733</v>
      </c>
      <c r="E1368" s="59">
        <v>20000000</v>
      </c>
      <c r="F1368" s="59">
        <v>20000000</v>
      </c>
      <c r="G1368" s="73"/>
      <c r="H1368" s="6" t="s">
        <v>1226</v>
      </c>
    </row>
    <row r="1369" spans="1:10" s="14" customFormat="1" ht="77.5" x14ac:dyDescent="0.35">
      <c r="A1369" s="10"/>
      <c r="B1369" s="11"/>
      <c r="C1369" s="58">
        <v>10</v>
      </c>
      <c r="D1369" s="56" t="s">
        <v>2619</v>
      </c>
      <c r="E1369" s="63">
        <v>0</v>
      </c>
      <c r="F1369" s="63">
        <v>10000000</v>
      </c>
      <c r="G1369" s="76">
        <f t="shared" ref="G1369:G1380" si="98">F1369-E1369</f>
        <v>10000000</v>
      </c>
      <c r="H1369" s="56" t="s">
        <v>1226</v>
      </c>
      <c r="I1369" s="69"/>
      <c r="J1369" s="26"/>
    </row>
    <row r="1370" spans="1:10" s="14" customFormat="1" ht="77.5" x14ac:dyDescent="0.35">
      <c r="A1370" s="10"/>
      <c r="B1370" s="11"/>
      <c r="C1370" s="58">
        <v>11</v>
      </c>
      <c r="D1370" s="56" t="s">
        <v>2620</v>
      </c>
      <c r="E1370" s="63">
        <v>0</v>
      </c>
      <c r="F1370" s="63">
        <v>10000000</v>
      </c>
      <c r="G1370" s="76">
        <f t="shared" si="98"/>
        <v>10000000</v>
      </c>
      <c r="H1370" s="56" t="s">
        <v>1226</v>
      </c>
      <c r="I1370" s="69"/>
      <c r="J1370" s="26"/>
    </row>
    <row r="1371" spans="1:10" s="14" customFormat="1" ht="77.5" x14ac:dyDescent="0.35">
      <c r="A1371" s="10"/>
      <c r="B1371" s="11"/>
      <c r="C1371" s="58">
        <v>12</v>
      </c>
      <c r="D1371" s="56" t="s">
        <v>2621</v>
      </c>
      <c r="E1371" s="63">
        <v>0</v>
      </c>
      <c r="F1371" s="63">
        <v>10000000</v>
      </c>
      <c r="G1371" s="76">
        <f t="shared" si="98"/>
        <v>10000000</v>
      </c>
      <c r="H1371" s="56" t="s">
        <v>1226</v>
      </c>
      <c r="I1371" s="69"/>
      <c r="J1371" s="26"/>
    </row>
    <row r="1372" spans="1:10" s="14" customFormat="1" ht="77.5" x14ac:dyDescent="0.35">
      <c r="A1372" s="10"/>
      <c r="B1372" s="11"/>
      <c r="C1372" s="58">
        <v>13</v>
      </c>
      <c r="D1372" s="56" t="s">
        <v>2622</v>
      </c>
      <c r="E1372" s="63">
        <v>0</v>
      </c>
      <c r="F1372" s="63">
        <v>10000000</v>
      </c>
      <c r="G1372" s="76">
        <f t="shared" si="98"/>
        <v>10000000</v>
      </c>
      <c r="H1372" s="56" t="s">
        <v>1226</v>
      </c>
      <c r="I1372" s="69"/>
      <c r="J1372" s="26"/>
    </row>
    <row r="1373" spans="1:10" s="14" customFormat="1" ht="77.5" x14ac:dyDescent="0.35">
      <c r="A1373" s="10"/>
      <c r="B1373" s="11"/>
      <c r="C1373" s="58">
        <v>14</v>
      </c>
      <c r="D1373" s="56" t="s">
        <v>2623</v>
      </c>
      <c r="E1373" s="63">
        <v>0</v>
      </c>
      <c r="F1373" s="63">
        <v>10000000</v>
      </c>
      <c r="G1373" s="76">
        <f t="shared" si="98"/>
        <v>10000000</v>
      </c>
      <c r="H1373" s="56" t="s">
        <v>1226</v>
      </c>
      <c r="I1373" s="69"/>
      <c r="J1373" s="26"/>
    </row>
    <row r="1374" spans="1:10" s="14" customFormat="1" ht="93" x14ac:dyDescent="0.35">
      <c r="A1374" s="10"/>
      <c r="B1374" s="11"/>
      <c r="C1374" s="58">
        <v>15</v>
      </c>
      <c r="D1374" s="56" t="s">
        <v>3332</v>
      </c>
      <c r="E1374" s="63">
        <v>0</v>
      </c>
      <c r="F1374" s="63">
        <v>10000000</v>
      </c>
      <c r="G1374" s="76">
        <f t="shared" si="98"/>
        <v>10000000</v>
      </c>
      <c r="H1374" s="56" t="s">
        <v>1226</v>
      </c>
      <c r="I1374" s="69"/>
      <c r="J1374" s="26"/>
    </row>
    <row r="1375" spans="1:10" s="14" customFormat="1" ht="93" x14ac:dyDescent="0.35">
      <c r="A1375" s="10"/>
      <c r="B1375" s="11"/>
      <c r="C1375" s="58">
        <v>16</v>
      </c>
      <c r="D1375" s="56" t="s">
        <v>3333</v>
      </c>
      <c r="E1375" s="63">
        <v>0</v>
      </c>
      <c r="F1375" s="63">
        <v>12500000</v>
      </c>
      <c r="G1375" s="76">
        <f t="shared" si="98"/>
        <v>12500000</v>
      </c>
      <c r="H1375" s="56" t="s">
        <v>1226</v>
      </c>
      <c r="I1375" s="69"/>
      <c r="J1375" s="26"/>
    </row>
    <row r="1376" spans="1:10" s="14" customFormat="1" ht="93" x14ac:dyDescent="0.35">
      <c r="A1376" s="10"/>
      <c r="B1376" s="11"/>
      <c r="C1376" s="58">
        <v>17</v>
      </c>
      <c r="D1376" s="56" t="s">
        <v>2624</v>
      </c>
      <c r="E1376" s="63">
        <v>0</v>
      </c>
      <c r="F1376" s="63">
        <v>12500000</v>
      </c>
      <c r="G1376" s="76">
        <f t="shared" si="98"/>
        <v>12500000</v>
      </c>
      <c r="H1376" s="56" t="s">
        <v>1226</v>
      </c>
      <c r="I1376" s="69"/>
      <c r="J1376" s="26"/>
    </row>
    <row r="1377" spans="1:10" s="14" customFormat="1" ht="77.5" x14ac:dyDescent="0.35">
      <c r="A1377" s="10"/>
      <c r="B1377" s="11"/>
      <c r="C1377" s="58">
        <v>18</v>
      </c>
      <c r="D1377" s="56" t="s">
        <v>2625</v>
      </c>
      <c r="E1377" s="63">
        <v>0</v>
      </c>
      <c r="F1377" s="63">
        <v>13000000</v>
      </c>
      <c r="G1377" s="76">
        <f t="shared" si="98"/>
        <v>13000000</v>
      </c>
      <c r="H1377" s="56" t="s">
        <v>1226</v>
      </c>
      <c r="I1377" s="69"/>
      <c r="J1377" s="26"/>
    </row>
    <row r="1378" spans="1:10" s="14" customFormat="1" ht="93" x14ac:dyDescent="0.35">
      <c r="A1378" s="10"/>
      <c r="B1378" s="11"/>
      <c r="C1378" s="58">
        <v>19</v>
      </c>
      <c r="D1378" s="56" t="s">
        <v>2626</v>
      </c>
      <c r="E1378" s="63">
        <v>0</v>
      </c>
      <c r="F1378" s="63">
        <v>13000000</v>
      </c>
      <c r="G1378" s="76">
        <f t="shared" si="98"/>
        <v>13000000</v>
      </c>
      <c r="H1378" s="56" t="s">
        <v>1226</v>
      </c>
      <c r="I1378" s="69"/>
      <c r="J1378" s="26"/>
    </row>
    <row r="1379" spans="1:10" s="14" customFormat="1" ht="93" x14ac:dyDescent="0.35">
      <c r="A1379" s="10"/>
      <c r="B1379" s="11"/>
      <c r="C1379" s="58">
        <v>20</v>
      </c>
      <c r="D1379" s="56" t="s">
        <v>3334</v>
      </c>
      <c r="E1379" s="63">
        <v>0</v>
      </c>
      <c r="F1379" s="63">
        <v>10000000</v>
      </c>
      <c r="G1379" s="76">
        <f t="shared" si="98"/>
        <v>10000000</v>
      </c>
      <c r="H1379" s="56" t="s">
        <v>1226</v>
      </c>
      <c r="I1379" s="69"/>
      <c r="J1379" s="26"/>
    </row>
    <row r="1380" spans="1:10" s="14" customFormat="1" ht="93" x14ac:dyDescent="0.35">
      <c r="A1380" s="10"/>
      <c r="B1380" s="11"/>
      <c r="C1380" s="58">
        <v>21</v>
      </c>
      <c r="D1380" s="56" t="s">
        <v>2628</v>
      </c>
      <c r="E1380" s="63">
        <v>0</v>
      </c>
      <c r="F1380" s="63">
        <v>15000000</v>
      </c>
      <c r="G1380" s="76">
        <f t="shared" si="98"/>
        <v>15000000</v>
      </c>
      <c r="H1380" s="56" t="s">
        <v>1226</v>
      </c>
      <c r="I1380" s="69"/>
      <c r="J1380" s="26"/>
    </row>
    <row r="1381" spans="1:10" x14ac:dyDescent="0.35">
      <c r="A1381" s="10"/>
      <c r="B1381" s="11"/>
      <c r="C1381" s="109" t="s">
        <v>1418</v>
      </c>
      <c r="D1381" s="110"/>
      <c r="E1381" s="59">
        <f>SUM(E1365:E1380)</f>
        <v>60000000</v>
      </c>
      <c r="F1381" s="59">
        <f>SUM(F1365:F1380)</f>
        <v>196000000</v>
      </c>
      <c r="G1381" s="73">
        <f>SUM(G1365:G1380)</f>
        <v>136000000</v>
      </c>
      <c r="H1381" s="31"/>
      <c r="J1381" s="35"/>
    </row>
    <row r="1382" spans="1:10" x14ac:dyDescent="0.35">
      <c r="A1382" s="10"/>
      <c r="B1382" s="11"/>
      <c r="C1382" s="107" t="s">
        <v>1434</v>
      </c>
      <c r="D1382" s="112"/>
      <c r="E1382" s="59"/>
      <c r="F1382" s="59"/>
      <c r="G1382" s="73"/>
      <c r="H1382" s="31"/>
      <c r="J1382" s="35"/>
    </row>
    <row r="1383" spans="1:10" ht="77.5" x14ac:dyDescent="0.35">
      <c r="A1383" s="10"/>
      <c r="B1383" s="11"/>
      <c r="C1383" s="9">
        <f ca="1">COUNTIF($B$11:E1383,E1383)</f>
        <v>3</v>
      </c>
      <c r="D1383" s="4" t="s">
        <v>736</v>
      </c>
      <c r="E1383" s="59">
        <v>10000000</v>
      </c>
      <c r="F1383" s="59">
        <v>10000000</v>
      </c>
      <c r="G1383" s="73"/>
      <c r="H1383" s="6" t="s">
        <v>1226</v>
      </c>
    </row>
    <row r="1384" spans="1:10" ht="77.5" x14ac:dyDescent="0.35">
      <c r="A1384" s="10"/>
      <c r="B1384" s="11"/>
      <c r="C1384" s="9">
        <f ca="1">COUNTIF($B$11:E1384,E1384)</f>
        <v>4</v>
      </c>
      <c r="D1384" s="4" t="s">
        <v>737</v>
      </c>
      <c r="E1384" s="59">
        <v>30000000</v>
      </c>
      <c r="F1384" s="59">
        <v>30000000</v>
      </c>
      <c r="G1384" s="73"/>
      <c r="H1384" s="6" t="s">
        <v>1226</v>
      </c>
    </row>
    <row r="1385" spans="1:10" ht="93" x14ac:dyDescent="0.35">
      <c r="A1385" s="10"/>
      <c r="B1385" s="11"/>
      <c r="C1385" s="9">
        <f ca="1">COUNTIF($B$11:E1385,E1385)</f>
        <v>5</v>
      </c>
      <c r="D1385" s="4" t="s">
        <v>738</v>
      </c>
      <c r="E1385" s="59">
        <v>10000000</v>
      </c>
      <c r="F1385" s="59">
        <v>10000000</v>
      </c>
      <c r="G1385" s="73"/>
      <c r="H1385" s="6" t="s">
        <v>1226</v>
      </c>
    </row>
    <row r="1386" spans="1:10" ht="77.5" x14ac:dyDescent="0.35">
      <c r="A1386" s="10"/>
      <c r="B1386" s="11"/>
      <c r="C1386" s="9">
        <f ca="1">COUNTIF($B$11:E1386,E1386)</f>
        <v>6</v>
      </c>
      <c r="D1386" s="4" t="s">
        <v>739</v>
      </c>
      <c r="E1386" s="59">
        <v>10000000</v>
      </c>
      <c r="F1386" s="59">
        <v>10000000</v>
      </c>
      <c r="G1386" s="73"/>
      <c r="H1386" s="6" t="s">
        <v>1226</v>
      </c>
    </row>
    <row r="1387" spans="1:10" ht="93" x14ac:dyDescent="0.35">
      <c r="A1387" s="10"/>
      <c r="B1387" s="11"/>
      <c r="C1387" s="9">
        <f ca="1">COUNTIF($B$11:E1387,E1387)</f>
        <v>7</v>
      </c>
      <c r="D1387" s="4" t="s">
        <v>740</v>
      </c>
      <c r="E1387" s="59">
        <v>30000000</v>
      </c>
      <c r="F1387" s="59">
        <v>30000000</v>
      </c>
      <c r="G1387" s="73"/>
      <c r="H1387" s="6" t="s">
        <v>1226</v>
      </c>
    </row>
    <row r="1388" spans="1:10" ht="108.5" x14ac:dyDescent="0.35">
      <c r="A1388" s="10"/>
      <c r="B1388" s="11"/>
      <c r="C1388" s="9">
        <f ca="1">COUNTIF($B$11:E1388,E1388)</f>
        <v>8</v>
      </c>
      <c r="D1388" s="4" t="s">
        <v>741</v>
      </c>
      <c r="E1388" s="59">
        <v>25000000</v>
      </c>
      <c r="F1388" s="59">
        <v>25000000</v>
      </c>
      <c r="G1388" s="73"/>
      <c r="H1388" s="6" t="s">
        <v>1226</v>
      </c>
    </row>
    <row r="1389" spans="1:10" ht="77.5" x14ac:dyDescent="0.35">
      <c r="A1389" s="10"/>
      <c r="B1389" s="11"/>
      <c r="C1389" s="9">
        <f ca="1">COUNTIF($B$11:E1389,E1389)</f>
        <v>9</v>
      </c>
      <c r="D1389" s="4" t="s">
        <v>742</v>
      </c>
      <c r="E1389" s="59">
        <v>20000000</v>
      </c>
      <c r="F1389" s="59">
        <v>20000000</v>
      </c>
      <c r="G1389" s="73"/>
      <c r="H1389" s="6" t="s">
        <v>1226</v>
      </c>
    </row>
    <row r="1390" spans="1:10" s="14" customFormat="1" ht="77.5" x14ac:dyDescent="0.35">
      <c r="A1390" s="10"/>
      <c r="B1390" s="11"/>
      <c r="C1390" s="58">
        <v>14</v>
      </c>
      <c r="D1390" s="56" t="s">
        <v>2632</v>
      </c>
      <c r="E1390" s="63">
        <v>0</v>
      </c>
      <c r="F1390" s="63">
        <v>15000000</v>
      </c>
      <c r="G1390" s="76">
        <f t="shared" ref="G1390:G1393" si="99">F1390-E1390</f>
        <v>15000000</v>
      </c>
      <c r="H1390" s="56" t="s">
        <v>1226</v>
      </c>
      <c r="I1390" s="69"/>
      <c r="J1390" s="26"/>
    </row>
    <row r="1391" spans="1:10" s="14" customFormat="1" ht="77.5" x14ac:dyDescent="0.35">
      <c r="A1391" s="10"/>
      <c r="B1391" s="11"/>
      <c r="C1391" s="58">
        <v>15</v>
      </c>
      <c r="D1391" s="56" t="s">
        <v>2633</v>
      </c>
      <c r="E1391" s="63">
        <v>0</v>
      </c>
      <c r="F1391" s="63">
        <v>15000000</v>
      </c>
      <c r="G1391" s="76">
        <f t="shared" si="99"/>
        <v>15000000</v>
      </c>
      <c r="H1391" s="56" t="s">
        <v>1226</v>
      </c>
      <c r="I1391" s="69"/>
      <c r="J1391" s="26"/>
    </row>
    <row r="1392" spans="1:10" s="14" customFormat="1" ht="77.5" x14ac:dyDescent="0.35">
      <c r="A1392" s="10"/>
      <c r="B1392" s="11"/>
      <c r="C1392" s="58">
        <v>16</v>
      </c>
      <c r="D1392" s="56" t="s">
        <v>2634</v>
      </c>
      <c r="E1392" s="63">
        <v>0</v>
      </c>
      <c r="F1392" s="63">
        <v>20000000</v>
      </c>
      <c r="G1392" s="76">
        <f t="shared" si="99"/>
        <v>20000000</v>
      </c>
      <c r="H1392" s="56" t="s">
        <v>1226</v>
      </c>
      <c r="I1392" s="69"/>
      <c r="J1392" s="26"/>
    </row>
    <row r="1393" spans="1:10" s="14" customFormat="1" ht="77.5" x14ac:dyDescent="0.35">
      <c r="A1393" s="10"/>
      <c r="B1393" s="11"/>
      <c r="C1393" s="58">
        <v>17</v>
      </c>
      <c r="D1393" s="56" t="s">
        <v>2635</v>
      </c>
      <c r="E1393" s="63">
        <v>0</v>
      </c>
      <c r="F1393" s="63">
        <v>10000000</v>
      </c>
      <c r="G1393" s="76">
        <f t="shared" si="99"/>
        <v>10000000</v>
      </c>
      <c r="H1393" s="56" t="s">
        <v>1226</v>
      </c>
      <c r="I1393" s="69"/>
      <c r="J1393" s="26"/>
    </row>
    <row r="1394" spans="1:10" x14ac:dyDescent="0.35">
      <c r="A1394" s="10"/>
      <c r="B1394" s="11"/>
      <c r="C1394" s="109" t="s">
        <v>1419</v>
      </c>
      <c r="D1394" s="110"/>
      <c r="E1394" s="59">
        <f>SUM(E1383:E1393)</f>
        <v>135000000</v>
      </c>
      <c r="F1394" s="59">
        <f>SUM(F1383:F1393)</f>
        <v>195000000</v>
      </c>
      <c r="G1394" s="73">
        <f>SUM(G1383:G1393)</f>
        <v>60000000</v>
      </c>
      <c r="H1394" s="31"/>
      <c r="J1394" s="35"/>
    </row>
    <row r="1395" spans="1:10" x14ac:dyDescent="0.35">
      <c r="A1395" s="10"/>
      <c r="B1395" s="11"/>
      <c r="C1395" s="107" t="s">
        <v>1435</v>
      </c>
      <c r="D1395" s="112"/>
      <c r="E1395" s="59"/>
      <c r="F1395" s="59"/>
      <c r="G1395" s="73"/>
      <c r="H1395" s="31"/>
      <c r="J1395" s="35"/>
    </row>
    <row r="1396" spans="1:10" ht="77.5" x14ac:dyDescent="0.35">
      <c r="A1396" s="10"/>
      <c r="B1396" s="11"/>
      <c r="C1396" s="9">
        <f ca="1">COUNTIF($B$11:E1396,E1396)</f>
        <v>6</v>
      </c>
      <c r="D1396" s="4" t="s">
        <v>748</v>
      </c>
      <c r="E1396" s="59">
        <v>10000000</v>
      </c>
      <c r="F1396" s="59">
        <v>10000000</v>
      </c>
      <c r="G1396" s="73"/>
      <c r="H1396" s="6" t="s">
        <v>1226</v>
      </c>
    </row>
    <row r="1397" spans="1:10" ht="77.5" x14ac:dyDescent="0.35">
      <c r="A1397" s="10"/>
      <c r="B1397" s="11"/>
      <c r="C1397" s="9">
        <f ca="1">COUNTIF($B$11:E1397,E1397)</f>
        <v>7</v>
      </c>
      <c r="D1397" s="4" t="s">
        <v>749</v>
      </c>
      <c r="E1397" s="59">
        <v>10000000</v>
      </c>
      <c r="F1397" s="59">
        <v>10000000</v>
      </c>
      <c r="G1397" s="73"/>
      <c r="H1397" s="6" t="s">
        <v>1226</v>
      </c>
    </row>
    <row r="1398" spans="1:10" ht="93" x14ac:dyDescent="0.35">
      <c r="A1398" s="10"/>
      <c r="B1398" s="11"/>
      <c r="C1398" s="9">
        <f ca="1">COUNTIF($B$11:E1398,E1398)</f>
        <v>8</v>
      </c>
      <c r="D1398" s="4" t="s">
        <v>750</v>
      </c>
      <c r="E1398" s="59">
        <v>15000000</v>
      </c>
      <c r="F1398" s="59">
        <v>15000000</v>
      </c>
      <c r="G1398" s="73"/>
      <c r="H1398" s="6" t="s">
        <v>1226</v>
      </c>
    </row>
    <row r="1399" spans="1:10" ht="93" x14ac:dyDescent="0.35">
      <c r="A1399" s="10"/>
      <c r="B1399" s="11"/>
      <c r="C1399" s="9">
        <f ca="1">COUNTIF($B$11:E1399,E1399)</f>
        <v>9</v>
      </c>
      <c r="D1399" s="4" t="s">
        <v>751</v>
      </c>
      <c r="E1399" s="59">
        <v>15000000</v>
      </c>
      <c r="F1399" s="59">
        <v>15000000</v>
      </c>
      <c r="G1399" s="73"/>
      <c r="H1399" s="6" t="s">
        <v>1226</v>
      </c>
    </row>
    <row r="1400" spans="1:10" ht="93" x14ac:dyDescent="0.35">
      <c r="A1400" s="10"/>
      <c r="B1400" s="11"/>
      <c r="C1400" s="9">
        <f ca="1">COUNTIF($B$11:E1400,E1400)</f>
        <v>10</v>
      </c>
      <c r="D1400" s="4" t="s">
        <v>752</v>
      </c>
      <c r="E1400" s="59">
        <v>25000000</v>
      </c>
      <c r="F1400" s="59">
        <v>25000000</v>
      </c>
      <c r="G1400" s="73"/>
      <c r="H1400" s="6" t="s">
        <v>1226</v>
      </c>
    </row>
    <row r="1401" spans="1:10" ht="77.5" x14ac:dyDescent="0.35">
      <c r="A1401" s="10"/>
      <c r="B1401" s="11"/>
      <c r="C1401" s="9">
        <f ca="1">COUNTIF($B$11:E1401,E1401)</f>
        <v>11</v>
      </c>
      <c r="D1401" s="4" t="s">
        <v>753</v>
      </c>
      <c r="E1401" s="59">
        <v>10000000</v>
      </c>
      <c r="F1401" s="59">
        <v>10000000</v>
      </c>
      <c r="G1401" s="73"/>
      <c r="H1401" s="6" t="s">
        <v>1226</v>
      </c>
    </row>
    <row r="1402" spans="1:10" ht="26.25" customHeight="1" x14ac:dyDescent="0.35">
      <c r="A1402" s="10"/>
      <c r="B1402" s="11"/>
      <c r="C1402" s="109" t="s">
        <v>1420</v>
      </c>
      <c r="D1402" s="110"/>
      <c r="E1402" s="59">
        <f>SUM(E1396:E1401)</f>
        <v>85000000</v>
      </c>
      <c r="F1402" s="59">
        <f>SUM(F1396:F1401)</f>
        <v>85000000</v>
      </c>
      <c r="G1402" s="73">
        <f>SUM(G1396:G1401)</f>
        <v>0</v>
      </c>
      <c r="H1402" s="31"/>
      <c r="J1402" s="35"/>
    </row>
    <row r="1403" spans="1:10" x14ac:dyDescent="0.35">
      <c r="A1403" s="10"/>
      <c r="B1403" s="11"/>
      <c r="C1403" s="107" t="s">
        <v>1436</v>
      </c>
      <c r="D1403" s="112"/>
      <c r="E1403" s="59"/>
      <c r="F1403" s="59"/>
      <c r="G1403" s="73"/>
      <c r="H1403" s="31"/>
      <c r="J1403" s="35"/>
    </row>
    <row r="1404" spans="1:10" ht="77.5" x14ac:dyDescent="0.35">
      <c r="A1404" s="10"/>
      <c r="B1404" s="11"/>
      <c r="C1404" s="9">
        <f ca="1">COUNTIF($B$11:E1404,E1404)</f>
        <v>1</v>
      </c>
      <c r="D1404" s="4" t="s">
        <v>754</v>
      </c>
      <c r="E1404" s="59">
        <v>10000000</v>
      </c>
      <c r="F1404" s="59">
        <v>10000000</v>
      </c>
      <c r="G1404" s="73"/>
      <c r="H1404" s="6" t="s">
        <v>1226</v>
      </c>
    </row>
    <row r="1405" spans="1:10" s="14" customFormat="1" ht="108.5" x14ac:dyDescent="0.35">
      <c r="A1405" s="10"/>
      <c r="B1405" s="11"/>
      <c r="C1405" s="58">
        <v>4</v>
      </c>
      <c r="D1405" s="56" t="s">
        <v>2644</v>
      </c>
      <c r="E1405" s="63">
        <v>0</v>
      </c>
      <c r="F1405" s="63">
        <v>10000000</v>
      </c>
      <c r="G1405" s="76">
        <f t="shared" ref="G1405:G1410" si="100">F1405-E1405</f>
        <v>10000000</v>
      </c>
      <c r="H1405" s="56" t="s">
        <v>1226</v>
      </c>
      <c r="I1405" s="69"/>
      <c r="J1405" s="26"/>
    </row>
    <row r="1406" spans="1:10" s="14" customFormat="1" ht="93" x14ac:dyDescent="0.35">
      <c r="A1406" s="10"/>
      <c r="B1406" s="11"/>
      <c r="C1406" s="58">
        <v>5</v>
      </c>
      <c r="D1406" s="56" t="s">
        <v>2645</v>
      </c>
      <c r="E1406" s="63">
        <v>0</v>
      </c>
      <c r="F1406" s="63">
        <v>10000000</v>
      </c>
      <c r="G1406" s="76">
        <f t="shared" si="100"/>
        <v>10000000</v>
      </c>
      <c r="H1406" s="56" t="s">
        <v>1226</v>
      </c>
      <c r="I1406" s="69"/>
      <c r="J1406" s="26"/>
    </row>
    <row r="1407" spans="1:10" s="14" customFormat="1" ht="77.5" x14ac:dyDescent="0.35">
      <c r="A1407" s="10"/>
      <c r="B1407" s="11"/>
      <c r="C1407" s="58">
        <v>6</v>
      </c>
      <c r="D1407" s="56" t="s">
        <v>2646</v>
      </c>
      <c r="E1407" s="63">
        <v>0</v>
      </c>
      <c r="F1407" s="63">
        <v>20000000</v>
      </c>
      <c r="G1407" s="76">
        <f t="shared" si="100"/>
        <v>20000000</v>
      </c>
      <c r="H1407" s="56" t="s">
        <v>1226</v>
      </c>
      <c r="I1407" s="69"/>
      <c r="J1407" s="26"/>
    </row>
    <row r="1408" spans="1:10" s="14" customFormat="1" ht="77.5" x14ac:dyDescent="0.35">
      <c r="A1408" s="10"/>
      <c r="B1408" s="11"/>
      <c r="C1408" s="58">
        <v>7</v>
      </c>
      <c r="D1408" s="56" t="s">
        <v>2647</v>
      </c>
      <c r="E1408" s="63">
        <v>0</v>
      </c>
      <c r="F1408" s="63">
        <v>10000000</v>
      </c>
      <c r="G1408" s="76">
        <f t="shared" si="100"/>
        <v>10000000</v>
      </c>
      <c r="H1408" s="56" t="s">
        <v>1226</v>
      </c>
      <c r="I1408" s="69"/>
      <c r="J1408" s="26"/>
    </row>
    <row r="1409" spans="1:10" s="14" customFormat="1" ht="77.5" x14ac:dyDescent="0.35">
      <c r="A1409" s="10"/>
      <c r="B1409" s="11"/>
      <c r="C1409" s="58">
        <v>8</v>
      </c>
      <c r="D1409" s="56" t="s">
        <v>2648</v>
      </c>
      <c r="E1409" s="63">
        <v>0</v>
      </c>
      <c r="F1409" s="63">
        <v>10000000</v>
      </c>
      <c r="G1409" s="76">
        <f t="shared" si="100"/>
        <v>10000000</v>
      </c>
      <c r="H1409" s="56" t="s">
        <v>1226</v>
      </c>
      <c r="I1409" s="69"/>
      <c r="J1409" s="26"/>
    </row>
    <row r="1410" spans="1:10" s="14" customFormat="1" ht="77.5" x14ac:dyDescent="0.35">
      <c r="A1410" s="10"/>
      <c r="B1410" s="11"/>
      <c r="C1410" s="58">
        <v>9</v>
      </c>
      <c r="D1410" s="56" t="s">
        <v>2649</v>
      </c>
      <c r="E1410" s="63">
        <v>0</v>
      </c>
      <c r="F1410" s="63">
        <v>6000000</v>
      </c>
      <c r="G1410" s="76">
        <f t="shared" si="100"/>
        <v>6000000</v>
      </c>
      <c r="H1410" s="56" t="s">
        <v>1226</v>
      </c>
      <c r="I1410" s="69"/>
      <c r="J1410" s="26"/>
    </row>
    <row r="1411" spans="1:10" x14ac:dyDescent="0.35">
      <c r="A1411" s="10"/>
      <c r="B1411" s="11"/>
      <c r="C1411" s="109" t="s">
        <v>1421</v>
      </c>
      <c r="D1411" s="110"/>
      <c r="E1411" s="59">
        <f>SUM(E1404:E1410)</f>
        <v>10000000</v>
      </c>
      <c r="F1411" s="59">
        <f>SUM(F1404:F1410)</f>
        <v>76000000</v>
      </c>
      <c r="G1411" s="73">
        <f>SUM(G1404:G1410)</f>
        <v>66000000</v>
      </c>
      <c r="H1411" s="31"/>
      <c r="J1411" s="35"/>
    </row>
    <row r="1412" spans="1:10" x14ac:dyDescent="0.35">
      <c r="A1412" s="10"/>
      <c r="B1412" s="11"/>
      <c r="C1412" s="107" t="s">
        <v>2650</v>
      </c>
      <c r="D1412" s="112"/>
      <c r="E1412" s="59"/>
      <c r="F1412" s="59"/>
      <c r="G1412" s="73"/>
      <c r="H1412" s="31"/>
      <c r="J1412" s="35"/>
    </row>
    <row r="1413" spans="1:10" s="14" customFormat="1" ht="77.5" x14ac:dyDescent="0.35">
      <c r="A1413" s="10"/>
      <c r="B1413" s="11"/>
      <c r="C1413" s="58">
        <v>2</v>
      </c>
      <c r="D1413" s="56" t="s">
        <v>2654</v>
      </c>
      <c r="E1413" s="63">
        <v>0</v>
      </c>
      <c r="F1413" s="63">
        <v>10000000</v>
      </c>
      <c r="G1413" s="76">
        <f t="shared" ref="G1413:G1415" si="101">F1413-E1413</f>
        <v>10000000</v>
      </c>
      <c r="H1413" s="56" t="s">
        <v>1226</v>
      </c>
      <c r="I1413" s="69"/>
      <c r="J1413" s="26"/>
    </row>
    <row r="1414" spans="1:10" s="14" customFormat="1" ht="155" x14ac:dyDescent="0.35">
      <c r="A1414" s="10"/>
      <c r="B1414" s="11"/>
      <c r="C1414" s="58">
        <v>3</v>
      </c>
      <c r="D1414" s="56" t="s">
        <v>2652</v>
      </c>
      <c r="E1414" s="63">
        <v>0</v>
      </c>
      <c r="F1414" s="63">
        <v>10000000</v>
      </c>
      <c r="G1414" s="76">
        <f t="shared" si="101"/>
        <v>10000000</v>
      </c>
      <c r="H1414" s="56" t="s">
        <v>1226</v>
      </c>
      <c r="I1414" s="69"/>
      <c r="J1414" s="26"/>
    </row>
    <row r="1415" spans="1:10" s="14" customFormat="1" ht="77.5" x14ac:dyDescent="0.35">
      <c r="A1415" s="10"/>
      <c r="B1415" s="11"/>
      <c r="C1415" s="58">
        <v>4</v>
      </c>
      <c r="D1415" s="56" t="s">
        <v>2653</v>
      </c>
      <c r="E1415" s="63">
        <v>0</v>
      </c>
      <c r="F1415" s="63">
        <v>10000000</v>
      </c>
      <c r="G1415" s="76">
        <f t="shared" si="101"/>
        <v>10000000</v>
      </c>
      <c r="H1415" s="56" t="s">
        <v>1226</v>
      </c>
      <c r="I1415" s="69"/>
      <c r="J1415" s="26"/>
    </row>
    <row r="1416" spans="1:10" s="14" customFormat="1" ht="41.25" customHeight="1" x14ac:dyDescent="0.35">
      <c r="A1416" s="10"/>
      <c r="B1416" s="11"/>
      <c r="C1416" s="109" t="s">
        <v>2655</v>
      </c>
      <c r="D1416" s="110"/>
      <c r="E1416" s="60">
        <f>SUM(E1413:E1415)</f>
        <v>0</v>
      </c>
      <c r="F1416" s="60">
        <f>SUM(F1413:F1415)</f>
        <v>30000000</v>
      </c>
      <c r="G1416" s="74">
        <f>SUM(G1413:G1415)</f>
        <v>30000000</v>
      </c>
      <c r="H1416" s="12"/>
      <c r="I1416" s="69"/>
      <c r="J1416" s="26"/>
    </row>
    <row r="1417" spans="1:10" x14ac:dyDescent="0.35">
      <c r="A1417" s="10"/>
      <c r="B1417" s="11"/>
      <c r="C1417" s="107" t="s">
        <v>1527</v>
      </c>
      <c r="D1417" s="112"/>
      <c r="E1417" s="59"/>
      <c r="F1417" s="59"/>
      <c r="G1417" s="73"/>
      <c r="H1417" s="31"/>
      <c r="J1417" s="35"/>
    </row>
    <row r="1418" spans="1:10" ht="108.5" x14ac:dyDescent="0.35">
      <c r="A1418" s="10"/>
      <c r="B1418" s="11"/>
      <c r="C1418" s="9">
        <f ca="1">COUNTIF($B$11:E1418,E1418)</f>
        <v>1</v>
      </c>
      <c r="D1418" s="4" t="s">
        <v>755</v>
      </c>
      <c r="E1418" s="59">
        <v>20000000</v>
      </c>
      <c r="F1418" s="59">
        <v>20000000</v>
      </c>
      <c r="G1418" s="73"/>
      <c r="H1418" s="6" t="s">
        <v>1226</v>
      </c>
    </row>
    <row r="1419" spans="1:10" ht="77.5" x14ac:dyDescent="0.35">
      <c r="A1419" s="10"/>
      <c r="B1419" s="11"/>
      <c r="C1419" s="9">
        <f ca="1">COUNTIF($B$11:E1419,E1419)</f>
        <v>2</v>
      </c>
      <c r="D1419" s="4" t="s">
        <v>756</v>
      </c>
      <c r="E1419" s="59">
        <v>11000000</v>
      </c>
      <c r="F1419" s="59">
        <v>11000000</v>
      </c>
      <c r="G1419" s="73"/>
      <c r="H1419" s="6" t="s">
        <v>1226</v>
      </c>
    </row>
    <row r="1420" spans="1:10" ht="77.5" x14ac:dyDescent="0.35">
      <c r="A1420" s="10"/>
      <c r="B1420" s="11"/>
      <c r="C1420" s="9">
        <f ca="1">COUNTIF($B$11:E1420,E1420)</f>
        <v>3</v>
      </c>
      <c r="D1420" s="4" t="s">
        <v>757</v>
      </c>
      <c r="E1420" s="59">
        <v>11000000</v>
      </c>
      <c r="F1420" s="59">
        <v>11000000</v>
      </c>
      <c r="G1420" s="73"/>
      <c r="H1420" s="6" t="s">
        <v>1226</v>
      </c>
    </row>
    <row r="1421" spans="1:10" ht="77.5" x14ac:dyDescent="0.35">
      <c r="A1421" s="10"/>
      <c r="B1421" s="11"/>
      <c r="C1421" s="9">
        <f ca="1">COUNTIF($B$11:E1421,E1421)</f>
        <v>4</v>
      </c>
      <c r="D1421" s="4" t="s">
        <v>758</v>
      </c>
      <c r="E1421" s="59">
        <v>11000000</v>
      </c>
      <c r="F1421" s="59">
        <v>11000000</v>
      </c>
      <c r="G1421" s="73"/>
      <c r="H1421" s="6" t="s">
        <v>1226</v>
      </c>
    </row>
    <row r="1422" spans="1:10" ht="77.5" x14ac:dyDescent="0.35">
      <c r="A1422" s="10"/>
      <c r="B1422" s="11"/>
      <c r="C1422" s="9">
        <f ca="1">COUNTIF($B$11:E1422,E1422)</f>
        <v>5</v>
      </c>
      <c r="D1422" s="4" t="s">
        <v>759</v>
      </c>
      <c r="E1422" s="59">
        <v>41000000</v>
      </c>
      <c r="F1422" s="59">
        <v>41000000</v>
      </c>
      <c r="G1422" s="73"/>
      <c r="H1422" s="6" t="s">
        <v>1226</v>
      </c>
    </row>
    <row r="1423" spans="1:10" s="14" customFormat="1" ht="77.5" x14ac:dyDescent="0.35">
      <c r="A1423" s="10"/>
      <c r="B1423" s="11"/>
      <c r="C1423" s="58">
        <v>7</v>
      </c>
      <c r="D1423" s="56" t="s">
        <v>2656</v>
      </c>
      <c r="E1423" s="63">
        <v>0</v>
      </c>
      <c r="F1423" s="63">
        <v>15000000</v>
      </c>
      <c r="G1423" s="76">
        <f t="shared" ref="G1423:G1427" si="102">F1423-E1423</f>
        <v>15000000</v>
      </c>
      <c r="H1423" s="56" t="s">
        <v>1226</v>
      </c>
      <c r="I1423" s="69"/>
      <c r="J1423" s="26"/>
    </row>
    <row r="1424" spans="1:10" s="14" customFormat="1" ht="77.5" x14ac:dyDescent="0.35">
      <c r="A1424" s="10"/>
      <c r="B1424" s="11"/>
      <c r="C1424" s="58">
        <v>8</v>
      </c>
      <c r="D1424" s="56" t="s">
        <v>2657</v>
      </c>
      <c r="E1424" s="63">
        <v>0</v>
      </c>
      <c r="F1424" s="63">
        <v>10000000</v>
      </c>
      <c r="G1424" s="76">
        <f t="shared" si="102"/>
        <v>10000000</v>
      </c>
      <c r="H1424" s="56" t="s">
        <v>1226</v>
      </c>
      <c r="I1424" s="69"/>
      <c r="J1424" s="26"/>
    </row>
    <row r="1425" spans="1:10" s="14" customFormat="1" ht="77.5" x14ac:dyDescent="0.35">
      <c r="A1425" s="10"/>
      <c r="B1425" s="11"/>
      <c r="C1425" s="58">
        <v>9</v>
      </c>
      <c r="D1425" s="56" t="s">
        <v>2658</v>
      </c>
      <c r="E1425" s="63">
        <v>0</v>
      </c>
      <c r="F1425" s="63">
        <v>15000000</v>
      </c>
      <c r="G1425" s="76">
        <f t="shared" si="102"/>
        <v>15000000</v>
      </c>
      <c r="H1425" s="56" t="s">
        <v>1226</v>
      </c>
      <c r="I1425" s="69"/>
      <c r="J1425" s="26"/>
    </row>
    <row r="1426" spans="1:10" s="14" customFormat="1" ht="77.5" x14ac:dyDescent="0.35">
      <c r="A1426" s="10"/>
      <c r="B1426" s="11"/>
      <c r="C1426" s="58">
        <v>10</v>
      </c>
      <c r="D1426" s="56" t="s">
        <v>2659</v>
      </c>
      <c r="E1426" s="63">
        <v>0</v>
      </c>
      <c r="F1426" s="63">
        <v>10000000</v>
      </c>
      <c r="G1426" s="76">
        <f t="shared" si="102"/>
        <v>10000000</v>
      </c>
      <c r="H1426" s="56" t="s">
        <v>1226</v>
      </c>
      <c r="I1426" s="69"/>
      <c r="J1426" s="26"/>
    </row>
    <row r="1427" spans="1:10" s="14" customFormat="1" ht="93" x14ac:dyDescent="0.35">
      <c r="A1427" s="10"/>
      <c r="B1427" s="11"/>
      <c r="C1427" s="58">
        <v>11</v>
      </c>
      <c r="D1427" s="56" t="s">
        <v>3335</v>
      </c>
      <c r="E1427" s="63">
        <v>0</v>
      </c>
      <c r="F1427" s="63">
        <v>12000000</v>
      </c>
      <c r="G1427" s="76">
        <f t="shared" si="102"/>
        <v>12000000</v>
      </c>
      <c r="H1427" s="56" t="s">
        <v>1226</v>
      </c>
      <c r="I1427" s="69"/>
      <c r="J1427" s="26"/>
    </row>
    <row r="1428" spans="1:10" x14ac:dyDescent="0.35">
      <c r="A1428" s="10"/>
      <c r="B1428" s="11"/>
      <c r="C1428" s="109" t="s">
        <v>1422</v>
      </c>
      <c r="D1428" s="110"/>
      <c r="E1428" s="59">
        <f>SUM(E1418:E1427)</f>
        <v>94000000</v>
      </c>
      <c r="F1428" s="59">
        <f>SUM(F1418:F1427)</f>
        <v>156000000</v>
      </c>
      <c r="G1428" s="73">
        <f>SUM(G1418:G1427)</f>
        <v>62000000</v>
      </c>
      <c r="H1428" s="31"/>
      <c r="J1428" s="35"/>
    </row>
    <row r="1429" spans="1:10" x14ac:dyDescent="0.35">
      <c r="A1429" s="10"/>
      <c r="B1429" s="11"/>
      <c r="C1429" s="107" t="s">
        <v>1367</v>
      </c>
      <c r="D1429" s="112"/>
      <c r="E1429" s="59"/>
      <c r="F1429" s="59"/>
      <c r="G1429" s="73"/>
      <c r="H1429" s="31"/>
      <c r="J1429" s="35"/>
    </row>
    <row r="1430" spans="1:10" ht="77.5" x14ac:dyDescent="0.35">
      <c r="A1430" s="10"/>
      <c r="B1430" s="11"/>
      <c r="C1430" s="9">
        <v>8</v>
      </c>
      <c r="D1430" s="4" t="s">
        <v>767</v>
      </c>
      <c r="E1430" s="59">
        <v>20000000</v>
      </c>
      <c r="F1430" s="59">
        <v>20000000</v>
      </c>
      <c r="G1430" s="73"/>
      <c r="H1430" s="6" t="s">
        <v>1226</v>
      </c>
    </row>
    <row r="1431" spans="1:10" ht="108.5" x14ac:dyDescent="0.35">
      <c r="A1431" s="10"/>
      <c r="B1431" s="11"/>
      <c r="C1431" s="9">
        <v>9</v>
      </c>
      <c r="D1431" s="4" t="s">
        <v>768</v>
      </c>
      <c r="E1431" s="59">
        <v>10000000</v>
      </c>
      <c r="F1431" s="59">
        <v>10000000</v>
      </c>
      <c r="G1431" s="73"/>
      <c r="H1431" s="6" t="s">
        <v>1226</v>
      </c>
    </row>
    <row r="1432" spans="1:10" ht="108.5" x14ac:dyDescent="0.35">
      <c r="A1432" s="10"/>
      <c r="B1432" s="11"/>
      <c r="C1432" s="9">
        <v>10</v>
      </c>
      <c r="D1432" s="4" t="s">
        <v>769</v>
      </c>
      <c r="E1432" s="59">
        <v>10000000</v>
      </c>
      <c r="F1432" s="59">
        <v>10000000</v>
      </c>
      <c r="G1432" s="73"/>
      <c r="H1432" s="6" t="s">
        <v>1226</v>
      </c>
    </row>
    <row r="1433" spans="1:10" s="14" customFormat="1" ht="93" x14ac:dyDescent="0.35">
      <c r="A1433" s="10"/>
      <c r="B1433" s="11"/>
      <c r="C1433" s="58">
        <v>20</v>
      </c>
      <c r="D1433" s="56" t="s">
        <v>2662</v>
      </c>
      <c r="E1433" s="63">
        <v>0</v>
      </c>
      <c r="F1433" s="63">
        <v>8000000</v>
      </c>
      <c r="G1433" s="76">
        <f t="shared" ref="G1433:G1443" si="103">F1433-E1433</f>
        <v>8000000</v>
      </c>
      <c r="H1433" s="56" t="s">
        <v>1226</v>
      </c>
      <c r="I1433" s="69"/>
      <c r="J1433" s="26"/>
    </row>
    <row r="1434" spans="1:10" s="14" customFormat="1" ht="77.5" x14ac:dyDescent="0.35">
      <c r="A1434" s="10"/>
      <c r="B1434" s="11"/>
      <c r="C1434" s="58">
        <v>21</v>
      </c>
      <c r="D1434" s="56" t="s">
        <v>2663</v>
      </c>
      <c r="E1434" s="63">
        <v>0</v>
      </c>
      <c r="F1434" s="63">
        <v>20000000</v>
      </c>
      <c r="G1434" s="76">
        <f t="shared" si="103"/>
        <v>20000000</v>
      </c>
      <c r="H1434" s="56" t="s">
        <v>1226</v>
      </c>
      <c r="I1434" s="69"/>
      <c r="J1434" s="26"/>
    </row>
    <row r="1435" spans="1:10" s="14" customFormat="1" ht="77.5" x14ac:dyDescent="0.35">
      <c r="A1435" s="10"/>
      <c r="B1435" s="11"/>
      <c r="C1435" s="58">
        <v>22</v>
      </c>
      <c r="D1435" s="56" t="s">
        <v>2667</v>
      </c>
      <c r="E1435" s="63">
        <v>0</v>
      </c>
      <c r="F1435" s="63">
        <v>25000000</v>
      </c>
      <c r="G1435" s="76">
        <f t="shared" si="103"/>
        <v>25000000</v>
      </c>
      <c r="H1435" s="56" t="s">
        <v>1226</v>
      </c>
      <c r="I1435" s="69"/>
      <c r="J1435" s="26"/>
    </row>
    <row r="1436" spans="1:10" s="14" customFormat="1" ht="77.5" x14ac:dyDescent="0.35">
      <c r="A1436" s="10"/>
      <c r="B1436" s="11"/>
      <c r="C1436" s="58">
        <v>23</v>
      </c>
      <c r="D1436" s="56" t="s">
        <v>2666</v>
      </c>
      <c r="E1436" s="63">
        <v>0</v>
      </c>
      <c r="F1436" s="63">
        <v>12500000</v>
      </c>
      <c r="G1436" s="76">
        <f t="shared" si="103"/>
        <v>12500000</v>
      </c>
      <c r="H1436" s="56" t="s">
        <v>1226</v>
      </c>
      <c r="I1436" s="69"/>
      <c r="J1436" s="26"/>
    </row>
    <row r="1437" spans="1:10" s="14" customFormat="1" ht="77.5" x14ac:dyDescent="0.35">
      <c r="A1437" s="10"/>
      <c r="B1437" s="11"/>
      <c r="C1437" s="58">
        <v>24</v>
      </c>
      <c r="D1437" s="56" t="s">
        <v>2668</v>
      </c>
      <c r="E1437" s="63">
        <v>0</v>
      </c>
      <c r="F1437" s="63">
        <v>12500000</v>
      </c>
      <c r="G1437" s="76">
        <f t="shared" si="103"/>
        <v>12500000</v>
      </c>
      <c r="H1437" s="56" t="s">
        <v>1226</v>
      </c>
      <c r="I1437" s="69"/>
      <c r="J1437" s="26"/>
    </row>
    <row r="1438" spans="1:10" s="14" customFormat="1" ht="77.5" x14ac:dyDescent="0.35">
      <c r="A1438" s="10"/>
      <c r="B1438" s="11"/>
      <c r="C1438" s="58">
        <v>25</v>
      </c>
      <c r="D1438" s="56" t="s">
        <v>2669</v>
      </c>
      <c r="E1438" s="63">
        <v>0</v>
      </c>
      <c r="F1438" s="63">
        <v>12500000</v>
      </c>
      <c r="G1438" s="76">
        <f t="shared" si="103"/>
        <v>12500000</v>
      </c>
      <c r="H1438" s="56" t="s">
        <v>1226</v>
      </c>
      <c r="I1438" s="69"/>
      <c r="J1438" s="26"/>
    </row>
    <row r="1439" spans="1:10" s="14" customFormat="1" ht="77.5" x14ac:dyDescent="0.35">
      <c r="A1439" s="10"/>
      <c r="B1439" s="11"/>
      <c r="C1439" s="58">
        <v>26</v>
      </c>
      <c r="D1439" s="56" t="s">
        <v>3336</v>
      </c>
      <c r="E1439" s="63">
        <v>0</v>
      </c>
      <c r="F1439" s="63">
        <v>12500000</v>
      </c>
      <c r="G1439" s="76">
        <f t="shared" si="103"/>
        <v>12500000</v>
      </c>
      <c r="H1439" s="56" t="s">
        <v>1226</v>
      </c>
      <c r="I1439" s="69"/>
      <c r="J1439" s="26"/>
    </row>
    <row r="1440" spans="1:10" s="14" customFormat="1" ht="77.5" x14ac:dyDescent="0.35">
      <c r="A1440" s="10"/>
      <c r="B1440" s="11"/>
      <c r="C1440" s="58">
        <v>27</v>
      </c>
      <c r="D1440" s="56" t="s">
        <v>2671</v>
      </c>
      <c r="E1440" s="63">
        <v>0</v>
      </c>
      <c r="F1440" s="63">
        <v>13000000</v>
      </c>
      <c r="G1440" s="76">
        <f t="shared" si="103"/>
        <v>13000000</v>
      </c>
      <c r="H1440" s="56" t="s">
        <v>1226</v>
      </c>
      <c r="I1440" s="69"/>
      <c r="J1440" s="26"/>
    </row>
    <row r="1441" spans="1:13" s="14" customFormat="1" ht="93" x14ac:dyDescent="0.35">
      <c r="A1441" s="10"/>
      <c r="B1441" s="11"/>
      <c r="C1441" s="58">
        <v>28</v>
      </c>
      <c r="D1441" s="56" t="s">
        <v>2673</v>
      </c>
      <c r="E1441" s="63">
        <v>0</v>
      </c>
      <c r="F1441" s="63">
        <v>15000000</v>
      </c>
      <c r="G1441" s="76">
        <f t="shared" si="103"/>
        <v>15000000</v>
      </c>
      <c r="H1441" s="56" t="s">
        <v>1226</v>
      </c>
      <c r="I1441" s="69"/>
      <c r="J1441" s="26"/>
    </row>
    <row r="1442" spans="1:13" s="14" customFormat="1" ht="93" x14ac:dyDescent="0.35">
      <c r="A1442" s="10"/>
      <c r="B1442" s="11"/>
      <c r="C1442" s="58">
        <v>29</v>
      </c>
      <c r="D1442" s="56" t="s">
        <v>2674</v>
      </c>
      <c r="E1442" s="63">
        <v>0</v>
      </c>
      <c r="F1442" s="63">
        <v>20000000</v>
      </c>
      <c r="G1442" s="76">
        <f t="shared" si="103"/>
        <v>20000000</v>
      </c>
      <c r="H1442" s="56" t="s">
        <v>1226</v>
      </c>
      <c r="I1442" s="69"/>
      <c r="J1442" s="26"/>
    </row>
    <row r="1443" spans="1:13" s="14" customFormat="1" ht="108.5" x14ac:dyDescent="0.35">
      <c r="A1443" s="10"/>
      <c r="B1443" s="11"/>
      <c r="C1443" s="58">
        <v>30</v>
      </c>
      <c r="D1443" s="56" t="s">
        <v>2675</v>
      </c>
      <c r="E1443" s="63">
        <v>0</v>
      </c>
      <c r="F1443" s="63">
        <v>15000000</v>
      </c>
      <c r="G1443" s="76">
        <f t="shared" si="103"/>
        <v>15000000</v>
      </c>
      <c r="H1443" s="56" t="s">
        <v>1226</v>
      </c>
      <c r="I1443" s="69"/>
      <c r="J1443" s="26"/>
    </row>
    <row r="1444" spans="1:13" x14ac:dyDescent="0.35">
      <c r="A1444" s="10"/>
      <c r="B1444" s="11"/>
      <c r="C1444" s="109" t="s">
        <v>1341</v>
      </c>
      <c r="D1444" s="110"/>
      <c r="E1444" s="59">
        <f>SUM(E1430:E1443)</f>
        <v>40000000</v>
      </c>
      <c r="F1444" s="59">
        <f>SUM(F1430:F1443)</f>
        <v>206000000</v>
      </c>
      <c r="G1444" s="73">
        <f>SUM(G1430:G1443)</f>
        <v>166000000</v>
      </c>
      <c r="H1444" s="31"/>
      <c r="J1444" s="35"/>
    </row>
    <row r="1445" spans="1:13" x14ac:dyDescent="0.35">
      <c r="A1445" s="10"/>
      <c r="B1445" s="11"/>
      <c r="C1445" s="107" t="s">
        <v>1437</v>
      </c>
      <c r="D1445" s="112"/>
      <c r="E1445" s="59"/>
      <c r="F1445" s="59"/>
      <c r="G1445" s="73"/>
      <c r="H1445" s="31"/>
      <c r="J1445" s="35"/>
    </row>
    <row r="1446" spans="1:13" ht="77.5" x14ac:dyDescent="0.35">
      <c r="A1446" s="10"/>
      <c r="B1446" s="11"/>
      <c r="C1446" s="9">
        <f ca="1">COUNTIF($B$11:E1446,E1446)</f>
        <v>2</v>
      </c>
      <c r="D1446" s="4" t="s">
        <v>771</v>
      </c>
      <c r="E1446" s="59">
        <v>20000000</v>
      </c>
      <c r="F1446" s="59">
        <v>20000000</v>
      </c>
      <c r="G1446" s="73"/>
      <c r="H1446" s="6" t="s">
        <v>1226</v>
      </c>
    </row>
    <row r="1447" spans="1:13" ht="77.5" x14ac:dyDescent="0.35">
      <c r="A1447" s="10"/>
      <c r="B1447" s="11"/>
      <c r="C1447" s="9">
        <f ca="1">COUNTIF($B$11:E1447,E1447)</f>
        <v>3</v>
      </c>
      <c r="D1447" s="4" t="s">
        <v>772</v>
      </c>
      <c r="E1447" s="59">
        <v>10000000</v>
      </c>
      <c r="F1447" s="59">
        <v>10000000</v>
      </c>
      <c r="G1447" s="73"/>
      <c r="H1447" s="6" t="s">
        <v>1226</v>
      </c>
    </row>
    <row r="1448" spans="1:13" ht="77.5" x14ac:dyDescent="0.35">
      <c r="A1448" s="10"/>
      <c r="B1448" s="11"/>
      <c r="C1448" s="9">
        <f ca="1">COUNTIF($B$11:E1448,E1448)</f>
        <v>4</v>
      </c>
      <c r="D1448" s="4" t="s">
        <v>773</v>
      </c>
      <c r="E1448" s="59">
        <v>10000000</v>
      </c>
      <c r="F1448" s="59">
        <v>10000000</v>
      </c>
      <c r="G1448" s="73"/>
      <c r="H1448" s="6" t="s">
        <v>1226</v>
      </c>
    </row>
    <row r="1449" spans="1:13" s="14" customFormat="1" ht="77.5" x14ac:dyDescent="0.35">
      <c r="A1449" s="10"/>
      <c r="B1449" s="11"/>
      <c r="C1449" s="58">
        <v>9</v>
      </c>
      <c r="D1449" s="56" t="s">
        <v>2680</v>
      </c>
      <c r="E1449" s="63">
        <v>0</v>
      </c>
      <c r="F1449" s="63">
        <v>12000000</v>
      </c>
      <c r="G1449" s="76">
        <f t="shared" ref="G1449" si="104">F1449-E1449</f>
        <v>12000000</v>
      </c>
      <c r="H1449" s="56" t="s">
        <v>1226</v>
      </c>
      <c r="I1449" s="69"/>
      <c r="J1449" s="26"/>
    </row>
    <row r="1450" spans="1:13" x14ac:dyDescent="0.35">
      <c r="A1450" s="10"/>
      <c r="B1450" s="11"/>
      <c r="C1450" s="109" t="s">
        <v>1423</v>
      </c>
      <c r="D1450" s="110"/>
      <c r="E1450" s="59">
        <f>SUM(E1446:E1449)</f>
        <v>40000000</v>
      </c>
      <c r="F1450" s="59">
        <f>SUM(F1446:F1449)</f>
        <v>52000000</v>
      </c>
      <c r="G1450" s="73">
        <f>SUM(G1446:G1449)</f>
        <v>12000000</v>
      </c>
      <c r="H1450" s="31"/>
      <c r="J1450" s="35"/>
    </row>
    <row r="1451" spans="1:13" x14ac:dyDescent="0.35">
      <c r="A1451" s="10"/>
      <c r="B1451" s="11"/>
      <c r="C1451" s="107" t="s">
        <v>1438</v>
      </c>
      <c r="D1451" s="112"/>
      <c r="E1451" s="59"/>
      <c r="F1451" s="59"/>
      <c r="G1451" s="73"/>
      <c r="H1451" s="31"/>
      <c r="J1451" s="35"/>
    </row>
    <row r="1452" spans="1:13" s="69" customFormat="1" ht="77.5" x14ac:dyDescent="0.35">
      <c r="A1452" s="10"/>
      <c r="B1452" s="11"/>
      <c r="C1452" s="9">
        <f ca="1">COUNTIF($B$11:E1452,E1452)</f>
        <v>9</v>
      </c>
      <c r="D1452" s="4" t="s">
        <v>782</v>
      </c>
      <c r="E1452" s="59">
        <v>10000000</v>
      </c>
      <c r="F1452" s="59">
        <v>10000000</v>
      </c>
      <c r="G1452" s="73"/>
      <c r="H1452" s="6" t="s">
        <v>1226</v>
      </c>
      <c r="J1452" s="51"/>
      <c r="K1452" s="7"/>
      <c r="L1452" s="7"/>
      <c r="M1452" s="7"/>
    </row>
    <row r="1453" spans="1:13" s="69" customFormat="1" ht="77.5" x14ac:dyDescent="0.35">
      <c r="A1453" s="10"/>
      <c r="B1453" s="11"/>
      <c r="C1453" s="9">
        <f ca="1">COUNTIF($B$11:E1453,E1453)</f>
        <v>10</v>
      </c>
      <c r="D1453" s="4" t="s">
        <v>783</v>
      </c>
      <c r="E1453" s="59">
        <v>10000000</v>
      </c>
      <c r="F1453" s="59">
        <v>10000000</v>
      </c>
      <c r="G1453" s="73"/>
      <c r="H1453" s="6" t="s">
        <v>1226</v>
      </c>
      <c r="J1453" s="51"/>
      <c r="K1453" s="7"/>
      <c r="L1453" s="7"/>
      <c r="M1453" s="7"/>
    </row>
    <row r="1454" spans="1:13" s="69" customFormat="1" ht="77.5" x14ac:dyDescent="0.35">
      <c r="A1454" s="10"/>
      <c r="B1454" s="11"/>
      <c r="C1454" s="9">
        <f ca="1">COUNTIF($B$11:E1454,E1454)</f>
        <v>11</v>
      </c>
      <c r="D1454" s="4" t="s">
        <v>784</v>
      </c>
      <c r="E1454" s="59">
        <v>10000000</v>
      </c>
      <c r="F1454" s="59">
        <v>10000000</v>
      </c>
      <c r="G1454" s="73"/>
      <c r="H1454" s="6" t="s">
        <v>1226</v>
      </c>
      <c r="J1454" s="51"/>
      <c r="K1454" s="7"/>
      <c r="L1454" s="7"/>
      <c r="M1454" s="7"/>
    </row>
    <row r="1455" spans="1:13" s="69" customFormat="1" ht="77.5" x14ac:dyDescent="0.35">
      <c r="A1455" s="10"/>
      <c r="B1455" s="11"/>
      <c r="C1455" s="9">
        <f ca="1">COUNTIF($B$11:E1455,E1455)</f>
        <v>12</v>
      </c>
      <c r="D1455" s="4" t="s">
        <v>785</v>
      </c>
      <c r="E1455" s="59">
        <v>10000000</v>
      </c>
      <c r="F1455" s="59">
        <v>10000000</v>
      </c>
      <c r="G1455" s="73"/>
      <c r="H1455" s="6" t="s">
        <v>1226</v>
      </c>
      <c r="J1455" s="51"/>
      <c r="K1455" s="7"/>
      <c r="L1455" s="7"/>
      <c r="M1455" s="7"/>
    </row>
    <row r="1456" spans="1:13" s="69" customFormat="1" ht="77.5" x14ac:dyDescent="0.35">
      <c r="A1456" s="10"/>
      <c r="B1456" s="11"/>
      <c r="C1456" s="9">
        <f ca="1">COUNTIF($B$11:E1456,E1456)</f>
        <v>13</v>
      </c>
      <c r="D1456" s="4" t="s">
        <v>786</v>
      </c>
      <c r="E1456" s="59">
        <v>10000000</v>
      </c>
      <c r="F1456" s="59">
        <v>10000000</v>
      </c>
      <c r="G1456" s="73"/>
      <c r="H1456" s="6" t="s">
        <v>1226</v>
      </c>
      <c r="J1456" s="51"/>
      <c r="K1456" s="7"/>
      <c r="L1456" s="7"/>
      <c r="M1456" s="7"/>
    </row>
    <row r="1457" spans="1:13" s="69" customFormat="1" ht="77.5" x14ac:dyDescent="0.35">
      <c r="A1457" s="10"/>
      <c r="B1457" s="11"/>
      <c r="C1457" s="9">
        <f ca="1">COUNTIF($B$11:E1457,E1457)</f>
        <v>14</v>
      </c>
      <c r="D1457" s="4" t="s">
        <v>787</v>
      </c>
      <c r="E1457" s="59">
        <v>10000000</v>
      </c>
      <c r="F1457" s="59">
        <v>10000000</v>
      </c>
      <c r="G1457" s="73"/>
      <c r="H1457" s="6" t="s">
        <v>1226</v>
      </c>
      <c r="J1457" s="51"/>
      <c r="K1457" s="7"/>
      <c r="L1457" s="7"/>
      <c r="M1457" s="7"/>
    </row>
    <row r="1458" spans="1:13" s="69" customFormat="1" ht="77.5" x14ac:dyDescent="0.35">
      <c r="A1458" s="10"/>
      <c r="B1458" s="11"/>
      <c r="C1458" s="9">
        <f ca="1">COUNTIF($B$11:E1458,E1458)</f>
        <v>15</v>
      </c>
      <c r="D1458" s="4" t="s">
        <v>788</v>
      </c>
      <c r="E1458" s="59">
        <v>10000000</v>
      </c>
      <c r="F1458" s="59">
        <v>10000000</v>
      </c>
      <c r="G1458" s="73"/>
      <c r="H1458" s="6" t="s">
        <v>1226</v>
      </c>
      <c r="J1458" s="51"/>
      <c r="K1458" s="7"/>
      <c r="L1458" s="7"/>
      <c r="M1458" s="7"/>
    </row>
    <row r="1459" spans="1:13" s="69" customFormat="1" ht="77.5" x14ac:dyDescent="0.35">
      <c r="A1459" s="10"/>
      <c r="B1459" s="11"/>
      <c r="C1459" s="9">
        <f ca="1">COUNTIF($B$11:E1459,E1459)</f>
        <v>16</v>
      </c>
      <c r="D1459" s="4" t="s">
        <v>789</v>
      </c>
      <c r="E1459" s="59">
        <v>10000000</v>
      </c>
      <c r="F1459" s="59">
        <v>10000000</v>
      </c>
      <c r="G1459" s="73"/>
      <c r="H1459" s="6" t="s">
        <v>1226</v>
      </c>
      <c r="J1459" s="51"/>
      <c r="K1459" s="7"/>
      <c r="L1459" s="7"/>
      <c r="M1459" s="7"/>
    </row>
    <row r="1460" spans="1:13" s="69" customFormat="1" ht="77.5" x14ac:dyDescent="0.35">
      <c r="A1460" s="10"/>
      <c r="B1460" s="11"/>
      <c r="C1460" s="9">
        <f ca="1">COUNTIF($B$11:E1460,E1460)</f>
        <v>17</v>
      </c>
      <c r="D1460" s="4" t="s">
        <v>790</v>
      </c>
      <c r="E1460" s="59">
        <v>10000000</v>
      </c>
      <c r="F1460" s="59">
        <v>10000000</v>
      </c>
      <c r="G1460" s="73"/>
      <c r="H1460" s="6" t="s">
        <v>1226</v>
      </c>
      <c r="J1460" s="51"/>
      <c r="K1460" s="7"/>
      <c r="L1460" s="7"/>
      <c r="M1460" s="7"/>
    </row>
    <row r="1461" spans="1:13" ht="77.5" x14ac:dyDescent="0.35">
      <c r="A1461" s="10"/>
      <c r="B1461" s="11"/>
      <c r="C1461" s="9">
        <f ca="1">COUNTIF($B$11:E1461,E1461)</f>
        <v>18</v>
      </c>
      <c r="D1461" s="4" t="s">
        <v>791</v>
      </c>
      <c r="E1461" s="59">
        <v>12000000</v>
      </c>
      <c r="F1461" s="59">
        <v>12000000</v>
      </c>
      <c r="G1461" s="73"/>
      <c r="H1461" s="6" t="s">
        <v>1226</v>
      </c>
    </row>
    <row r="1462" spans="1:13" ht="93" x14ac:dyDescent="0.35">
      <c r="A1462" s="10"/>
      <c r="B1462" s="11"/>
      <c r="C1462" s="9">
        <f ca="1">COUNTIF($B$11:E1462,E1462)</f>
        <v>19</v>
      </c>
      <c r="D1462" s="4" t="s">
        <v>792</v>
      </c>
      <c r="E1462" s="59">
        <v>10000000</v>
      </c>
      <c r="F1462" s="59">
        <v>10000000</v>
      </c>
      <c r="G1462" s="73"/>
      <c r="H1462" s="6" t="s">
        <v>1226</v>
      </c>
    </row>
    <row r="1463" spans="1:13" ht="93" x14ac:dyDescent="0.35">
      <c r="A1463" s="10"/>
      <c r="B1463" s="11"/>
      <c r="C1463" s="9">
        <f ca="1">COUNTIF($B$11:E1463,E1463)</f>
        <v>20</v>
      </c>
      <c r="D1463" s="4" t="s">
        <v>793</v>
      </c>
      <c r="E1463" s="59">
        <v>10000000</v>
      </c>
      <c r="F1463" s="59">
        <v>10000000</v>
      </c>
      <c r="G1463" s="73"/>
      <c r="H1463" s="6" t="s">
        <v>1226</v>
      </c>
    </row>
    <row r="1464" spans="1:13" s="14" customFormat="1" ht="77.5" x14ac:dyDescent="0.35">
      <c r="A1464" s="10"/>
      <c r="B1464" s="11"/>
      <c r="C1464" s="58">
        <v>26</v>
      </c>
      <c r="D1464" s="56" t="s">
        <v>2685</v>
      </c>
      <c r="E1464" s="63">
        <v>0</v>
      </c>
      <c r="F1464" s="63">
        <v>30000000</v>
      </c>
      <c r="G1464" s="76">
        <f t="shared" ref="G1464:G1467" si="105">F1464-E1464</f>
        <v>30000000</v>
      </c>
      <c r="H1464" s="56" t="s">
        <v>1226</v>
      </c>
      <c r="I1464" s="69"/>
      <c r="J1464" s="26"/>
    </row>
    <row r="1465" spans="1:13" s="14" customFormat="1" ht="77.5" x14ac:dyDescent="0.35">
      <c r="A1465" s="10"/>
      <c r="B1465" s="11"/>
      <c r="C1465" s="58">
        <v>27</v>
      </c>
      <c r="D1465" s="56" t="s">
        <v>2688</v>
      </c>
      <c r="E1465" s="63">
        <v>0</v>
      </c>
      <c r="F1465" s="63">
        <v>10000000</v>
      </c>
      <c r="G1465" s="76">
        <f t="shared" si="105"/>
        <v>10000000</v>
      </c>
      <c r="H1465" s="56" t="s">
        <v>1226</v>
      </c>
      <c r="I1465" s="69"/>
      <c r="J1465" s="26"/>
    </row>
    <row r="1466" spans="1:13" s="14" customFormat="1" ht="77.5" x14ac:dyDescent="0.35">
      <c r="A1466" s="10"/>
      <c r="B1466" s="11"/>
      <c r="C1466" s="58">
        <v>28</v>
      </c>
      <c r="D1466" s="12" t="s">
        <v>3385</v>
      </c>
      <c r="E1466" s="63">
        <v>0</v>
      </c>
      <c r="F1466" s="63">
        <v>10000000</v>
      </c>
      <c r="G1466" s="76">
        <f t="shared" si="105"/>
        <v>10000000</v>
      </c>
      <c r="H1466" s="56" t="s">
        <v>1226</v>
      </c>
      <c r="I1466" s="69"/>
      <c r="J1466" s="26"/>
    </row>
    <row r="1467" spans="1:13" s="14" customFormat="1" ht="77.5" x14ac:dyDescent="0.35">
      <c r="A1467" s="10"/>
      <c r="B1467" s="11"/>
      <c r="C1467" s="58">
        <v>29</v>
      </c>
      <c r="D1467" s="56" t="s">
        <v>3337</v>
      </c>
      <c r="E1467" s="63">
        <v>0</v>
      </c>
      <c r="F1467" s="63">
        <v>5000000</v>
      </c>
      <c r="G1467" s="76">
        <f t="shared" si="105"/>
        <v>5000000</v>
      </c>
      <c r="H1467" s="56" t="s">
        <v>1226</v>
      </c>
      <c r="I1467" s="69"/>
      <c r="J1467" s="26"/>
    </row>
    <row r="1468" spans="1:13" ht="15.75" customHeight="1" x14ac:dyDescent="0.35">
      <c r="A1468" s="10"/>
      <c r="B1468" s="11"/>
      <c r="C1468" s="109" t="s">
        <v>1424</v>
      </c>
      <c r="D1468" s="110"/>
      <c r="E1468" s="59">
        <f>SUM(E1452:E1467)</f>
        <v>122000000</v>
      </c>
      <c r="F1468" s="59">
        <f>SUM(F1452:F1467)</f>
        <v>177000000</v>
      </c>
      <c r="G1468" s="73">
        <f>SUM(G1452:G1467)</f>
        <v>55000000</v>
      </c>
      <c r="H1468" s="31"/>
      <c r="J1468" s="35"/>
    </row>
    <row r="1469" spans="1:13" x14ac:dyDescent="0.35">
      <c r="A1469" s="10"/>
      <c r="B1469" s="11"/>
      <c r="C1469" s="107" t="s">
        <v>1439</v>
      </c>
      <c r="D1469" s="112"/>
      <c r="E1469" s="59"/>
      <c r="F1469" s="59"/>
      <c r="G1469" s="73"/>
      <c r="H1469" s="31"/>
      <c r="J1469" s="35"/>
    </row>
    <row r="1470" spans="1:13" ht="77.5" x14ac:dyDescent="0.35">
      <c r="A1470" s="10"/>
      <c r="B1470" s="11"/>
      <c r="C1470" s="9">
        <f ca="1">COUNTIF($B$11:E1470,E1470)</f>
        <v>2</v>
      </c>
      <c r="D1470" s="4" t="s">
        <v>795</v>
      </c>
      <c r="E1470" s="59">
        <v>20000000</v>
      </c>
      <c r="F1470" s="59">
        <v>20000000</v>
      </c>
      <c r="G1470" s="73"/>
      <c r="H1470" s="6" t="s">
        <v>1226</v>
      </c>
    </row>
    <row r="1471" spans="1:13" s="14" customFormat="1" ht="77.5" x14ac:dyDescent="0.35">
      <c r="A1471" s="10"/>
      <c r="B1471" s="11"/>
      <c r="C1471" s="58">
        <v>18</v>
      </c>
      <c r="D1471" s="56" t="s">
        <v>2692</v>
      </c>
      <c r="E1471" s="63">
        <v>0</v>
      </c>
      <c r="F1471" s="63">
        <v>10000000</v>
      </c>
      <c r="G1471" s="76">
        <f t="shared" ref="G1471:G1474" si="106">F1471-E1471</f>
        <v>10000000</v>
      </c>
      <c r="H1471" s="56" t="s">
        <v>1226</v>
      </c>
      <c r="I1471" s="69"/>
      <c r="J1471" s="26"/>
    </row>
    <row r="1472" spans="1:13" s="14" customFormat="1" ht="77.5" x14ac:dyDescent="0.35">
      <c r="A1472" s="10"/>
      <c r="B1472" s="11"/>
      <c r="C1472" s="58">
        <v>19</v>
      </c>
      <c r="D1472" s="56" t="s">
        <v>2693</v>
      </c>
      <c r="E1472" s="63">
        <v>0</v>
      </c>
      <c r="F1472" s="63">
        <v>10000000</v>
      </c>
      <c r="G1472" s="76">
        <f t="shared" si="106"/>
        <v>10000000</v>
      </c>
      <c r="H1472" s="56" t="s">
        <v>1226</v>
      </c>
      <c r="I1472" s="69"/>
      <c r="J1472" s="26"/>
    </row>
    <row r="1473" spans="1:12" s="14" customFormat="1" ht="77.5" x14ac:dyDescent="0.35">
      <c r="A1473" s="10"/>
      <c r="B1473" s="11"/>
      <c r="C1473" s="58">
        <v>20</v>
      </c>
      <c r="D1473" s="56" t="s">
        <v>2694</v>
      </c>
      <c r="E1473" s="63">
        <v>0</v>
      </c>
      <c r="F1473" s="63">
        <v>10000000</v>
      </c>
      <c r="G1473" s="76">
        <f t="shared" si="106"/>
        <v>10000000</v>
      </c>
      <c r="H1473" s="56" t="s">
        <v>1226</v>
      </c>
      <c r="I1473" s="69"/>
      <c r="J1473" s="26"/>
    </row>
    <row r="1474" spans="1:12" s="14" customFormat="1" ht="77.5" x14ac:dyDescent="0.35">
      <c r="A1474" s="10"/>
      <c r="B1474" s="11"/>
      <c r="C1474" s="58">
        <v>21</v>
      </c>
      <c r="D1474" s="56" t="s">
        <v>2695</v>
      </c>
      <c r="E1474" s="63">
        <v>0</v>
      </c>
      <c r="F1474" s="63">
        <v>10000000</v>
      </c>
      <c r="G1474" s="76">
        <f t="shared" si="106"/>
        <v>10000000</v>
      </c>
      <c r="H1474" s="56" t="s">
        <v>1226</v>
      </c>
      <c r="I1474" s="69"/>
      <c r="J1474" s="26"/>
    </row>
    <row r="1475" spans="1:12" x14ac:dyDescent="0.35">
      <c r="A1475" s="10"/>
      <c r="B1475" s="27"/>
      <c r="C1475" s="109" t="s">
        <v>1425</v>
      </c>
      <c r="D1475" s="110"/>
      <c r="E1475" s="59">
        <f>SUM(E1470:E1474)</f>
        <v>20000000</v>
      </c>
      <c r="F1475" s="59">
        <f>SUM(F1470:F1474)</f>
        <v>60000000</v>
      </c>
      <c r="G1475" s="73">
        <f>SUM(G1470:G1474)</f>
        <v>40000000</v>
      </c>
      <c r="H1475" s="31"/>
      <c r="J1475" s="35"/>
    </row>
    <row r="1476" spans="1:12" s="30" customFormat="1" x14ac:dyDescent="0.35">
      <c r="A1476" s="28"/>
      <c r="B1476" s="40"/>
      <c r="C1476" s="109" t="s">
        <v>1426</v>
      </c>
      <c r="D1476" s="110"/>
      <c r="E1476" s="61">
        <f>E1314+E1329+E1336+E1346+E1350+E1363+E1381+E1394+E1402+E1411+E1416+E1428+E1444+E1450+E1468+E1475</f>
        <v>851000000</v>
      </c>
      <c r="F1476" s="61">
        <f>F1314+F1329+F1336+F1346+F1350+F1363+F1381+F1394+F1402+F1411+F1416+F1428+F1444+F1450+F1468+F1475</f>
        <v>1881000000</v>
      </c>
      <c r="G1476" s="75">
        <f>G1314+G1329+G1336+G1346+G1350+G1363+G1381+G1394+G1402+G1411+G1416+G1428+G1444+G1450+G1468+G1475</f>
        <v>1030000000</v>
      </c>
      <c r="H1476" s="36"/>
      <c r="I1476" s="69"/>
      <c r="J1476" s="53"/>
      <c r="L1476" s="41">
        <f>I1476-F1476</f>
        <v>-1881000000</v>
      </c>
    </row>
    <row r="1477" spans="1:12" s="32" customFormat="1" x14ac:dyDescent="0.35">
      <c r="A1477" s="37">
        <v>9</v>
      </c>
      <c r="B1477" s="38" t="s">
        <v>1457</v>
      </c>
      <c r="C1477" s="107" t="s">
        <v>1458</v>
      </c>
      <c r="D1477" s="112"/>
      <c r="E1477" s="59"/>
      <c r="F1477" s="59"/>
      <c r="G1477" s="73"/>
      <c r="H1477" s="31"/>
      <c r="I1477" s="69"/>
      <c r="J1477" s="35"/>
      <c r="L1477" s="43"/>
    </row>
    <row r="1478" spans="1:12" ht="77.5" x14ac:dyDescent="0.35">
      <c r="A1478" s="10"/>
      <c r="B1478" s="11"/>
      <c r="C1478" s="9">
        <f ca="1">COUNTIF($B$11:E1478,E1478)</f>
        <v>5</v>
      </c>
      <c r="D1478" s="4" t="s">
        <v>800</v>
      </c>
      <c r="E1478" s="59">
        <v>12000000</v>
      </c>
      <c r="F1478" s="59">
        <v>12000000</v>
      </c>
      <c r="G1478" s="73"/>
      <c r="H1478" s="6" t="s">
        <v>1226</v>
      </c>
    </row>
    <row r="1479" spans="1:12" ht="77.5" x14ac:dyDescent="0.35">
      <c r="A1479" s="10"/>
      <c r="B1479" s="11"/>
      <c r="C1479" s="9">
        <f ca="1">COUNTIF($B$11:E1479,E1479)</f>
        <v>6</v>
      </c>
      <c r="D1479" s="4" t="s">
        <v>801</v>
      </c>
      <c r="E1479" s="59">
        <v>10000000</v>
      </c>
      <c r="F1479" s="59">
        <v>10000000</v>
      </c>
      <c r="G1479" s="73"/>
      <c r="H1479" s="6" t="s">
        <v>1226</v>
      </c>
    </row>
    <row r="1480" spans="1:12" ht="77.5" x14ac:dyDescent="0.35">
      <c r="A1480" s="10"/>
      <c r="B1480" s="11"/>
      <c r="C1480" s="9">
        <f ca="1">COUNTIF($B$11:E1480,E1480)</f>
        <v>7</v>
      </c>
      <c r="D1480" s="4" t="s">
        <v>802</v>
      </c>
      <c r="E1480" s="59">
        <v>10000000</v>
      </c>
      <c r="F1480" s="59">
        <v>10000000</v>
      </c>
      <c r="G1480" s="73"/>
      <c r="H1480" s="6" t="s">
        <v>1226</v>
      </c>
    </row>
    <row r="1481" spans="1:12" ht="77.5" x14ac:dyDescent="0.35">
      <c r="A1481" s="10"/>
      <c r="B1481" s="11"/>
      <c r="C1481" s="9">
        <f ca="1">COUNTIF($B$11:E1481,E1481)</f>
        <v>8</v>
      </c>
      <c r="D1481" s="4" t="s">
        <v>803</v>
      </c>
      <c r="E1481" s="59">
        <v>10000000</v>
      </c>
      <c r="F1481" s="59">
        <v>10000000</v>
      </c>
      <c r="G1481" s="73"/>
      <c r="H1481" s="6" t="s">
        <v>1226</v>
      </c>
    </row>
    <row r="1482" spans="1:12" ht="77.5" x14ac:dyDescent="0.35">
      <c r="A1482" s="10"/>
      <c r="B1482" s="11"/>
      <c r="C1482" s="9">
        <f ca="1">COUNTIF($B$11:E1482,E1482)</f>
        <v>9</v>
      </c>
      <c r="D1482" s="4" t="s">
        <v>804</v>
      </c>
      <c r="E1482" s="59">
        <v>12000000</v>
      </c>
      <c r="F1482" s="59">
        <v>12000000</v>
      </c>
      <c r="G1482" s="73"/>
      <c r="H1482" s="6" t="s">
        <v>1226</v>
      </c>
    </row>
    <row r="1483" spans="1:12" ht="93" x14ac:dyDescent="0.35">
      <c r="A1483" s="10"/>
      <c r="B1483" s="11"/>
      <c r="C1483" s="9">
        <f ca="1">COUNTIF($B$11:E1483,E1483)</f>
        <v>10</v>
      </c>
      <c r="D1483" s="4" t="s">
        <v>805</v>
      </c>
      <c r="E1483" s="59">
        <v>20000000</v>
      </c>
      <c r="F1483" s="59">
        <v>20000000</v>
      </c>
      <c r="G1483" s="73"/>
      <c r="H1483" s="6" t="s">
        <v>1226</v>
      </c>
    </row>
    <row r="1484" spans="1:12" ht="77.5" x14ac:dyDescent="0.35">
      <c r="A1484" s="10"/>
      <c r="B1484" s="11"/>
      <c r="C1484" s="9">
        <f ca="1">COUNTIF($B$11:E1484,E1484)</f>
        <v>11</v>
      </c>
      <c r="D1484" s="4" t="s">
        <v>806</v>
      </c>
      <c r="E1484" s="59">
        <v>12000000</v>
      </c>
      <c r="F1484" s="59">
        <v>12000000</v>
      </c>
      <c r="G1484" s="73"/>
      <c r="H1484" s="6" t="s">
        <v>1226</v>
      </c>
    </row>
    <row r="1485" spans="1:12" ht="124" x14ac:dyDescent="0.35">
      <c r="A1485" s="10"/>
      <c r="B1485" s="11"/>
      <c r="C1485" s="9">
        <f ca="1">COUNTIF($B$11:E1485,E1485)</f>
        <v>12</v>
      </c>
      <c r="D1485" s="4" t="s">
        <v>807</v>
      </c>
      <c r="E1485" s="59">
        <v>8000000</v>
      </c>
      <c r="F1485" s="59">
        <v>8000000</v>
      </c>
      <c r="G1485" s="73"/>
      <c r="H1485" s="6" t="s">
        <v>1226</v>
      </c>
    </row>
    <row r="1486" spans="1:12" s="14" customFormat="1" ht="77.5" x14ac:dyDescent="0.35">
      <c r="A1486" s="10"/>
      <c r="B1486" s="11"/>
      <c r="C1486" s="58">
        <v>19</v>
      </c>
      <c r="D1486" s="56" t="s">
        <v>2711</v>
      </c>
      <c r="E1486" s="63">
        <v>0</v>
      </c>
      <c r="F1486" s="63">
        <v>15000000</v>
      </c>
      <c r="G1486" s="76">
        <f t="shared" ref="G1486:G1497" si="107">F1486-E1486</f>
        <v>15000000</v>
      </c>
      <c r="H1486" s="56" t="s">
        <v>1226</v>
      </c>
      <c r="I1486" s="69"/>
      <c r="J1486" s="26"/>
    </row>
    <row r="1487" spans="1:12" s="14" customFormat="1" ht="77.5" x14ac:dyDescent="0.35">
      <c r="A1487" s="10"/>
      <c r="B1487" s="11"/>
      <c r="C1487" s="58">
        <v>20</v>
      </c>
      <c r="D1487" s="56" t="s">
        <v>2713</v>
      </c>
      <c r="E1487" s="63">
        <v>0</v>
      </c>
      <c r="F1487" s="63">
        <v>5000000</v>
      </c>
      <c r="G1487" s="76">
        <f t="shared" si="107"/>
        <v>5000000</v>
      </c>
      <c r="H1487" s="56" t="s">
        <v>1226</v>
      </c>
      <c r="I1487" s="69"/>
      <c r="J1487" s="26"/>
    </row>
    <row r="1488" spans="1:12" s="14" customFormat="1" ht="77.5" x14ac:dyDescent="0.35">
      <c r="A1488" s="10"/>
      <c r="B1488" s="11"/>
      <c r="C1488" s="58">
        <v>21</v>
      </c>
      <c r="D1488" s="56" t="s">
        <v>3339</v>
      </c>
      <c r="E1488" s="63">
        <v>0</v>
      </c>
      <c r="F1488" s="63">
        <v>7000000</v>
      </c>
      <c r="G1488" s="76">
        <f t="shared" si="107"/>
        <v>7000000</v>
      </c>
      <c r="H1488" s="56" t="s">
        <v>1226</v>
      </c>
      <c r="I1488" s="69"/>
      <c r="J1488" s="26"/>
    </row>
    <row r="1489" spans="1:10" s="14" customFormat="1" ht="93" x14ac:dyDescent="0.35">
      <c r="A1489" s="10"/>
      <c r="B1489" s="11"/>
      <c r="C1489" s="58">
        <v>22</v>
      </c>
      <c r="D1489" s="56" t="s">
        <v>2714</v>
      </c>
      <c r="E1489" s="63">
        <v>0</v>
      </c>
      <c r="F1489" s="63">
        <v>7500000</v>
      </c>
      <c r="G1489" s="76">
        <f t="shared" si="107"/>
        <v>7500000</v>
      </c>
      <c r="H1489" s="56" t="s">
        <v>1226</v>
      </c>
      <c r="I1489" s="69"/>
      <c r="J1489" s="26"/>
    </row>
    <row r="1490" spans="1:10" s="14" customFormat="1" ht="77.5" x14ac:dyDescent="0.35">
      <c r="A1490" s="10"/>
      <c r="B1490" s="11"/>
      <c r="C1490" s="58">
        <v>23</v>
      </c>
      <c r="D1490" s="56" t="s">
        <v>2715</v>
      </c>
      <c r="E1490" s="63">
        <v>0</v>
      </c>
      <c r="F1490" s="63">
        <v>12000000</v>
      </c>
      <c r="G1490" s="76">
        <f t="shared" si="107"/>
        <v>12000000</v>
      </c>
      <c r="H1490" s="56" t="s">
        <v>1226</v>
      </c>
      <c r="I1490" s="69"/>
      <c r="J1490" s="26"/>
    </row>
    <row r="1491" spans="1:10" s="14" customFormat="1" ht="77.5" x14ac:dyDescent="0.35">
      <c r="A1491" s="10"/>
      <c r="B1491" s="11"/>
      <c r="C1491" s="58">
        <v>24</v>
      </c>
      <c r="D1491" s="56" t="s">
        <v>2716</v>
      </c>
      <c r="E1491" s="63">
        <v>0</v>
      </c>
      <c r="F1491" s="63">
        <v>5000000</v>
      </c>
      <c r="G1491" s="76">
        <f t="shared" si="107"/>
        <v>5000000</v>
      </c>
      <c r="H1491" s="56" t="s">
        <v>1226</v>
      </c>
      <c r="I1491" s="69"/>
      <c r="J1491" s="26"/>
    </row>
    <row r="1492" spans="1:10" s="14" customFormat="1" ht="93" x14ac:dyDescent="0.35">
      <c r="A1492" s="10"/>
      <c r="B1492" s="11"/>
      <c r="C1492" s="58">
        <v>25</v>
      </c>
      <c r="D1492" s="56" t="s">
        <v>2718</v>
      </c>
      <c r="E1492" s="63">
        <v>0</v>
      </c>
      <c r="F1492" s="63">
        <v>5000000</v>
      </c>
      <c r="G1492" s="76">
        <f t="shared" si="107"/>
        <v>5000000</v>
      </c>
      <c r="H1492" s="56" t="s">
        <v>1226</v>
      </c>
      <c r="I1492" s="69"/>
      <c r="J1492" s="26"/>
    </row>
    <row r="1493" spans="1:10" s="14" customFormat="1" ht="77.5" x14ac:dyDescent="0.35">
      <c r="A1493" s="10"/>
      <c r="B1493" s="11"/>
      <c r="C1493" s="58">
        <v>26</v>
      </c>
      <c r="D1493" s="56" t="s">
        <v>2723</v>
      </c>
      <c r="E1493" s="63">
        <v>0</v>
      </c>
      <c r="F1493" s="63">
        <v>10000000</v>
      </c>
      <c r="G1493" s="76">
        <f t="shared" si="107"/>
        <v>10000000</v>
      </c>
      <c r="H1493" s="56" t="s">
        <v>1226</v>
      </c>
      <c r="I1493" s="69"/>
      <c r="J1493" s="26"/>
    </row>
    <row r="1494" spans="1:10" s="14" customFormat="1" ht="77.5" x14ac:dyDescent="0.35">
      <c r="A1494" s="10"/>
      <c r="B1494" s="11"/>
      <c r="C1494" s="58">
        <v>27</v>
      </c>
      <c r="D1494" s="56" t="s">
        <v>3340</v>
      </c>
      <c r="E1494" s="63">
        <v>0</v>
      </c>
      <c r="F1494" s="63">
        <v>15000000</v>
      </c>
      <c r="G1494" s="76">
        <f t="shared" si="107"/>
        <v>15000000</v>
      </c>
      <c r="H1494" s="56" t="s">
        <v>1226</v>
      </c>
      <c r="I1494" s="69"/>
      <c r="J1494" s="26"/>
    </row>
    <row r="1495" spans="1:10" s="14" customFormat="1" ht="77.5" x14ac:dyDescent="0.35">
      <c r="A1495" s="10"/>
      <c r="B1495" s="11"/>
      <c r="C1495" s="58">
        <v>28</v>
      </c>
      <c r="D1495" s="56" t="s">
        <v>2724</v>
      </c>
      <c r="E1495" s="63">
        <v>0</v>
      </c>
      <c r="F1495" s="63">
        <v>10000000</v>
      </c>
      <c r="G1495" s="76">
        <f t="shared" si="107"/>
        <v>10000000</v>
      </c>
      <c r="H1495" s="56" t="s">
        <v>1226</v>
      </c>
      <c r="I1495" s="69"/>
      <c r="J1495" s="26"/>
    </row>
    <row r="1496" spans="1:10" s="14" customFormat="1" ht="77.5" x14ac:dyDescent="0.35">
      <c r="A1496" s="10"/>
      <c r="B1496" s="11"/>
      <c r="C1496" s="58">
        <v>29</v>
      </c>
      <c r="D1496" s="56" t="s">
        <v>2725</v>
      </c>
      <c r="E1496" s="63">
        <v>0</v>
      </c>
      <c r="F1496" s="63">
        <v>8500000</v>
      </c>
      <c r="G1496" s="76">
        <f t="shared" si="107"/>
        <v>8500000</v>
      </c>
      <c r="H1496" s="56" t="s">
        <v>1226</v>
      </c>
      <c r="I1496" s="69"/>
      <c r="J1496" s="26"/>
    </row>
    <row r="1497" spans="1:10" s="14" customFormat="1" ht="93" x14ac:dyDescent="0.35">
      <c r="A1497" s="10"/>
      <c r="B1497" s="11"/>
      <c r="C1497" s="58">
        <v>29</v>
      </c>
      <c r="D1497" s="56" t="s">
        <v>2726</v>
      </c>
      <c r="E1497" s="63">
        <v>0</v>
      </c>
      <c r="F1497" s="63">
        <v>8500000</v>
      </c>
      <c r="G1497" s="76">
        <f t="shared" si="107"/>
        <v>8500000</v>
      </c>
      <c r="H1497" s="56" t="s">
        <v>1226</v>
      </c>
      <c r="I1497" s="69"/>
      <c r="J1497" s="26"/>
    </row>
    <row r="1498" spans="1:10" x14ac:dyDescent="0.35">
      <c r="A1498" s="10"/>
      <c r="B1498" s="11"/>
      <c r="C1498" s="109" t="s">
        <v>1440</v>
      </c>
      <c r="D1498" s="110"/>
      <c r="E1498" s="59">
        <f>SUM(E1478:E1497)</f>
        <v>94000000</v>
      </c>
      <c r="F1498" s="59">
        <f>SUM(F1478:F1497)</f>
        <v>202500000</v>
      </c>
      <c r="G1498" s="73">
        <f>SUM(G1478:G1497)</f>
        <v>108500000</v>
      </c>
      <c r="H1498" s="31"/>
      <c r="J1498" s="35"/>
    </row>
    <row r="1499" spans="1:10" x14ac:dyDescent="0.35">
      <c r="A1499" s="10"/>
      <c r="B1499" s="11"/>
      <c r="C1499" s="107" t="s">
        <v>1459</v>
      </c>
      <c r="D1499" s="112"/>
      <c r="E1499" s="59"/>
      <c r="F1499" s="59"/>
      <c r="G1499" s="73"/>
      <c r="H1499" s="31"/>
      <c r="J1499" s="35"/>
    </row>
    <row r="1500" spans="1:10" ht="108.5" x14ac:dyDescent="0.35">
      <c r="A1500" s="10"/>
      <c r="B1500" s="11"/>
      <c r="C1500" s="9">
        <f ca="1">COUNTIF($B$11:E1500,E1500)</f>
        <v>2</v>
      </c>
      <c r="D1500" s="4" t="s">
        <v>809</v>
      </c>
      <c r="E1500" s="59">
        <v>10000000</v>
      </c>
      <c r="F1500" s="59">
        <v>10000000</v>
      </c>
      <c r="G1500" s="73"/>
      <c r="H1500" s="6" t="s">
        <v>1226</v>
      </c>
    </row>
    <row r="1501" spans="1:10" ht="108.5" x14ac:dyDescent="0.35">
      <c r="A1501" s="10"/>
      <c r="B1501" s="11"/>
      <c r="C1501" s="9">
        <f ca="1">COUNTIF($B$11:E1501,E1501)</f>
        <v>3</v>
      </c>
      <c r="D1501" s="4" t="s">
        <v>810</v>
      </c>
      <c r="E1501" s="59">
        <v>10000000</v>
      </c>
      <c r="F1501" s="59">
        <v>10000000</v>
      </c>
      <c r="G1501" s="73"/>
      <c r="H1501" s="6" t="s">
        <v>1226</v>
      </c>
    </row>
    <row r="1502" spans="1:10" ht="108.5" x14ac:dyDescent="0.35">
      <c r="A1502" s="10"/>
      <c r="B1502" s="11"/>
      <c r="C1502" s="9">
        <f ca="1">COUNTIF($B$11:E1502,E1502)</f>
        <v>4</v>
      </c>
      <c r="D1502" s="4" t="s">
        <v>811</v>
      </c>
      <c r="E1502" s="59">
        <v>10000000</v>
      </c>
      <c r="F1502" s="59">
        <v>10000000</v>
      </c>
      <c r="G1502" s="73"/>
      <c r="H1502" s="6" t="s">
        <v>1226</v>
      </c>
    </row>
    <row r="1503" spans="1:10" ht="108.5" x14ac:dyDescent="0.35">
      <c r="A1503" s="10"/>
      <c r="B1503" s="11"/>
      <c r="C1503" s="9">
        <f ca="1">COUNTIF($B$11:E1503,E1503)</f>
        <v>5</v>
      </c>
      <c r="D1503" s="4" t="s">
        <v>812</v>
      </c>
      <c r="E1503" s="59">
        <v>10000000</v>
      </c>
      <c r="F1503" s="59">
        <v>10000000</v>
      </c>
      <c r="G1503" s="73"/>
      <c r="H1503" s="6" t="s">
        <v>1226</v>
      </c>
    </row>
    <row r="1504" spans="1:10" ht="108.5" x14ac:dyDescent="0.35">
      <c r="A1504" s="10"/>
      <c r="B1504" s="11"/>
      <c r="C1504" s="9">
        <f ca="1">COUNTIF($B$11:E1504,E1504)</f>
        <v>6</v>
      </c>
      <c r="D1504" s="4" t="s">
        <v>813</v>
      </c>
      <c r="E1504" s="59">
        <v>8000000</v>
      </c>
      <c r="F1504" s="59">
        <v>8000000</v>
      </c>
      <c r="G1504" s="73"/>
      <c r="H1504" s="6" t="s">
        <v>1226</v>
      </c>
    </row>
    <row r="1505" spans="1:10" ht="108.5" x14ac:dyDescent="0.35">
      <c r="A1505" s="10"/>
      <c r="B1505" s="11"/>
      <c r="C1505" s="9">
        <f ca="1">COUNTIF($B$11:E1505,E1505)</f>
        <v>7</v>
      </c>
      <c r="D1505" s="4" t="s">
        <v>814</v>
      </c>
      <c r="E1505" s="59">
        <v>8000000</v>
      </c>
      <c r="F1505" s="59">
        <v>8000000</v>
      </c>
      <c r="G1505" s="73"/>
      <c r="H1505" s="6" t="s">
        <v>1226</v>
      </c>
    </row>
    <row r="1506" spans="1:10" s="14" customFormat="1" ht="108.5" x14ac:dyDescent="0.35">
      <c r="A1506" s="10"/>
      <c r="B1506" s="11"/>
      <c r="C1506" s="58">
        <v>13</v>
      </c>
      <c r="D1506" s="56" t="s">
        <v>2727</v>
      </c>
      <c r="E1506" s="63">
        <v>0</v>
      </c>
      <c r="F1506" s="63">
        <v>7500000</v>
      </c>
      <c r="G1506" s="76">
        <f t="shared" ref="G1506:G1513" si="108">F1506-E1506</f>
        <v>7500000</v>
      </c>
      <c r="H1506" s="56" t="s">
        <v>1226</v>
      </c>
      <c r="I1506" s="69"/>
      <c r="J1506" s="26"/>
    </row>
    <row r="1507" spans="1:10" s="14" customFormat="1" ht="77.5" x14ac:dyDescent="0.35">
      <c r="A1507" s="10"/>
      <c r="B1507" s="11"/>
      <c r="C1507" s="58">
        <v>14</v>
      </c>
      <c r="D1507" s="56" t="s">
        <v>2728</v>
      </c>
      <c r="E1507" s="63">
        <v>0</v>
      </c>
      <c r="F1507" s="63">
        <v>12500000</v>
      </c>
      <c r="G1507" s="76">
        <f t="shared" si="108"/>
        <v>12500000</v>
      </c>
      <c r="H1507" s="56" t="s">
        <v>1226</v>
      </c>
      <c r="I1507" s="69"/>
      <c r="J1507" s="26"/>
    </row>
    <row r="1508" spans="1:10" s="14" customFormat="1" ht="77.5" x14ac:dyDescent="0.35">
      <c r="A1508" s="10"/>
      <c r="B1508" s="11"/>
      <c r="C1508" s="58">
        <v>15</v>
      </c>
      <c r="D1508" s="56" t="s">
        <v>2732</v>
      </c>
      <c r="E1508" s="63">
        <v>0</v>
      </c>
      <c r="F1508" s="63">
        <v>10000000</v>
      </c>
      <c r="G1508" s="76">
        <f t="shared" si="108"/>
        <v>10000000</v>
      </c>
      <c r="H1508" s="56" t="s">
        <v>1226</v>
      </c>
      <c r="I1508" s="69"/>
      <c r="J1508" s="26"/>
    </row>
    <row r="1509" spans="1:10" s="14" customFormat="1" ht="77.5" x14ac:dyDescent="0.35">
      <c r="A1509" s="10"/>
      <c r="B1509" s="11"/>
      <c r="C1509" s="58">
        <v>16</v>
      </c>
      <c r="D1509" s="56" t="s">
        <v>2734</v>
      </c>
      <c r="E1509" s="63">
        <v>0</v>
      </c>
      <c r="F1509" s="63">
        <v>10000000</v>
      </c>
      <c r="G1509" s="76">
        <f t="shared" si="108"/>
        <v>10000000</v>
      </c>
      <c r="H1509" s="56" t="s">
        <v>1226</v>
      </c>
      <c r="I1509" s="69"/>
      <c r="J1509" s="26"/>
    </row>
    <row r="1510" spans="1:10" s="14" customFormat="1" ht="77.5" x14ac:dyDescent="0.35">
      <c r="A1510" s="10"/>
      <c r="B1510" s="11"/>
      <c r="C1510" s="58">
        <v>17</v>
      </c>
      <c r="D1510" s="56" t="s">
        <v>2735</v>
      </c>
      <c r="E1510" s="63">
        <v>0</v>
      </c>
      <c r="F1510" s="63">
        <v>10000000</v>
      </c>
      <c r="G1510" s="76">
        <f t="shared" si="108"/>
        <v>10000000</v>
      </c>
      <c r="H1510" s="56" t="s">
        <v>1226</v>
      </c>
      <c r="I1510" s="69"/>
      <c r="J1510" s="26"/>
    </row>
    <row r="1511" spans="1:10" s="14" customFormat="1" ht="77.5" x14ac:dyDescent="0.35">
      <c r="A1511" s="10"/>
      <c r="B1511" s="11"/>
      <c r="C1511" s="58">
        <v>18</v>
      </c>
      <c r="D1511" s="56" t="s">
        <v>2736</v>
      </c>
      <c r="E1511" s="63">
        <v>0</v>
      </c>
      <c r="F1511" s="63">
        <v>15000000</v>
      </c>
      <c r="G1511" s="76">
        <f t="shared" si="108"/>
        <v>15000000</v>
      </c>
      <c r="H1511" s="56" t="s">
        <v>1226</v>
      </c>
      <c r="I1511" s="69"/>
      <c r="J1511" s="26"/>
    </row>
    <row r="1512" spans="1:10" s="14" customFormat="1" ht="77.5" x14ac:dyDescent="0.35">
      <c r="A1512" s="10"/>
      <c r="B1512" s="11"/>
      <c r="C1512" s="58">
        <v>19</v>
      </c>
      <c r="D1512" s="56" t="s">
        <v>2737</v>
      </c>
      <c r="E1512" s="63">
        <v>0</v>
      </c>
      <c r="F1512" s="63">
        <v>10000000</v>
      </c>
      <c r="G1512" s="76">
        <f t="shared" si="108"/>
        <v>10000000</v>
      </c>
      <c r="H1512" s="56" t="s">
        <v>1226</v>
      </c>
      <c r="I1512" s="69"/>
      <c r="J1512" s="26"/>
    </row>
    <row r="1513" spans="1:10" s="14" customFormat="1" ht="91.5" customHeight="1" x14ac:dyDescent="0.35">
      <c r="A1513" s="10"/>
      <c r="B1513" s="11"/>
      <c r="C1513" s="58">
        <v>20</v>
      </c>
      <c r="D1513" s="56" t="s">
        <v>2739</v>
      </c>
      <c r="E1513" s="63">
        <v>0</v>
      </c>
      <c r="F1513" s="63">
        <v>7500000</v>
      </c>
      <c r="G1513" s="76">
        <f t="shared" si="108"/>
        <v>7500000</v>
      </c>
      <c r="H1513" s="56" t="s">
        <v>1226</v>
      </c>
      <c r="I1513" s="69"/>
      <c r="J1513" s="26"/>
    </row>
    <row r="1514" spans="1:10" ht="25.5" customHeight="1" x14ac:dyDescent="0.35">
      <c r="A1514" s="10"/>
      <c r="B1514" s="11"/>
      <c r="C1514" s="109" t="s">
        <v>1441</v>
      </c>
      <c r="D1514" s="110"/>
      <c r="E1514" s="61">
        <f>SUM(E1500:E1513)</f>
        <v>56000000</v>
      </c>
      <c r="F1514" s="61">
        <f>SUM(F1500:F1513)</f>
        <v>138500000</v>
      </c>
      <c r="G1514" s="75">
        <f>SUM(G1500:G1513)</f>
        <v>82500000</v>
      </c>
      <c r="H1514" s="31"/>
      <c r="J1514" s="35"/>
    </row>
    <row r="1515" spans="1:10" x14ac:dyDescent="0.35">
      <c r="A1515" s="10"/>
      <c r="B1515" s="11"/>
      <c r="C1515" s="107" t="s">
        <v>1291</v>
      </c>
      <c r="D1515" s="112"/>
      <c r="E1515" s="59"/>
      <c r="F1515" s="59"/>
      <c r="G1515" s="73"/>
      <c r="H1515" s="31"/>
      <c r="J1515" s="35"/>
    </row>
    <row r="1516" spans="1:10" ht="77.5" x14ac:dyDescent="0.35">
      <c r="A1516" s="10"/>
      <c r="B1516" s="11"/>
      <c r="C1516" s="9">
        <v>2</v>
      </c>
      <c r="D1516" s="4" t="s">
        <v>816</v>
      </c>
      <c r="E1516" s="59">
        <v>10000000</v>
      </c>
      <c r="F1516" s="59">
        <v>10000000</v>
      </c>
      <c r="G1516" s="73"/>
      <c r="H1516" s="6" t="s">
        <v>1226</v>
      </c>
    </row>
    <row r="1517" spans="1:10" ht="93" x14ac:dyDescent="0.35">
      <c r="A1517" s="10"/>
      <c r="B1517" s="11"/>
      <c r="C1517" s="9">
        <v>3</v>
      </c>
      <c r="D1517" s="4" t="s">
        <v>817</v>
      </c>
      <c r="E1517" s="59">
        <v>10000000</v>
      </c>
      <c r="F1517" s="59">
        <v>10000000</v>
      </c>
      <c r="G1517" s="73"/>
      <c r="H1517" s="6" t="s">
        <v>1226</v>
      </c>
    </row>
    <row r="1518" spans="1:10" ht="93" x14ac:dyDescent="0.35">
      <c r="A1518" s="10"/>
      <c r="B1518" s="11"/>
      <c r="C1518" s="9">
        <v>4</v>
      </c>
      <c r="D1518" s="4" t="s">
        <v>818</v>
      </c>
      <c r="E1518" s="59">
        <v>10000000</v>
      </c>
      <c r="F1518" s="59">
        <v>10000000</v>
      </c>
      <c r="G1518" s="73"/>
      <c r="H1518" s="6" t="s">
        <v>1226</v>
      </c>
    </row>
    <row r="1519" spans="1:10" ht="77.5" x14ac:dyDescent="0.35">
      <c r="A1519" s="10"/>
      <c r="B1519" s="11"/>
      <c r="C1519" s="9">
        <v>5</v>
      </c>
      <c r="D1519" s="4" t="s">
        <v>819</v>
      </c>
      <c r="E1519" s="59">
        <v>10000000</v>
      </c>
      <c r="F1519" s="59">
        <v>10000000</v>
      </c>
      <c r="G1519" s="73"/>
      <c r="H1519" s="6" t="s">
        <v>1226</v>
      </c>
    </row>
    <row r="1520" spans="1:10" s="14" customFormat="1" ht="93" x14ac:dyDescent="0.35">
      <c r="A1520" s="10"/>
      <c r="B1520" s="11"/>
      <c r="C1520" s="58">
        <v>15</v>
      </c>
      <c r="D1520" s="56" t="s">
        <v>2740</v>
      </c>
      <c r="E1520" s="63">
        <v>0</v>
      </c>
      <c r="F1520" s="63">
        <v>11000000</v>
      </c>
      <c r="G1520" s="76">
        <f t="shared" ref="G1520:G1539" si="109">F1520-E1520</f>
        <v>11000000</v>
      </c>
      <c r="H1520" s="56" t="s">
        <v>1226</v>
      </c>
      <c r="I1520" s="69"/>
      <c r="J1520" s="26"/>
    </row>
    <row r="1521" spans="1:10" s="14" customFormat="1" ht="77.5" x14ac:dyDescent="0.35">
      <c r="A1521" s="10"/>
      <c r="B1521" s="11"/>
      <c r="C1521" s="58">
        <v>16</v>
      </c>
      <c r="D1521" s="56" t="s">
        <v>2741</v>
      </c>
      <c r="E1521" s="63">
        <v>0</v>
      </c>
      <c r="F1521" s="63">
        <v>30000000</v>
      </c>
      <c r="G1521" s="76">
        <f t="shared" si="109"/>
        <v>30000000</v>
      </c>
      <c r="H1521" s="56" t="s">
        <v>1226</v>
      </c>
      <c r="I1521" s="69"/>
      <c r="J1521" s="26"/>
    </row>
    <row r="1522" spans="1:10" s="14" customFormat="1" ht="77.5" x14ac:dyDescent="0.35">
      <c r="A1522" s="10"/>
      <c r="B1522" s="11"/>
      <c r="C1522" s="58">
        <v>17</v>
      </c>
      <c r="D1522" s="56" t="s">
        <v>2743</v>
      </c>
      <c r="E1522" s="63">
        <v>0</v>
      </c>
      <c r="F1522" s="63">
        <v>10000000</v>
      </c>
      <c r="G1522" s="76">
        <f t="shared" si="109"/>
        <v>10000000</v>
      </c>
      <c r="H1522" s="56" t="s">
        <v>1226</v>
      </c>
      <c r="I1522" s="69"/>
      <c r="J1522" s="26"/>
    </row>
    <row r="1523" spans="1:10" s="14" customFormat="1" ht="77.5" x14ac:dyDescent="0.35">
      <c r="A1523" s="10"/>
      <c r="B1523" s="11"/>
      <c r="C1523" s="58">
        <v>18</v>
      </c>
      <c r="D1523" s="56" t="s">
        <v>2744</v>
      </c>
      <c r="E1523" s="63">
        <v>0</v>
      </c>
      <c r="F1523" s="63">
        <v>10000000</v>
      </c>
      <c r="G1523" s="76">
        <f t="shared" si="109"/>
        <v>10000000</v>
      </c>
      <c r="H1523" s="56" t="s">
        <v>1226</v>
      </c>
      <c r="I1523" s="69"/>
      <c r="J1523" s="26"/>
    </row>
    <row r="1524" spans="1:10" s="14" customFormat="1" ht="77.5" x14ac:dyDescent="0.35">
      <c r="A1524" s="10"/>
      <c r="B1524" s="11"/>
      <c r="C1524" s="58">
        <v>19</v>
      </c>
      <c r="D1524" s="56" t="s">
        <v>2745</v>
      </c>
      <c r="E1524" s="63">
        <v>0</v>
      </c>
      <c r="F1524" s="63">
        <v>10000000</v>
      </c>
      <c r="G1524" s="76">
        <f t="shared" si="109"/>
        <v>10000000</v>
      </c>
      <c r="H1524" s="56" t="s">
        <v>1226</v>
      </c>
      <c r="I1524" s="69"/>
      <c r="J1524" s="26"/>
    </row>
    <row r="1525" spans="1:10" s="14" customFormat="1" ht="77.5" x14ac:dyDescent="0.35">
      <c r="A1525" s="10"/>
      <c r="B1525" s="11"/>
      <c r="C1525" s="58">
        <v>20</v>
      </c>
      <c r="D1525" s="56" t="s">
        <v>2747</v>
      </c>
      <c r="E1525" s="63">
        <v>0</v>
      </c>
      <c r="F1525" s="63">
        <v>7500000</v>
      </c>
      <c r="G1525" s="76">
        <f t="shared" si="109"/>
        <v>7500000</v>
      </c>
      <c r="H1525" s="56" t="s">
        <v>1226</v>
      </c>
      <c r="I1525" s="69"/>
      <c r="J1525" s="26"/>
    </row>
    <row r="1526" spans="1:10" s="14" customFormat="1" ht="77.5" x14ac:dyDescent="0.35">
      <c r="A1526" s="10"/>
      <c r="B1526" s="11"/>
      <c r="C1526" s="58">
        <v>21</v>
      </c>
      <c r="D1526" s="56" t="s">
        <v>2748</v>
      </c>
      <c r="E1526" s="63">
        <v>0</v>
      </c>
      <c r="F1526" s="63">
        <v>7500000</v>
      </c>
      <c r="G1526" s="76">
        <f t="shared" si="109"/>
        <v>7500000</v>
      </c>
      <c r="H1526" s="56" t="s">
        <v>1226</v>
      </c>
      <c r="I1526" s="69"/>
      <c r="J1526" s="26"/>
    </row>
    <row r="1527" spans="1:10" s="14" customFormat="1" ht="77.5" x14ac:dyDescent="0.35">
      <c r="A1527" s="10"/>
      <c r="B1527" s="11"/>
      <c r="C1527" s="58">
        <v>22</v>
      </c>
      <c r="D1527" s="56" t="s">
        <v>2749</v>
      </c>
      <c r="E1527" s="63">
        <v>0</v>
      </c>
      <c r="F1527" s="63">
        <v>7500000</v>
      </c>
      <c r="G1527" s="76">
        <f t="shared" si="109"/>
        <v>7500000</v>
      </c>
      <c r="H1527" s="56" t="s">
        <v>1226</v>
      </c>
      <c r="I1527" s="69"/>
      <c r="J1527" s="26"/>
    </row>
    <row r="1528" spans="1:10" s="14" customFormat="1" ht="77.5" x14ac:dyDescent="0.35">
      <c r="A1528" s="10"/>
      <c r="B1528" s="11"/>
      <c r="C1528" s="58">
        <v>23</v>
      </c>
      <c r="D1528" s="56" t="s">
        <v>2750</v>
      </c>
      <c r="E1528" s="63">
        <v>0</v>
      </c>
      <c r="F1528" s="63">
        <v>7500000</v>
      </c>
      <c r="G1528" s="76">
        <f t="shared" si="109"/>
        <v>7500000</v>
      </c>
      <c r="H1528" s="56" t="s">
        <v>1226</v>
      </c>
      <c r="I1528" s="69"/>
      <c r="J1528" s="26"/>
    </row>
    <row r="1529" spans="1:10" s="14" customFormat="1" ht="77.5" x14ac:dyDescent="0.35">
      <c r="A1529" s="10"/>
      <c r="B1529" s="11"/>
      <c r="C1529" s="58">
        <v>24</v>
      </c>
      <c r="D1529" s="56" t="s">
        <v>2751</v>
      </c>
      <c r="E1529" s="63">
        <v>0</v>
      </c>
      <c r="F1529" s="63">
        <v>7500000</v>
      </c>
      <c r="G1529" s="76">
        <f t="shared" si="109"/>
        <v>7500000</v>
      </c>
      <c r="H1529" s="56" t="s">
        <v>1226</v>
      </c>
      <c r="I1529" s="69"/>
      <c r="J1529" s="26"/>
    </row>
    <row r="1530" spans="1:10" s="14" customFormat="1" ht="77.5" x14ac:dyDescent="0.35">
      <c r="A1530" s="10"/>
      <c r="B1530" s="11"/>
      <c r="C1530" s="58">
        <v>25</v>
      </c>
      <c r="D1530" s="56" t="s">
        <v>2752</v>
      </c>
      <c r="E1530" s="63">
        <v>0</v>
      </c>
      <c r="F1530" s="63">
        <v>7500000</v>
      </c>
      <c r="G1530" s="76">
        <f t="shared" si="109"/>
        <v>7500000</v>
      </c>
      <c r="H1530" s="56" t="s">
        <v>1226</v>
      </c>
      <c r="I1530" s="69"/>
      <c r="J1530" s="26"/>
    </row>
    <row r="1531" spans="1:10" s="14" customFormat="1" ht="77.5" x14ac:dyDescent="0.35">
      <c r="A1531" s="10"/>
      <c r="B1531" s="11"/>
      <c r="C1531" s="58">
        <v>26</v>
      </c>
      <c r="D1531" s="56" t="s">
        <v>2753</v>
      </c>
      <c r="E1531" s="63">
        <v>0</v>
      </c>
      <c r="F1531" s="63">
        <v>7500000</v>
      </c>
      <c r="G1531" s="76">
        <f t="shared" si="109"/>
        <v>7500000</v>
      </c>
      <c r="H1531" s="56" t="s">
        <v>1226</v>
      </c>
      <c r="I1531" s="69"/>
      <c r="J1531" s="26"/>
    </row>
    <row r="1532" spans="1:10" s="14" customFormat="1" ht="77.5" x14ac:dyDescent="0.35">
      <c r="A1532" s="10"/>
      <c r="B1532" s="11"/>
      <c r="C1532" s="58">
        <v>27</v>
      </c>
      <c r="D1532" s="56" t="s">
        <v>2754</v>
      </c>
      <c r="E1532" s="63">
        <v>0</v>
      </c>
      <c r="F1532" s="63">
        <v>7500000</v>
      </c>
      <c r="G1532" s="76">
        <f t="shared" si="109"/>
        <v>7500000</v>
      </c>
      <c r="H1532" s="56" t="s">
        <v>1226</v>
      </c>
      <c r="I1532" s="69"/>
      <c r="J1532" s="26"/>
    </row>
    <row r="1533" spans="1:10" s="14" customFormat="1" ht="77.5" x14ac:dyDescent="0.35">
      <c r="A1533" s="10"/>
      <c r="B1533" s="11"/>
      <c r="C1533" s="58">
        <v>28</v>
      </c>
      <c r="D1533" s="56" t="s">
        <v>2755</v>
      </c>
      <c r="E1533" s="63">
        <v>0</v>
      </c>
      <c r="F1533" s="63">
        <v>7500000</v>
      </c>
      <c r="G1533" s="76">
        <f t="shared" si="109"/>
        <v>7500000</v>
      </c>
      <c r="H1533" s="56" t="s">
        <v>1226</v>
      </c>
      <c r="I1533" s="69"/>
      <c r="J1533" s="26"/>
    </row>
    <row r="1534" spans="1:10" s="14" customFormat="1" ht="77.5" x14ac:dyDescent="0.35">
      <c r="A1534" s="10"/>
      <c r="B1534" s="11"/>
      <c r="C1534" s="58">
        <v>29</v>
      </c>
      <c r="D1534" s="56" t="s">
        <v>2756</v>
      </c>
      <c r="E1534" s="63">
        <v>0</v>
      </c>
      <c r="F1534" s="63">
        <v>7500000</v>
      </c>
      <c r="G1534" s="76">
        <f t="shared" si="109"/>
        <v>7500000</v>
      </c>
      <c r="H1534" s="56" t="s">
        <v>1226</v>
      </c>
      <c r="I1534" s="69"/>
      <c r="J1534" s="26"/>
    </row>
    <row r="1535" spans="1:10" s="14" customFormat="1" ht="77.5" x14ac:dyDescent="0.35">
      <c r="A1535" s="10"/>
      <c r="B1535" s="11"/>
      <c r="C1535" s="58">
        <v>30</v>
      </c>
      <c r="D1535" s="56" t="s">
        <v>2757</v>
      </c>
      <c r="E1535" s="63">
        <v>0</v>
      </c>
      <c r="F1535" s="63">
        <v>7500000</v>
      </c>
      <c r="G1535" s="76">
        <f t="shared" si="109"/>
        <v>7500000</v>
      </c>
      <c r="H1535" s="56" t="s">
        <v>1226</v>
      </c>
      <c r="I1535" s="69"/>
      <c r="J1535" s="26"/>
    </row>
    <row r="1536" spans="1:10" s="14" customFormat="1" ht="77.5" x14ac:dyDescent="0.35">
      <c r="A1536" s="10"/>
      <c r="B1536" s="11"/>
      <c r="C1536" s="58">
        <v>31</v>
      </c>
      <c r="D1536" s="56" t="s">
        <v>2758</v>
      </c>
      <c r="E1536" s="63">
        <v>0</v>
      </c>
      <c r="F1536" s="63">
        <v>7500000</v>
      </c>
      <c r="G1536" s="76">
        <f t="shared" si="109"/>
        <v>7500000</v>
      </c>
      <c r="H1536" s="56" t="s">
        <v>1226</v>
      </c>
      <c r="I1536" s="69"/>
      <c r="J1536" s="26"/>
    </row>
    <row r="1537" spans="1:10" s="14" customFormat="1" ht="77.5" x14ac:dyDescent="0.35">
      <c r="A1537" s="10"/>
      <c r="B1537" s="11"/>
      <c r="C1537" s="58">
        <v>32</v>
      </c>
      <c r="D1537" s="56" t="s">
        <v>2759</v>
      </c>
      <c r="E1537" s="63">
        <v>0</v>
      </c>
      <c r="F1537" s="63">
        <v>7500000</v>
      </c>
      <c r="G1537" s="76">
        <f t="shared" si="109"/>
        <v>7500000</v>
      </c>
      <c r="H1537" s="56" t="s">
        <v>1226</v>
      </c>
      <c r="I1537" s="69"/>
      <c r="J1537" s="26"/>
    </row>
    <row r="1538" spans="1:10" s="14" customFormat="1" ht="77.5" x14ac:dyDescent="0.35">
      <c r="A1538" s="10"/>
      <c r="B1538" s="11"/>
      <c r="C1538" s="58">
        <v>33</v>
      </c>
      <c r="D1538" s="56" t="s">
        <v>2760</v>
      </c>
      <c r="E1538" s="63">
        <v>0</v>
      </c>
      <c r="F1538" s="63">
        <v>7500000</v>
      </c>
      <c r="G1538" s="76">
        <f t="shared" si="109"/>
        <v>7500000</v>
      </c>
      <c r="H1538" s="56" t="s">
        <v>1226</v>
      </c>
      <c r="I1538" s="69"/>
      <c r="J1538" s="26"/>
    </row>
    <row r="1539" spans="1:10" s="14" customFormat="1" ht="77.5" x14ac:dyDescent="0.35">
      <c r="A1539" s="10"/>
      <c r="B1539" s="11"/>
      <c r="C1539" s="58">
        <v>34</v>
      </c>
      <c r="D1539" s="56" t="s">
        <v>2761</v>
      </c>
      <c r="E1539" s="63">
        <v>0</v>
      </c>
      <c r="F1539" s="63">
        <v>10000000</v>
      </c>
      <c r="G1539" s="76">
        <f t="shared" si="109"/>
        <v>10000000</v>
      </c>
      <c r="H1539" s="56" t="s">
        <v>1226</v>
      </c>
      <c r="I1539" s="69"/>
      <c r="J1539" s="26"/>
    </row>
    <row r="1540" spans="1:10" x14ac:dyDescent="0.35">
      <c r="A1540" s="10"/>
      <c r="B1540" s="11"/>
      <c r="C1540" s="109" t="s">
        <v>1279</v>
      </c>
      <c r="D1540" s="110"/>
      <c r="E1540" s="61">
        <f>SUM(E1516:E1539)</f>
        <v>40000000</v>
      </c>
      <c r="F1540" s="61">
        <f>SUM(F1516:F1539)</f>
        <v>226000000</v>
      </c>
      <c r="G1540" s="75">
        <f>SUM(G1516:G1539)</f>
        <v>186000000</v>
      </c>
      <c r="H1540" s="31"/>
      <c r="J1540" s="35"/>
    </row>
    <row r="1541" spans="1:10" x14ac:dyDescent="0.35">
      <c r="A1541" s="10"/>
      <c r="B1541" s="11"/>
      <c r="C1541" s="107" t="s">
        <v>1461</v>
      </c>
      <c r="D1541" s="112"/>
      <c r="E1541" s="59"/>
      <c r="F1541" s="59"/>
      <c r="G1541" s="73"/>
      <c r="H1541" s="31"/>
      <c r="J1541" s="35"/>
    </row>
    <row r="1542" spans="1:10" ht="77.5" x14ac:dyDescent="0.35">
      <c r="A1542" s="10"/>
      <c r="B1542" s="11"/>
      <c r="C1542" s="9">
        <f ca="1">COUNTIF($B$11:E1542,E1542)</f>
        <v>2</v>
      </c>
      <c r="D1542" s="4" t="s">
        <v>821</v>
      </c>
      <c r="E1542" s="59">
        <v>15000000</v>
      </c>
      <c r="F1542" s="59">
        <v>15000000</v>
      </c>
      <c r="G1542" s="73"/>
      <c r="H1542" s="6" t="s">
        <v>1226</v>
      </c>
    </row>
    <row r="1543" spans="1:10" s="14" customFormat="1" ht="77.5" x14ac:dyDescent="0.35">
      <c r="A1543" s="10"/>
      <c r="B1543" s="11"/>
      <c r="C1543" s="58">
        <v>7</v>
      </c>
      <c r="D1543" s="56" t="s">
        <v>2771</v>
      </c>
      <c r="E1543" s="63">
        <v>0</v>
      </c>
      <c r="F1543" s="63">
        <v>10000000</v>
      </c>
      <c r="G1543" s="76">
        <f t="shared" ref="G1543:G1548" si="110">F1543-E1543</f>
        <v>10000000</v>
      </c>
      <c r="H1543" s="56" t="s">
        <v>1226</v>
      </c>
      <c r="I1543" s="69"/>
      <c r="J1543" s="26"/>
    </row>
    <row r="1544" spans="1:10" s="14" customFormat="1" ht="77.5" x14ac:dyDescent="0.35">
      <c r="A1544" s="10"/>
      <c r="B1544" s="11"/>
      <c r="C1544" s="58">
        <v>8</v>
      </c>
      <c r="D1544" s="56" t="s">
        <v>2772</v>
      </c>
      <c r="E1544" s="63">
        <v>0</v>
      </c>
      <c r="F1544" s="63">
        <v>10000000</v>
      </c>
      <c r="G1544" s="76">
        <f t="shared" si="110"/>
        <v>10000000</v>
      </c>
      <c r="H1544" s="56" t="s">
        <v>1226</v>
      </c>
      <c r="I1544" s="69"/>
      <c r="J1544" s="26"/>
    </row>
    <row r="1545" spans="1:10" s="14" customFormat="1" ht="77.5" x14ac:dyDescent="0.35">
      <c r="A1545" s="10"/>
      <c r="B1545" s="11"/>
      <c r="C1545" s="58">
        <v>9</v>
      </c>
      <c r="D1545" s="56" t="s">
        <v>2773</v>
      </c>
      <c r="E1545" s="63">
        <v>0</v>
      </c>
      <c r="F1545" s="63">
        <v>10000000</v>
      </c>
      <c r="G1545" s="76">
        <f t="shared" si="110"/>
        <v>10000000</v>
      </c>
      <c r="H1545" s="56" t="s">
        <v>1226</v>
      </c>
      <c r="I1545" s="69"/>
      <c r="J1545" s="26"/>
    </row>
    <row r="1546" spans="1:10" s="14" customFormat="1" ht="77.5" x14ac:dyDescent="0.35">
      <c r="A1546" s="10"/>
      <c r="B1546" s="11"/>
      <c r="C1546" s="58">
        <v>10</v>
      </c>
      <c r="D1546" s="56" t="s">
        <v>2774</v>
      </c>
      <c r="E1546" s="63">
        <v>0</v>
      </c>
      <c r="F1546" s="63">
        <v>10000000</v>
      </c>
      <c r="G1546" s="76">
        <f t="shared" si="110"/>
        <v>10000000</v>
      </c>
      <c r="H1546" s="56" t="s">
        <v>1226</v>
      </c>
      <c r="I1546" s="69"/>
      <c r="J1546" s="26"/>
    </row>
    <row r="1547" spans="1:10" s="14" customFormat="1" ht="77.5" x14ac:dyDescent="0.35">
      <c r="A1547" s="10"/>
      <c r="B1547" s="11"/>
      <c r="C1547" s="58">
        <v>11</v>
      </c>
      <c r="D1547" s="56" t="s">
        <v>2775</v>
      </c>
      <c r="E1547" s="63">
        <v>0</v>
      </c>
      <c r="F1547" s="63">
        <v>20000000</v>
      </c>
      <c r="G1547" s="76">
        <f t="shared" si="110"/>
        <v>20000000</v>
      </c>
      <c r="H1547" s="56" t="s">
        <v>1226</v>
      </c>
      <c r="I1547" s="69"/>
      <c r="J1547" s="26"/>
    </row>
    <row r="1548" spans="1:10" s="14" customFormat="1" ht="77.5" x14ac:dyDescent="0.35">
      <c r="A1548" s="10"/>
      <c r="B1548" s="11"/>
      <c r="C1548" s="58">
        <v>12</v>
      </c>
      <c r="D1548" s="56" t="s">
        <v>2776</v>
      </c>
      <c r="E1548" s="63">
        <v>0</v>
      </c>
      <c r="F1548" s="63">
        <v>15000000</v>
      </c>
      <c r="G1548" s="76">
        <f t="shared" si="110"/>
        <v>15000000</v>
      </c>
      <c r="H1548" s="56" t="s">
        <v>1226</v>
      </c>
      <c r="I1548" s="69"/>
      <c r="J1548" s="26"/>
    </row>
    <row r="1549" spans="1:10" x14ac:dyDescent="0.35">
      <c r="A1549" s="10"/>
      <c r="B1549" s="11"/>
      <c r="C1549" s="109" t="s">
        <v>1442</v>
      </c>
      <c r="D1549" s="110"/>
      <c r="E1549" s="59">
        <f>SUM(E1542:E1548)</f>
        <v>15000000</v>
      </c>
      <c r="F1549" s="59">
        <f>SUM(F1542:F1548)</f>
        <v>90000000</v>
      </c>
      <c r="G1549" s="73">
        <f>SUM(G1542:G1548)</f>
        <v>75000000</v>
      </c>
      <c r="H1549" s="31"/>
      <c r="J1549" s="35"/>
    </row>
    <row r="1550" spans="1:10" x14ac:dyDescent="0.35">
      <c r="A1550" s="10"/>
      <c r="B1550" s="11"/>
      <c r="C1550" s="107" t="s">
        <v>1462</v>
      </c>
      <c r="D1550" s="112"/>
      <c r="E1550" s="59"/>
      <c r="F1550" s="59"/>
      <c r="G1550" s="73"/>
      <c r="H1550" s="31"/>
      <c r="J1550" s="35"/>
    </row>
    <row r="1551" spans="1:10" ht="77.5" x14ac:dyDescent="0.35">
      <c r="A1551" s="10"/>
      <c r="B1551" s="11"/>
      <c r="C1551" s="9">
        <f ca="1">COUNTIF($B$11:E1551,E1551)</f>
        <v>2</v>
      </c>
      <c r="D1551" s="4" t="s">
        <v>823</v>
      </c>
      <c r="E1551" s="59">
        <v>10000000</v>
      </c>
      <c r="F1551" s="59">
        <v>10000000</v>
      </c>
      <c r="G1551" s="73"/>
      <c r="H1551" s="6" t="s">
        <v>1226</v>
      </c>
    </row>
    <row r="1552" spans="1:10" ht="93" x14ac:dyDescent="0.35">
      <c r="A1552" s="10"/>
      <c r="B1552" s="11"/>
      <c r="C1552" s="9">
        <f ca="1">COUNTIF($B$11:E1552,E1552)</f>
        <v>3</v>
      </c>
      <c r="D1552" s="4" t="s">
        <v>824</v>
      </c>
      <c r="E1552" s="59">
        <v>10000000</v>
      </c>
      <c r="F1552" s="59">
        <v>10000000</v>
      </c>
      <c r="G1552" s="73"/>
      <c r="H1552" s="6" t="s">
        <v>1226</v>
      </c>
    </row>
    <row r="1553" spans="1:10" ht="77.5" x14ac:dyDescent="0.35">
      <c r="A1553" s="10"/>
      <c r="B1553" s="11"/>
      <c r="C1553" s="9">
        <f ca="1">COUNTIF($B$11:E1553,E1553)</f>
        <v>4</v>
      </c>
      <c r="D1553" s="4" t="s">
        <v>825</v>
      </c>
      <c r="E1553" s="59">
        <v>8000000</v>
      </c>
      <c r="F1553" s="59">
        <v>8000000</v>
      </c>
      <c r="G1553" s="73"/>
      <c r="H1553" s="6" t="s">
        <v>1226</v>
      </c>
    </row>
    <row r="1554" spans="1:10" x14ac:dyDescent="0.35">
      <c r="A1554" s="10"/>
      <c r="B1554" s="11"/>
      <c r="C1554" s="109" t="s">
        <v>1443</v>
      </c>
      <c r="D1554" s="110"/>
      <c r="E1554" s="59">
        <f>SUM(E1551:E1553)</f>
        <v>28000000</v>
      </c>
      <c r="F1554" s="59">
        <f>SUM(F1551:F1553)</f>
        <v>28000000</v>
      </c>
      <c r="G1554" s="73">
        <f>SUM(G1551:G1553)</f>
        <v>0</v>
      </c>
      <c r="H1554" s="31"/>
      <c r="J1554" s="35"/>
    </row>
    <row r="1555" spans="1:10" x14ac:dyDescent="0.35">
      <c r="A1555" s="10"/>
      <c r="B1555" s="11"/>
      <c r="C1555" s="107" t="s">
        <v>1463</v>
      </c>
      <c r="D1555" s="112"/>
      <c r="E1555" s="59"/>
      <c r="F1555" s="59"/>
      <c r="G1555" s="73"/>
      <c r="H1555" s="31"/>
      <c r="J1555" s="35"/>
    </row>
    <row r="1556" spans="1:10" ht="77.5" x14ac:dyDescent="0.35">
      <c r="A1556" s="10"/>
      <c r="B1556" s="11"/>
      <c r="C1556" s="9">
        <f ca="1">COUNTIF($B$11:E1556,E1556)</f>
        <v>4</v>
      </c>
      <c r="D1556" s="4" t="s">
        <v>829</v>
      </c>
      <c r="E1556" s="59">
        <v>15000000</v>
      </c>
      <c r="F1556" s="59">
        <v>15000000</v>
      </c>
      <c r="G1556" s="73"/>
      <c r="H1556" s="6" t="s">
        <v>1226</v>
      </c>
    </row>
    <row r="1557" spans="1:10" ht="77.5" x14ac:dyDescent="0.35">
      <c r="A1557" s="10"/>
      <c r="B1557" s="11"/>
      <c r="C1557" s="9">
        <f ca="1">COUNTIF($B$11:E1557,E1557)</f>
        <v>5</v>
      </c>
      <c r="D1557" s="4" t="s">
        <v>830</v>
      </c>
      <c r="E1557" s="59">
        <v>12000000</v>
      </c>
      <c r="F1557" s="59">
        <v>12000000</v>
      </c>
      <c r="G1557" s="73"/>
      <c r="H1557" s="6" t="s">
        <v>1226</v>
      </c>
    </row>
    <row r="1558" spans="1:10" ht="93" x14ac:dyDescent="0.35">
      <c r="A1558" s="10"/>
      <c r="B1558" s="11"/>
      <c r="C1558" s="9">
        <f ca="1">COUNTIF($B$11:E1558,E1558)</f>
        <v>6</v>
      </c>
      <c r="D1558" s="4" t="s">
        <v>831</v>
      </c>
      <c r="E1558" s="59">
        <v>12000000</v>
      </c>
      <c r="F1558" s="59">
        <v>12000000</v>
      </c>
      <c r="G1558" s="73"/>
      <c r="H1558" s="6" t="s">
        <v>1226</v>
      </c>
    </row>
    <row r="1559" spans="1:10" ht="124" x14ac:dyDescent="0.35">
      <c r="A1559" s="10"/>
      <c r="B1559" s="11"/>
      <c r="C1559" s="9">
        <f ca="1">COUNTIF($B$11:E1559,E1559)</f>
        <v>7</v>
      </c>
      <c r="D1559" s="4" t="s">
        <v>832</v>
      </c>
      <c r="E1559" s="59">
        <v>40000000</v>
      </c>
      <c r="F1559" s="59">
        <v>40000000</v>
      </c>
      <c r="G1559" s="73"/>
      <c r="H1559" s="6" t="s">
        <v>1226</v>
      </c>
    </row>
    <row r="1560" spans="1:10" ht="77.5" x14ac:dyDescent="0.35">
      <c r="A1560" s="10"/>
      <c r="B1560" s="11"/>
      <c r="C1560" s="9">
        <f ca="1">COUNTIF($B$11:E1560,E1560)</f>
        <v>8</v>
      </c>
      <c r="D1560" s="4" t="s">
        <v>833</v>
      </c>
      <c r="E1560" s="59">
        <v>10000000</v>
      </c>
      <c r="F1560" s="59">
        <v>10000000</v>
      </c>
      <c r="G1560" s="73"/>
      <c r="H1560" s="6" t="s">
        <v>1226</v>
      </c>
    </row>
    <row r="1561" spans="1:10" s="14" customFormat="1" ht="93" x14ac:dyDescent="0.35">
      <c r="A1561" s="10"/>
      <c r="B1561" s="11"/>
      <c r="C1561" s="58">
        <v>13</v>
      </c>
      <c r="D1561" s="56" t="s">
        <v>2780</v>
      </c>
      <c r="E1561" s="63">
        <v>0</v>
      </c>
      <c r="F1561" s="63">
        <v>12000000</v>
      </c>
      <c r="G1561" s="76">
        <f t="shared" ref="G1561:G1569" si="111">F1561-E1561</f>
        <v>12000000</v>
      </c>
      <c r="H1561" s="56" t="s">
        <v>1226</v>
      </c>
      <c r="I1561" s="69"/>
      <c r="J1561" s="26"/>
    </row>
    <row r="1562" spans="1:10" s="14" customFormat="1" ht="124" x14ac:dyDescent="0.35">
      <c r="A1562" s="10"/>
      <c r="B1562" s="11"/>
      <c r="C1562" s="58">
        <v>14</v>
      </c>
      <c r="D1562" s="56" t="s">
        <v>2781</v>
      </c>
      <c r="E1562" s="63">
        <v>0</v>
      </c>
      <c r="F1562" s="63">
        <v>10000000</v>
      </c>
      <c r="G1562" s="76">
        <f t="shared" si="111"/>
        <v>10000000</v>
      </c>
      <c r="H1562" s="56" t="s">
        <v>1226</v>
      </c>
      <c r="I1562" s="69"/>
      <c r="J1562" s="26"/>
    </row>
    <row r="1563" spans="1:10" s="14" customFormat="1" ht="77.5" x14ac:dyDescent="0.35">
      <c r="A1563" s="10"/>
      <c r="B1563" s="11"/>
      <c r="C1563" s="58">
        <v>15</v>
      </c>
      <c r="D1563" s="56" t="s">
        <v>2782</v>
      </c>
      <c r="E1563" s="63">
        <v>0</v>
      </c>
      <c r="F1563" s="63">
        <v>30000000</v>
      </c>
      <c r="G1563" s="76">
        <f t="shared" si="111"/>
        <v>30000000</v>
      </c>
      <c r="H1563" s="56" t="s">
        <v>1226</v>
      </c>
      <c r="I1563" s="69"/>
      <c r="J1563" s="26"/>
    </row>
    <row r="1564" spans="1:10" s="14" customFormat="1" ht="77.5" x14ac:dyDescent="0.35">
      <c r="A1564" s="10"/>
      <c r="B1564" s="11"/>
      <c r="C1564" s="58">
        <v>16</v>
      </c>
      <c r="D1564" s="56" t="s">
        <v>2784</v>
      </c>
      <c r="E1564" s="63">
        <v>0</v>
      </c>
      <c r="F1564" s="63">
        <v>10000000</v>
      </c>
      <c r="G1564" s="76">
        <f t="shared" si="111"/>
        <v>10000000</v>
      </c>
      <c r="H1564" s="56" t="s">
        <v>1226</v>
      </c>
      <c r="I1564" s="69"/>
      <c r="J1564" s="26"/>
    </row>
    <row r="1565" spans="1:10" s="14" customFormat="1" ht="93" x14ac:dyDescent="0.35">
      <c r="A1565" s="10"/>
      <c r="B1565" s="11"/>
      <c r="C1565" s="58">
        <v>17</v>
      </c>
      <c r="D1565" s="56" t="s">
        <v>2785</v>
      </c>
      <c r="E1565" s="63">
        <v>0</v>
      </c>
      <c r="F1565" s="63">
        <v>7500000</v>
      </c>
      <c r="G1565" s="76">
        <f t="shared" si="111"/>
        <v>7500000</v>
      </c>
      <c r="H1565" s="56" t="s">
        <v>1226</v>
      </c>
      <c r="I1565" s="69"/>
      <c r="J1565" s="26"/>
    </row>
    <row r="1566" spans="1:10" s="14" customFormat="1" ht="93" x14ac:dyDescent="0.35">
      <c r="A1566" s="10"/>
      <c r="B1566" s="11"/>
      <c r="C1566" s="58">
        <v>18</v>
      </c>
      <c r="D1566" s="56" t="s">
        <v>2786</v>
      </c>
      <c r="E1566" s="63">
        <v>0</v>
      </c>
      <c r="F1566" s="63">
        <v>10000000</v>
      </c>
      <c r="G1566" s="76">
        <f t="shared" si="111"/>
        <v>10000000</v>
      </c>
      <c r="H1566" s="56" t="s">
        <v>1226</v>
      </c>
      <c r="I1566" s="69"/>
      <c r="J1566" s="26"/>
    </row>
    <row r="1567" spans="1:10" s="14" customFormat="1" ht="77.5" x14ac:dyDescent="0.35">
      <c r="A1567" s="10"/>
      <c r="B1567" s="11"/>
      <c r="C1567" s="58">
        <v>19</v>
      </c>
      <c r="D1567" s="56" t="s">
        <v>2787</v>
      </c>
      <c r="E1567" s="63">
        <v>0</v>
      </c>
      <c r="F1567" s="63">
        <v>15000000</v>
      </c>
      <c r="G1567" s="76">
        <f t="shared" si="111"/>
        <v>15000000</v>
      </c>
      <c r="H1567" s="56" t="s">
        <v>1226</v>
      </c>
      <c r="I1567" s="69"/>
      <c r="J1567" s="26"/>
    </row>
    <row r="1568" spans="1:10" s="14" customFormat="1" ht="77.5" x14ac:dyDescent="0.35">
      <c r="A1568" s="10"/>
      <c r="B1568" s="11"/>
      <c r="C1568" s="58">
        <v>20</v>
      </c>
      <c r="D1568" s="56" t="s">
        <v>2788</v>
      </c>
      <c r="E1568" s="63">
        <v>0</v>
      </c>
      <c r="F1568" s="63">
        <v>10000000</v>
      </c>
      <c r="G1568" s="76">
        <f t="shared" si="111"/>
        <v>10000000</v>
      </c>
      <c r="H1568" s="56" t="s">
        <v>1226</v>
      </c>
      <c r="I1568" s="69"/>
      <c r="J1568" s="26"/>
    </row>
    <row r="1569" spans="1:10" s="14" customFormat="1" ht="93" x14ac:dyDescent="0.35">
      <c r="A1569" s="10"/>
      <c r="B1569" s="11"/>
      <c r="C1569" s="58">
        <v>21</v>
      </c>
      <c r="D1569" s="56" t="s">
        <v>2791</v>
      </c>
      <c r="E1569" s="63">
        <v>0</v>
      </c>
      <c r="F1569" s="63">
        <v>8000000</v>
      </c>
      <c r="G1569" s="76">
        <f t="shared" si="111"/>
        <v>8000000</v>
      </c>
      <c r="H1569" s="56" t="s">
        <v>1226</v>
      </c>
      <c r="I1569" s="69"/>
      <c r="J1569" s="26"/>
    </row>
    <row r="1570" spans="1:10" x14ac:dyDescent="0.35">
      <c r="A1570" s="10"/>
      <c r="B1570" s="11"/>
      <c r="C1570" s="109" t="s">
        <v>1444</v>
      </c>
      <c r="D1570" s="110"/>
      <c r="E1570" s="59">
        <f>SUM(E1556:E1569)</f>
        <v>89000000</v>
      </c>
      <c r="F1570" s="59">
        <f>SUM(F1556:F1569)</f>
        <v>201500000</v>
      </c>
      <c r="G1570" s="73">
        <f>SUM(G1556:G1569)</f>
        <v>112500000</v>
      </c>
      <c r="H1570" s="31"/>
      <c r="J1570" s="35"/>
    </row>
    <row r="1571" spans="1:10" s="44" customFormat="1" x14ac:dyDescent="0.35">
      <c r="A1571" s="10"/>
      <c r="B1571" s="11"/>
      <c r="C1571" s="107" t="s">
        <v>2796</v>
      </c>
      <c r="D1571" s="112"/>
      <c r="E1571" s="65"/>
      <c r="F1571" s="65"/>
      <c r="G1571" s="74"/>
      <c r="H1571" s="12"/>
      <c r="I1571" s="69"/>
      <c r="J1571" s="26"/>
    </row>
    <row r="1572" spans="1:10" s="14" customFormat="1" ht="93" x14ac:dyDescent="0.35">
      <c r="A1572" s="10"/>
      <c r="B1572" s="11"/>
      <c r="C1572" s="58">
        <v>2</v>
      </c>
      <c r="D1572" s="56" t="s">
        <v>2792</v>
      </c>
      <c r="E1572" s="63">
        <v>0</v>
      </c>
      <c r="F1572" s="63">
        <v>30000000</v>
      </c>
      <c r="G1572" s="76">
        <f t="shared" ref="G1572:G1576" si="112">F1572-E1572</f>
        <v>30000000</v>
      </c>
      <c r="H1572" s="56" t="s">
        <v>1226</v>
      </c>
      <c r="I1572" s="69"/>
      <c r="J1572" s="26"/>
    </row>
    <row r="1573" spans="1:10" s="14" customFormat="1" ht="93" x14ac:dyDescent="0.35">
      <c r="A1573" s="10"/>
      <c r="B1573" s="11"/>
      <c r="C1573" s="58">
        <v>3</v>
      </c>
      <c r="D1573" s="56" t="s">
        <v>2793</v>
      </c>
      <c r="E1573" s="63">
        <v>0</v>
      </c>
      <c r="F1573" s="63">
        <v>20000000</v>
      </c>
      <c r="G1573" s="76">
        <f t="shared" si="112"/>
        <v>20000000</v>
      </c>
      <c r="H1573" s="56" t="s">
        <v>1226</v>
      </c>
      <c r="I1573" s="69"/>
      <c r="J1573" s="26"/>
    </row>
    <row r="1574" spans="1:10" s="14" customFormat="1" ht="93" x14ac:dyDescent="0.35">
      <c r="A1574" s="10"/>
      <c r="B1574" s="11"/>
      <c r="C1574" s="58">
        <v>4</v>
      </c>
      <c r="D1574" s="56" t="s">
        <v>3343</v>
      </c>
      <c r="E1574" s="63">
        <v>0</v>
      </c>
      <c r="F1574" s="63">
        <v>5000000</v>
      </c>
      <c r="G1574" s="76">
        <f t="shared" si="112"/>
        <v>5000000</v>
      </c>
      <c r="H1574" s="56" t="s">
        <v>1226</v>
      </c>
      <c r="I1574" s="69"/>
      <c r="J1574" s="26"/>
    </row>
    <row r="1575" spans="1:10" s="14" customFormat="1" ht="93" x14ac:dyDescent="0.35">
      <c r="A1575" s="10"/>
      <c r="B1575" s="11"/>
      <c r="C1575" s="58">
        <v>5</v>
      </c>
      <c r="D1575" s="56" t="s">
        <v>3344</v>
      </c>
      <c r="E1575" s="63">
        <v>0</v>
      </c>
      <c r="F1575" s="63">
        <v>10000000</v>
      </c>
      <c r="G1575" s="76">
        <f t="shared" si="112"/>
        <v>10000000</v>
      </c>
      <c r="H1575" s="56" t="s">
        <v>1226</v>
      </c>
      <c r="I1575" s="69"/>
      <c r="J1575" s="26"/>
    </row>
    <row r="1576" spans="1:10" s="14" customFormat="1" ht="77.5" x14ac:dyDescent="0.35">
      <c r="A1576" s="10"/>
      <c r="B1576" s="11"/>
      <c r="C1576" s="58">
        <v>6</v>
      </c>
      <c r="D1576" s="56" t="s">
        <v>2795</v>
      </c>
      <c r="E1576" s="63">
        <v>0</v>
      </c>
      <c r="F1576" s="63">
        <v>15000000</v>
      </c>
      <c r="G1576" s="76">
        <f t="shared" si="112"/>
        <v>15000000</v>
      </c>
      <c r="H1576" s="56" t="s">
        <v>1226</v>
      </c>
      <c r="I1576" s="69"/>
      <c r="J1576" s="26"/>
    </row>
    <row r="1577" spans="1:10" s="14" customFormat="1" ht="15.75" customHeight="1" x14ac:dyDescent="0.35">
      <c r="A1577" s="10"/>
      <c r="B1577" s="11"/>
      <c r="C1577" s="109" t="s">
        <v>1504</v>
      </c>
      <c r="D1577" s="110"/>
      <c r="E1577" s="59">
        <f>SUM(E1572:E1576)</f>
        <v>0</v>
      </c>
      <c r="F1577" s="59">
        <f>SUM(F1572:F1576)</f>
        <v>80000000</v>
      </c>
      <c r="G1577" s="73">
        <f>SUM(G1572:G1576)</f>
        <v>80000000</v>
      </c>
      <c r="H1577" s="12"/>
      <c r="I1577" s="69"/>
      <c r="J1577" s="26"/>
    </row>
    <row r="1578" spans="1:10" x14ac:dyDescent="0.35">
      <c r="A1578" s="10"/>
      <c r="B1578" s="11"/>
      <c r="C1578" s="107" t="s">
        <v>1464</v>
      </c>
      <c r="D1578" s="112"/>
      <c r="E1578" s="59"/>
      <c r="F1578" s="59"/>
      <c r="G1578" s="73"/>
      <c r="H1578" s="31"/>
      <c r="J1578" s="35"/>
    </row>
    <row r="1579" spans="1:10" ht="77.5" x14ac:dyDescent="0.35">
      <c r="A1579" s="10"/>
      <c r="B1579" s="11"/>
      <c r="C1579" s="9">
        <f ca="1">COUNTIF($B$11:E1579,E1579)</f>
        <v>2</v>
      </c>
      <c r="D1579" s="4" t="s">
        <v>835</v>
      </c>
      <c r="E1579" s="59">
        <v>10000000</v>
      </c>
      <c r="F1579" s="59">
        <v>10000000</v>
      </c>
      <c r="G1579" s="73"/>
      <c r="H1579" s="6" t="s">
        <v>1226</v>
      </c>
    </row>
    <row r="1580" spans="1:10" ht="77.5" x14ac:dyDescent="0.35">
      <c r="A1580" s="10"/>
      <c r="B1580" s="11"/>
      <c r="C1580" s="9">
        <f ca="1">COUNTIF($B$11:E1580,E1580)</f>
        <v>3</v>
      </c>
      <c r="D1580" s="4" t="s">
        <v>836</v>
      </c>
      <c r="E1580" s="59">
        <v>10000000</v>
      </c>
      <c r="F1580" s="59">
        <v>10000000</v>
      </c>
      <c r="G1580" s="73"/>
      <c r="H1580" s="6" t="s">
        <v>1226</v>
      </c>
    </row>
    <row r="1581" spans="1:10" ht="108.5" x14ac:dyDescent="0.35">
      <c r="A1581" s="10"/>
      <c r="B1581" s="11"/>
      <c r="C1581" s="9">
        <f ca="1">COUNTIF($B$11:E1581,E1581)</f>
        <v>4</v>
      </c>
      <c r="D1581" s="4" t="s">
        <v>837</v>
      </c>
      <c r="E1581" s="59">
        <v>40000000</v>
      </c>
      <c r="F1581" s="59">
        <v>40000000</v>
      </c>
      <c r="G1581" s="73"/>
      <c r="H1581" s="6" t="s">
        <v>1226</v>
      </c>
    </row>
    <row r="1582" spans="1:10" ht="93" x14ac:dyDescent="0.35">
      <c r="A1582" s="10"/>
      <c r="B1582" s="11"/>
      <c r="C1582" s="9">
        <f ca="1">COUNTIF($B$11:E1582,E1582)</f>
        <v>5</v>
      </c>
      <c r="D1582" s="4" t="s">
        <v>838</v>
      </c>
      <c r="E1582" s="59">
        <v>10000000</v>
      </c>
      <c r="F1582" s="59">
        <v>10000000</v>
      </c>
      <c r="G1582" s="73"/>
      <c r="H1582" s="6" t="s">
        <v>1226</v>
      </c>
    </row>
    <row r="1583" spans="1:10" ht="77.5" x14ac:dyDescent="0.35">
      <c r="A1583" s="10"/>
      <c r="B1583" s="11"/>
      <c r="C1583" s="9">
        <f ca="1">COUNTIF($B$11:E1583,E1583)</f>
        <v>6</v>
      </c>
      <c r="D1583" s="4" t="s">
        <v>839</v>
      </c>
      <c r="E1583" s="59">
        <v>8000000</v>
      </c>
      <c r="F1583" s="59">
        <v>8000000</v>
      </c>
      <c r="G1583" s="73"/>
      <c r="H1583" s="6" t="s">
        <v>1226</v>
      </c>
    </row>
    <row r="1584" spans="1:10" s="14" customFormat="1" ht="77.5" x14ac:dyDescent="0.35">
      <c r="A1584" s="10"/>
      <c r="B1584" s="11"/>
      <c r="C1584" s="13">
        <v>7</v>
      </c>
      <c r="D1584" s="12" t="s">
        <v>2797</v>
      </c>
      <c r="E1584" s="60">
        <v>0</v>
      </c>
      <c r="F1584" s="60">
        <v>30000000</v>
      </c>
      <c r="G1584" s="74">
        <f t="shared" ref="G1584" si="113">F1584-E1584</f>
        <v>30000000</v>
      </c>
      <c r="H1584" s="12" t="s">
        <v>1226</v>
      </c>
      <c r="I1584" s="69"/>
      <c r="J1584" s="26"/>
    </row>
    <row r="1585" spans="1:10" x14ac:dyDescent="0.35">
      <c r="A1585" s="10"/>
      <c r="B1585" s="11"/>
      <c r="C1585" s="109" t="s">
        <v>1445</v>
      </c>
      <c r="D1585" s="110"/>
      <c r="E1585" s="59">
        <f>SUM(E1579:E1584)</f>
        <v>78000000</v>
      </c>
      <c r="F1585" s="59">
        <f>SUM(F1579:F1584)</f>
        <v>108000000</v>
      </c>
      <c r="G1585" s="73">
        <f>SUM(G1579:G1584)</f>
        <v>30000000</v>
      </c>
      <c r="H1585" s="31"/>
      <c r="J1585" s="35"/>
    </row>
    <row r="1586" spans="1:10" x14ac:dyDescent="0.35">
      <c r="A1586" s="10"/>
      <c r="B1586" s="11"/>
      <c r="C1586" s="107" t="s">
        <v>1465</v>
      </c>
      <c r="D1586" s="112"/>
      <c r="E1586" s="59"/>
      <c r="F1586" s="59"/>
      <c r="G1586" s="73"/>
      <c r="H1586" s="31"/>
      <c r="J1586" s="35"/>
    </row>
    <row r="1587" spans="1:10" ht="77.5" x14ac:dyDescent="0.35">
      <c r="A1587" s="10"/>
      <c r="B1587" s="11"/>
      <c r="C1587" s="9">
        <f ca="1">COUNTIF($B$11:E1587,E1587)</f>
        <v>6</v>
      </c>
      <c r="D1587" s="4" t="s">
        <v>845</v>
      </c>
      <c r="E1587" s="59">
        <v>25000000</v>
      </c>
      <c r="F1587" s="59">
        <v>25000000</v>
      </c>
      <c r="G1587" s="73"/>
      <c r="H1587" s="6" t="s">
        <v>1226</v>
      </c>
    </row>
    <row r="1588" spans="1:10" ht="93" x14ac:dyDescent="0.35">
      <c r="A1588" s="10"/>
      <c r="B1588" s="11"/>
      <c r="C1588" s="9">
        <f ca="1">COUNTIF($B$11:E1588,E1588)</f>
        <v>7</v>
      </c>
      <c r="D1588" s="4" t="s">
        <v>846</v>
      </c>
      <c r="E1588" s="59">
        <v>12000000</v>
      </c>
      <c r="F1588" s="59">
        <v>12000000</v>
      </c>
      <c r="G1588" s="73"/>
      <c r="H1588" s="6" t="s">
        <v>1226</v>
      </c>
    </row>
    <row r="1589" spans="1:10" s="14" customFormat="1" ht="93" x14ac:dyDescent="0.35">
      <c r="A1589" s="10"/>
      <c r="B1589" s="11"/>
      <c r="C1589" s="58">
        <v>11</v>
      </c>
      <c r="D1589" s="56" t="s">
        <v>2798</v>
      </c>
      <c r="E1589" s="63">
        <v>0</v>
      </c>
      <c r="F1589" s="63">
        <v>13000000</v>
      </c>
      <c r="G1589" s="76">
        <f t="shared" ref="G1589:G1593" si="114">F1589-E1589</f>
        <v>13000000</v>
      </c>
      <c r="H1589" s="56" t="s">
        <v>1226</v>
      </c>
      <c r="I1589" s="69"/>
      <c r="J1589" s="26"/>
    </row>
    <row r="1590" spans="1:10" s="14" customFormat="1" ht="93" x14ac:dyDescent="0.35">
      <c r="A1590" s="10"/>
      <c r="B1590" s="11"/>
      <c r="C1590" s="58">
        <v>12</v>
      </c>
      <c r="D1590" s="56" t="s">
        <v>2799</v>
      </c>
      <c r="E1590" s="63">
        <v>0</v>
      </c>
      <c r="F1590" s="63">
        <v>17000000</v>
      </c>
      <c r="G1590" s="76">
        <f t="shared" si="114"/>
        <v>17000000</v>
      </c>
      <c r="H1590" s="56" t="s">
        <v>1226</v>
      </c>
      <c r="I1590" s="69"/>
      <c r="J1590" s="26"/>
    </row>
    <row r="1591" spans="1:10" s="14" customFormat="1" ht="93" x14ac:dyDescent="0.35">
      <c r="A1591" s="10"/>
      <c r="B1591" s="11"/>
      <c r="C1591" s="58">
        <v>13</v>
      </c>
      <c r="D1591" s="56" t="s">
        <v>2801</v>
      </c>
      <c r="E1591" s="63">
        <v>0</v>
      </c>
      <c r="F1591" s="63">
        <v>10000000</v>
      </c>
      <c r="G1591" s="76">
        <f t="shared" si="114"/>
        <v>10000000</v>
      </c>
      <c r="H1591" s="56" t="s">
        <v>1226</v>
      </c>
      <c r="I1591" s="69"/>
      <c r="J1591" s="26"/>
    </row>
    <row r="1592" spans="1:10" s="14" customFormat="1" ht="108.5" x14ac:dyDescent="0.35">
      <c r="A1592" s="10"/>
      <c r="B1592" s="11"/>
      <c r="C1592" s="58">
        <v>14</v>
      </c>
      <c r="D1592" s="56" t="s">
        <v>2802</v>
      </c>
      <c r="E1592" s="63">
        <v>0</v>
      </c>
      <c r="F1592" s="63">
        <v>15000000</v>
      </c>
      <c r="G1592" s="76">
        <f t="shared" si="114"/>
        <v>15000000</v>
      </c>
      <c r="H1592" s="56" t="s">
        <v>1226</v>
      </c>
      <c r="I1592" s="69"/>
      <c r="J1592" s="26"/>
    </row>
    <row r="1593" spans="1:10" s="14" customFormat="1" ht="77.5" x14ac:dyDescent="0.35">
      <c r="A1593" s="10"/>
      <c r="B1593" s="11"/>
      <c r="C1593" s="58">
        <v>15</v>
      </c>
      <c r="D1593" s="56" t="s">
        <v>2803</v>
      </c>
      <c r="E1593" s="63">
        <v>0</v>
      </c>
      <c r="F1593" s="63">
        <v>15000000</v>
      </c>
      <c r="G1593" s="76">
        <f t="shared" si="114"/>
        <v>15000000</v>
      </c>
      <c r="H1593" s="56" t="s">
        <v>1226</v>
      </c>
      <c r="I1593" s="69"/>
      <c r="J1593" s="26"/>
    </row>
    <row r="1594" spans="1:10" x14ac:dyDescent="0.35">
      <c r="A1594" s="10"/>
      <c r="B1594" s="11"/>
      <c r="C1594" s="109" t="s">
        <v>1446</v>
      </c>
      <c r="D1594" s="110"/>
      <c r="E1594" s="59">
        <f>SUM(E1587:E1593)</f>
        <v>37000000</v>
      </c>
      <c r="F1594" s="59">
        <f>SUM(F1587:F1593)</f>
        <v>107000000</v>
      </c>
      <c r="G1594" s="73">
        <f>SUM(G1587:G1593)</f>
        <v>70000000</v>
      </c>
      <c r="H1594" s="31"/>
      <c r="J1594" s="35"/>
    </row>
    <row r="1595" spans="1:10" x14ac:dyDescent="0.35">
      <c r="A1595" s="10"/>
      <c r="B1595" s="11"/>
      <c r="C1595" s="107" t="s">
        <v>1466</v>
      </c>
      <c r="D1595" s="112"/>
      <c r="E1595" s="59"/>
      <c r="F1595" s="59"/>
      <c r="G1595" s="73"/>
      <c r="H1595" s="31"/>
      <c r="J1595" s="35"/>
    </row>
    <row r="1596" spans="1:10" ht="77.5" x14ac:dyDescent="0.35">
      <c r="A1596" s="10"/>
      <c r="B1596" s="11"/>
      <c r="C1596" s="9">
        <f ca="1">COUNTIF($B$11:E1596,E1596)</f>
        <v>18</v>
      </c>
      <c r="D1596" s="4" t="s">
        <v>864</v>
      </c>
      <c r="E1596" s="59">
        <v>10000000</v>
      </c>
      <c r="F1596" s="59">
        <v>10000000</v>
      </c>
      <c r="G1596" s="73"/>
      <c r="H1596" s="6" t="s">
        <v>1226</v>
      </c>
    </row>
    <row r="1597" spans="1:10" ht="77.5" x14ac:dyDescent="0.35">
      <c r="A1597" s="10"/>
      <c r="B1597" s="11"/>
      <c r="C1597" s="9">
        <f ca="1">COUNTIF($B$11:E1597,E1597)</f>
        <v>19</v>
      </c>
      <c r="D1597" s="4" t="s">
        <v>865</v>
      </c>
      <c r="E1597" s="59">
        <v>10000000</v>
      </c>
      <c r="F1597" s="59">
        <v>10000000</v>
      </c>
      <c r="G1597" s="73"/>
      <c r="H1597" s="6" t="s">
        <v>1226</v>
      </c>
    </row>
    <row r="1598" spans="1:10" ht="93" x14ac:dyDescent="0.35">
      <c r="A1598" s="10"/>
      <c r="B1598" s="11"/>
      <c r="C1598" s="9">
        <f ca="1">COUNTIF($B$11:E1598,E1598)</f>
        <v>20</v>
      </c>
      <c r="D1598" s="4" t="s">
        <v>866</v>
      </c>
      <c r="E1598" s="59">
        <v>10000000</v>
      </c>
      <c r="F1598" s="59">
        <v>10000000</v>
      </c>
      <c r="G1598" s="73"/>
      <c r="H1598" s="6" t="s">
        <v>1226</v>
      </c>
    </row>
    <row r="1599" spans="1:10" ht="77.5" x14ac:dyDescent="0.35">
      <c r="A1599" s="10"/>
      <c r="B1599" s="11"/>
      <c r="C1599" s="9">
        <f ca="1">COUNTIF($B$11:E1599,E1599)</f>
        <v>21</v>
      </c>
      <c r="D1599" s="4" t="s">
        <v>867</v>
      </c>
      <c r="E1599" s="59">
        <v>10000000</v>
      </c>
      <c r="F1599" s="59">
        <v>10000000</v>
      </c>
      <c r="G1599" s="73"/>
      <c r="H1599" s="6" t="s">
        <v>1226</v>
      </c>
    </row>
    <row r="1600" spans="1:10" ht="124" x14ac:dyDescent="0.35">
      <c r="A1600" s="10"/>
      <c r="B1600" s="11"/>
      <c r="C1600" s="9">
        <f ca="1">COUNTIF($B$11:E1600,E1600)</f>
        <v>22</v>
      </c>
      <c r="D1600" s="4" t="s">
        <v>868</v>
      </c>
      <c r="E1600" s="59">
        <v>10000000</v>
      </c>
      <c r="F1600" s="59">
        <v>10000000</v>
      </c>
      <c r="G1600" s="73"/>
      <c r="H1600" s="6" t="s">
        <v>1226</v>
      </c>
    </row>
    <row r="1601" spans="1:10" ht="108.5" x14ac:dyDescent="0.35">
      <c r="A1601" s="10"/>
      <c r="B1601" s="11"/>
      <c r="C1601" s="9">
        <f ca="1">COUNTIF($B$11:E1601,E1601)</f>
        <v>23</v>
      </c>
      <c r="D1601" s="4" t="s">
        <v>869</v>
      </c>
      <c r="E1601" s="59">
        <v>10000000</v>
      </c>
      <c r="F1601" s="59">
        <v>10000000</v>
      </c>
      <c r="G1601" s="73"/>
      <c r="H1601" s="6" t="s">
        <v>1226</v>
      </c>
    </row>
    <row r="1602" spans="1:10" ht="93" x14ac:dyDescent="0.35">
      <c r="A1602" s="10"/>
      <c r="B1602" s="11"/>
      <c r="C1602" s="9">
        <f ca="1">COUNTIF($B$11:E1602,E1602)</f>
        <v>24</v>
      </c>
      <c r="D1602" s="4" t="s">
        <v>870</v>
      </c>
      <c r="E1602" s="59">
        <v>8000000</v>
      </c>
      <c r="F1602" s="59">
        <v>8000000</v>
      </c>
      <c r="G1602" s="73"/>
      <c r="H1602" s="6" t="s">
        <v>1226</v>
      </c>
    </row>
    <row r="1603" spans="1:10" ht="124" x14ac:dyDescent="0.35">
      <c r="A1603" s="10"/>
      <c r="B1603" s="11"/>
      <c r="C1603" s="9">
        <f ca="1">COUNTIF($B$11:E1603,E1603)</f>
        <v>25</v>
      </c>
      <c r="D1603" s="4" t="s">
        <v>871</v>
      </c>
      <c r="E1603" s="59">
        <v>7000000</v>
      </c>
      <c r="F1603" s="59">
        <v>7000000</v>
      </c>
      <c r="G1603" s="73"/>
      <c r="H1603" s="6" t="s">
        <v>1226</v>
      </c>
    </row>
    <row r="1604" spans="1:10" s="14" customFormat="1" ht="77.5" x14ac:dyDescent="0.35">
      <c r="A1604" s="10"/>
      <c r="B1604" s="11"/>
      <c r="C1604" s="58">
        <v>45</v>
      </c>
      <c r="D1604" s="56" t="s">
        <v>2807</v>
      </c>
      <c r="E1604" s="63">
        <v>0</v>
      </c>
      <c r="F1604" s="63">
        <v>20000000</v>
      </c>
      <c r="G1604" s="76">
        <f t="shared" ref="G1604:G1630" si="115">F1604-E1604</f>
        <v>20000000</v>
      </c>
      <c r="H1604" s="56" t="s">
        <v>1226</v>
      </c>
      <c r="I1604" s="69"/>
      <c r="J1604" s="26"/>
    </row>
    <row r="1605" spans="1:10" s="14" customFormat="1" ht="77.5" x14ac:dyDescent="0.35">
      <c r="A1605" s="10"/>
      <c r="B1605" s="11"/>
      <c r="C1605" s="58">
        <v>46</v>
      </c>
      <c r="D1605" s="56" t="s">
        <v>2819</v>
      </c>
      <c r="E1605" s="63">
        <v>0</v>
      </c>
      <c r="F1605" s="63">
        <v>10000000</v>
      </c>
      <c r="G1605" s="76">
        <f t="shared" si="115"/>
        <v>10000000</v>
      </c>
      <c r="H1605" s="56" t="s">
        <v>1226</v>
      </c>
      <c r="I1605" s="69"/>
      <c r="J1605" s="26"/>
    </row>
    <row r="1606" spans="1:10" s="14" customFormat="1" ht="93" x14ac:dyDescent="0.35">
      <c r="A1606" s="10"/>
      <c r="B1606" s="11"/>
      <c r="C1606" s="58">
        <v>47</v>
      </c>
      <c r="D1606" s="56" t="s">
        <v>2806</v>
      </c>
      <c r="E1606" s="63">
        <v>0</v>
      </c>
      <c r="F1606" s="63">
        <v>10000000</v>
      </c>
      <c r="G1606" s="76">
        <f t="shared" si="115"/>
        <v>10000000</v>
      </c>
      <c r="H1606" s="56" t="s">
        <v>1226</v>
      </c>
      <c r="I1606" s="69"/>
      <c r="J1606" s="26"/>
    </row>
    <row r="1607" spans="1:10" s="14" customFormat="1" ht="77.5" x14ac:dyDescent="0.35">
      <c r="A1607" s="10"/>
      <c r="B1607" s="11"/>
      <c r="C1607" s="58">
        <v>48</v>
      </c>
      <c r="D1607" s="56" t="s">
        <v>2830</v>
      </c>
      <c r="E1607" s="63">
        <v>0</v>
      </c>
      <c r="F1607" s="63">
        <v>7500000</v>
      </c>
      <c r="G1607" s="76">
        <f t="shared" si="115"/>
        <v>7500000</v>
      </c>
      <c r="H1607" s="56" t="s">
        <v>1226</v>
      </c>
      <c r="I1607" s="69"/>
      <c r="J1607" s="26"/>
    </row>
    <row r="1608" spans="1:10" s="14" customFormat="1" ht="93" x14ac:dyDescent="0.35">
      <c r="A1608" s="10"/>
      <c r="B1608" s="11"/>
      <c r="C1608" s="58">
        <v>49</v>
      </c>
      <c r="D1608" s="56" t="s">
        <v>3348</v>
      </c>
      <c r="E1608" s="63">
        <v>0</v>
      </c>
      <c r="F1608" s="63">
        <v>10000000</v>
      </c>
      <c r="G1608" s="76">
        <f t="shared" si="115"/>
        <v>10000000</v>
      </c>
      <c r="H1608" s="56" t="s">
        <v>1226</v>
      </c>
      <c r="I1608" s="69"/>
      <c r="J1608" s="26"/>
    </row>
    <row r="1609" spans="1:10" s="14" customFormat="1" ht="77.5" x14ac:dyDescent="0.35">
      <c r="A1609" s="10"/>
      <c r="B1609" s="11"/>
      <c r="C1609" s="58">
        <v>50</v>
      </c>
      <c r="D1609" s="56" t="s">
        <v>3349</v>
      </c>
      <c r="E1609" s="63">
        <v>0</v>
      </c>
      <c r="F1609" s="63">
        <v>10000000</v>
      </c>
      <c r="G1609" s="76">
        <f t="shared" si="115"/>
        <v>10000000</v>
      </c>
      <c r="H1609" s="56" t="s">
        <v>1226</v>
      </c>
      <c r="I1609" s="69"/>
      <c r="J1609" s="26"/>
    </row>
    <row r="1610" spans="1:10" s="14" customFormat="1" ht="77.5" x14ac:dyDescent="0.35">
      <c r="A1610" s="10"/>
      <c r="B1610" s="11"/>
      <c r="C1610" s="58">
        <v>51</v>
      </c>
      <c r="D1610" s="56" t="s">
        <v>2805</v>
      </c>
      <c r="E1610" s="63">
        <v>0</v>
      </c>
      <c r="F1610" s="63">
        <v>25000000</v>
      </c>
      <c r="G1610" s="76">
        <f t="shared" si="115"/>
        <v>25000000</v>
      </c>
      <c r="H1610" s="56" t="s">
        <v>1226</v>
      </c>
      <c r="I1610" s="69"/>
      <c r="J1610" s="26"/>
    </row>
    <row r="1611" spans="1:10" s="14" customFormat="1" ht="77.5" x14ac:dyDescent="0.35">
      <c r="A1611" s="10"/>
      <c r="B1611" s="11"/>
      <c r="C1611" s="58">
        <v>52</v>
      </c>
      <c r="D1611" s="56" t="s">
        <v>2820</v>
      </c>
      <c r="E1611" s="63">
        <v>0</v>
      </c>
      <c r="F1611" s="63">
        <v>10000000</v>
      </c>
      <c r="G1611" s="76">
        <f t="shared" si="115"/>
        <v>10000000</v>
      </c>
      <c r="H1611" s="56" t="s">
        <v>1226</v>
      </c>
      <c r="I1611" s="69"/>
      <c r="J1611" s="26"/>
    </row>
    <row r="1612" spans="1:10" s="14" customFormat="1" ht="77.5" x14ac:dyDescent="0.35">
      <c r="A1612" s="10"/>
      <c r="B1612" s="11"/>
      <c r="C1612" s="58">
        <v>53</v>
      </c>
      <c r="D1612" s="56" t="s">
        <v>2828</v>
      </c>
      <c r="E1612" s="63">
        <v>0</v>
      </c>
      <c r="F1612" s="63">
        <v>10000000</v>
      </c>
      <c r="G1612" s="76">
        <f t="shared" si="115"/>
        <v>10000000</v>
      </c>
      <c r="H1612" s="56" t="s">
        <v>1226</v>
      </c>
      <c r="I1612" s="69"/>
      <c r="J1612" s="26"/>
    </row>
    <row r="1613" spans="1:10" s="14" customFormat="1" ht="103.5" customHeight="1" x14ac:dyDescent="0.35">
      <c r="A1613" s="10"/>
      <c r="B1613" s="11"/>
      <c r="C1613" s="58">
        <v>54</v>
      </c>
      <c r="D1613" s="56" t="s">
        <v>2832</v>
      </c>
      <c r="E1613" s="63">
        <v>0</v>
      </c>
      <c r="F1613" s="63">
        <v>5000000</v>
      </c>
      <c r="G1613" s="76">
        <f t="shared" si="115"/>
        <v>5000000</v>
      </c>
      <c r="H1613" s="56" t="s">
        <v>1226</v>
      </c>
      <c r="I1613" s="69"/>
      <c r="J1613" s="26"/>
    </row>
    <row r="1614" spans="1:10" s="14" customFormat="1" ht="73.5" customHeight="1" x14ac:dyDescent="0.35">
      <c r="A1614" s="10"/>
      <c r="B1614" s="11"/>
      <c r="C1614" s="58">
        <v>55</v>
      </c>
      <c r="D1614" s="56" t="s">
        <v>2824</v>
      </c>
      <c r="E1614" s="63">
        <v>0</v>
      </c>
      <c r="F1614" s="63">
        <v>15000000</v>
      </c>
      <c r="G1614" s="76">
        <f t="shared" si="115"/>
        <v>15000000</v>
      </c>
      <c r="H1614" s="56" t="s">
        <v>1226</v>
      </c>
      <c r="I1614" s="69"/>
      <c r="J1614" s="26"/>
    </row>
    <row r="1615" spans="1:10" s="14" customFormat="1" ht="77.5" x14ac:dyDescent="0.35">
      <c r="A1615" s="10"/>
      <c r="B1615" s="11"/>
      <c r="C1615" s="58">
        <v>56</v>
      </c>
      <c r="D1615" s="56" t="s">
        <v>2825</v>
      </c>
      <c r="E1615" s="63">
        <v>0</v>
      </c>
      <c r="F1615" s="63">
        <v>15000000</v>
      </c>
      <c r="G1615" s="76">
        <f t="shared" si="115"/>
        <v>15000000</v>
      </c>
      <c r="H1615" s="56" t="s">
        <v>1226</v>
      </c>
      <c r="I1615" s="69"/>
      <c r="J1615" s="26"/>
    </row>
    <row r="1616" spans="1:10" s="14" customFormat="1" ht="77.5" x14ac:dyDescent="0.35">
      <c r="A1616" s="10"/>
      <c r="B1616" s="11"/>
      <c r="C1616" s="58">
        <v>57</v>
      </c>
      <c r="D1616" s="56" t="s">
        <v>2817</v>
      </c>
      <c r="E1616" s="63">
        <v>0</v>
      </c>
      <c r="F1616" s="63">
        <v>10000000</v>
      </c>
      <c r="G1616" s="76">
        <f t="shared" si="115"/>
        <v>10000000</v>
      </c>
      <c r="H1616" s="56" t="s">
        <v>1226</v>
      </c>
      <c r="I1616" s="69"/>
      <c r="J1616" s="26"/>
    </row>
    <row r="1617" spans="1:10" s="14" customFormat="1" ht="93" x14ac:dyDescent="0.35">
      <c r="A1617" s="10"/>
      <c r="B1617" s="11"/>
      <c r="C1617" s="58">
        <v>58</v>
      </c>
      <c r="D1617" s="56" t="s">
        <v>3350</v>
      </c>
      <c r="E1617" s="63">
        <v>0</v>
      </c>
      <c r="F1617" s="63">
        <v>10000000</v>
      </c>
      <c r="G1617" s="76">
        <f t="shared" si="115"/>
        <v>10000000</v>
      </c>
      <c r="H1617" s="56" t="s">
        <v>1226</v>
      </c>
      <c r="I1617" s="69"/>
      <c r="J1617" s="26"/>
    </row>
    <row r="1618" spans="1:10" s="14" customFormat="1" ht="108.5" x14ac:dyDescent="0.35">
      <c r="A1618" s="10"/>
      <c r="B1618" s="11"/>
      <c r="C1618" s="58">
        <v>59</v>
      </c>
      <c r="D1618" s="56" t="s">
        <v>2831</v>
      </c>
      <c r="E1618" s="63">
        <v>0</v>
      </c>
      <c r="F1618" s="63">
        <v>7000000</v>
      </c>
      <c r="G1618" s="76">
        <f t="shared" si="115"/>
        <v>7000000</v>
      </c>
      <c r="H1618" s="56" t="s">
        <v>1226</v>
      </c>
      <c r="I1618" s="69"/>
      <c r="J1618" s="26"/>
    </row>
    <row r="1619" spans="1:10" s="14" customFormat="1" ht="93" x14ac:dyDescent="0.35">
      <c r="A1619" s="10"/>
      <c r="B1619" s="11"/>
      <c r="C1619" s="58">
        <v>60</v>
      </c>
      <c r="D1619" s="56" t="s">
        <v>2829</v>
      </c>
      <c r="E1619" s="63">
        <v>0</v>
      </c>
      <c r="F1619" s="63">
        <v>10000000</v>
      </c>
      <c r="G1619" s="76">
        <f t="shared" si="115"/>
        <v>10000000</v>
      </c>
      <c r="H1619" s="56" t="s">
        <v>1226</v>
      </c>
      <c r="I1619" s="69"/>
      <c r="J1619" s="26"/>
    </row>
    <row r="1620" spans="1:10" s="14" customFormat="1" ht="77.5" x14ac:dyDescent="0.35">
      <c r="A1620" s="10"/>
      <c r="B1620" s="11"/>
      <c r="C1620" s="58">
        <v>61</v>
      </c>
      <c r="D1620" s="56" t="s">
        <v>2816</v>
      </c>
      <c r="E1620" s="63">
        <v>0</v>
      </c>
      <c r="F1620" s="63">
        <v>10000000</v>
      </c>
      <c r="G1620" s="76">
        <f t="shared" si="115"/>
        <v>10000000</v>
      </c>
      <c r="H1620" s="56" t="s">
        <v>1226</v>
      </c>
      <c r="I1620" s="69"/>
      <c r="J1620" s="26"/>
    </row>
    <row r="1621" spans="1:10" s="14" customFormat="1" ht="77.5" x14ac:dyDescent="0.35">
      <c r="A1621" s="10"/>
      <c r="B1621" s="11"/>
      <c r="C1621" s="58">
        <v>62</v>
      </c>
      <c r="D1621" s="56" t="s">
        <v>2821</v>
      </c>
      <c r="E1621" s="63">
        <v>0</v>
      </c>
      <c r="F1621" s="63">
        <v>10000000</v>
      </c>
      <c r="G1621" s="76">
        <f t="shared" si="115"/>
        <v>10000000</v>
      </c>
      <c r="H1621" s="56" t="s">
        <v>1226</v>
      </c>
      <c r="I1621" s="69"/>
      <c r="J1621" s="26"/>
    </row>
    <row r="1622" spans="1:10" s="14" customFormat="1" ht="108.5" x14ac:dyDescent="0.35">
      <c r="A1622" s="10"/>
      <c r="B1622" s="11"/>
      <c r="C1622" s="58">
        <v>63</v>
      </c>
      <c r="D1622" s="56" t="s">
        <v>2827</v>
      </c>
      <c r="E1622" s="63">
        <v>0</v>
      </c>
      <c r="F1622" s="63">
        <v>10000000</v>
      </c>
      <c r="G1622" s="76">
        <f t="shared" si="115"/>
        <v>10000000</v>
      </c>
      <c r="H1622" s="56" t="s">
        <v>1226</v>
      </c>
      <c r="I1622" s="69"/>
      <c r="J1622" s="26"/>
    </row>
    <row r="1623" spans="1:10" s="14" customFormat="1" ht="77.5" x14ac:dyDescent="0.35">
      <c r="A1623" s="10"/>
      <c r="B1623" s="11"/>
      <c r="C1623" s="58">
        <v>64</v>
      </c>
      <c r="D1623" s="56" t="s">
        <v>2813</v>
      </c>
      <c r="E1623" s="63">
        <v>0</v>
      </c>
      <c r="F1623" s="63">
        <v>8000000</v>
      </c>
      <c r="G1623" s="76">
        <f t="shared" si="115"/>
        <v>8000000</v>
      </c>
      <c r="H1623" s="56" t="s">
        <v>1226</v>
      </c>
      <c r="I1623" s="69"/>
      <c r="J1623" s="26"/>
    </row>
    <row r="1624" spans="1:10" s="14" customFormat="1" ht="77.5" x14ac:dyDescent="0.35">
      <c r="A1624" s="10"/>
      <c r="B1624" s="11"/>
      <c r="C1624" s="58">
        <v>65</v>
      </c>
      <c r="D1624" s="56" t="s">
        <v>2811</v>
      </c>
      <c r="E1624" s="63">
        <v>0</v>
      </c>
      <c r="F1624" s="63">
        <v>8500000</v>
      </c>
      <c r="G1624" s="76">
        <f t="shared" si="115"/>
        <v>8500000</v>
      </c>
      <c r="H1624" s="56" t="s">
        <v>1226</v>
      </c>
      <c r="I1624" s="69"/>
      <c r="J1624" s="26"/>
    </row>
    <row r="1625" spans="1:10" s="14" customFormat="1" ht="77.5" x14ac:dyDescent="0.35">
      <c r="A1625" s="10"/>
      <c r="B1625" s="11"/>
      <c r="C1625" s="58">
        <v>66</v>
      </c>
      <c r="D1625" s="56" t="s">
        <v>2809</v>
      </c>
      <c r="E1625" s="63">
        <v>0</v>
      </c>
      <c r="F1625" s="63">
        <v>8000000</v>
      </c>
      <c r="G1625" s="76">
        <f t="shared" si="115"/>
        <v>8000000</v>
      </c>
      <c r="H1625" s="56" t="s">
        <v>1226</v>
      </c>
      <c r="I1625" s="69"/>
      <c r="J1625" s="26"/>
    </row>
    <row r="1626" spans="1:10" s="14" customFormat="1" ht="93" x14ac:dyDescent="0.35">
      <c r="A1626" s="10"/>
      <c r="B1626" s="11"/>
      <c r="C1626" s="58">
        <v>67</v>
      </c>
      <c r="D1626" s="56" t="s">
        <v>2814</v>
      </c>
      <c r="E1626" s="63">
        <v>0</v>
      </c>
      <c r="F1626" s="63">
        <v>8000000</v>
      </c>
      <c r="G1626" s="76">
        <f t="shared" si="115"/>
        <v>8000000</v>
      </c>
      <c r="H1626" s="56" t="s">
        <v>1226</v>
      </c>
      <c r="I1626" s="69"/>
      <c r="J1626" s="26"/>
    </row>
    <row r="1627" spans="1:10" s="14" customFormat="1" ht="77.5" x14ac:dyDescent="0.35">
      <c r="A1627" s="10"/>
      <c r="B1627" s="11"/>
      <c r="C1627" s="58">
        <v>68</v>
      </c>
      <c r="D1627" s="56" t="s">
        <v>2812</v>
      </c>
      <c r="E1627" s="63">
        <v>0</v>
      </c>
      <c r="F1627" s="63">
        <v>8000000</v>
      </c>
      <c r="G1627" s="76">
        <f t="shared" si="115"/>
        <v>8000000</v>
      </c>
      <c r="H1627" s="56" t="s">
        <v>1226</v>
      </c>
      <c r="I1627" s="69"/>
      <c r="J1627" s="26"/>
    </row>
    <row r="1628" spans="1:10" s="14" customFormat="1" ht="93" x14ac:dyDescent="0.35">
      <c r="A1628" s="10"/>
      <c r="B1628" s="11"/>
      <c r="C1628" s="58">
        <v>69</v>
      </c>
      <c r="D1628" s="56" t="s">
        <v>2815</v>
      </c>
      <c r="E1628" s="63">
        <v>0</v>
      </c>
      <c r="F1628" s="63">
        <v>8000000</v>
      </c>
      <c r="G1628" s="76">
        <f t="shared" si="115"/>
        <v>8000000</v>
      </c>
      <c r="H1628" s="56" t="s">
        <v>1226</v>
      </c>
      <c r="I1628" s="69"/>
      <c r="J1628" s="26"/>
    </row>
    <row r="1629" spans="1:10" s="14" customFormat="1" ht="93" x14ac:dyDescent="0.35">
      <c r="A1629" s="10"/>
      <c r="B1629" s="11"/>
      <c r="C1629" s="58">
        <v>70</v>
      </c>
      <c r="D1629" s="56" t="s">
        <v>2808</v>
      </c>
      <c r="E1629" s="63">
        <v>0</v>
      </c>
      <c r="F1629" s="63">
        <v>10000000</v>
      </c>
      <c r="G1629" s="76">
        <f t="shared" si="115"/>
        <v>10000000</v>
      </c>
      <c r="H1629" s="56" t="s">
        <v>1226</v>
      </c>
      <c r="I1629" s="69"/>
      <c r="J1629" s="26"/>
    </row>
    <row r="1630" spans="1:10" s="14" customFormat="1" ht="93" x14ac:dyDescent="0.35">
      <c r="A1630" s="10"/>
      <c r="B1630" s="11"/>
      <c r="C1630" s="58">
        <v>71</v>
      </c>
      <c r="D1630" s="56" t="s">
        <v>2810</v>
      </c>
      <c r="E1630" s="63">
        <v>0</v>
      </c>
      <c r="F1630" s="63">
        <v>8000000</v>
      </c>
      <c r="G1630" s="76">
        <f t="shared" si="115"/>
        <v>8000000</v>
      </c>
      <c r="H1630" s="56" t="s">
        <v>1226</v>
      </c>
      <c r="I1630" s="69"/>
      <c r="J1630" s="26"/>
    </row>
    <row r="1631" spans="1:10" x14ac:dyDescent="0.35">
      <c r="A1631" s="10"/>
      <c r="B1631" s="11"/>
      <c r="C1631" s="109" t="s">
        <v>1447</v>
      </c>
      <c r="D1631" s="110"/>
      <c r="E1631" s="59">
        <f>SUM(E1596:E1630)</f>
        <v>75000000</v>
      </c>
      <c r="F1631" s="59">
        <f>SUM(F1596:F1630)</f>
        <v>356000000</v>
      </c>
      <c r="G1631" s="73">
        <f>SUM(G1596:G1630)</f>
        <v>281000000</v>
      </c>
      <c r="H1631" s="31"/>
      <c r="J1631" s="35"/>
    </row>
    <row r="1632" spans="1:10" x14ac:dyDescent="0.35">
      <c r="A1632" s="10"/>
      <c r="B1632" s="11"/>
      <c r="C1632" s="107" t="s">
        <v>1467</v>
      </c>
      <c r="D1632" s="112"/>
      <c r="E1632" s="59"/>
      <c r="F1632" s="59"/>
      <c r="G1632" s="73"/>
      <c r="H1632" s="31"/>
      <c r="J1632" s="35"/>
    </row>
    <row r="1633" spans="1:10" ht="76.5" customHeight="1" x14ac:dyDescent="0.35">
      <c r="A1633" s="10"/>
      <c r="B1633" s="11"/>
      <c r="C1633" s="9">
        <f ca="1">COUNTIF($B$11:E1633,E1633)</f>
        <v>4</v>
      </c>
      <c r="D1633" s="4" t="s">
        <v>875</v>
      </c>
      <c r="E1633" s="59">
        <v>12000000</v>
      </c>
      <c r="F1633" s="59">
        <v>12000000</v>
      </c>
      <c r="G1633" s="73"/>
      <c r="H1633" s="6" t="s">
        <v>1226</v>
      </c>
    </row>
    <row r="1634" spans="1:10" ht="108.5" x14ac:dyDescent="0.35">
      <c r="A1634" s="10"/>
      <c r="B1634" s="11"/>
      <c r="C1634" s="9">
        <f ca="1">COUNTIF($B$11:E1634,E1634)</f>
        <v>5</v>
      </c>
      <c r="D1634" s="4" t="s">
        <v>876</v>
      </c>
      <c r="E1634" s="59">
        <v>10000000</v>
      </c>
      <c r="F1634" s="59">
        <v>10000000</v>
      </c>
      <c r="G1634" s="73"/>
      <c r="H1634" s="6" t="s">
        <v>1226</v>
      </c>
    </row>
    <row r="1635" spans="1:10" ht="95.25" customHeight="1" x14ac:dyDescent="0.35">
      <c r="A1635" s="10"/>
      <c r="B1635" s="11"/>
      <c r="C1635" s="9">
        <f ca="1">COUNTIF($B$11:E1635,E1635)</f>
        <v>6</v>
      </c>
      <c r="D1635" s="4" t="s">
        <v>877</v>
      </c>
      <c r="E1635" s="59">
        <v>20000000</v>
      </c>
      <c r="F1635" s="59">
        <v>20000000</v>
      </c>
      <c r="G1635" s="73"/>
      <c r="H1635" s="6" t="s">
        <v>1226</v>
      </c>
    </row>
    <row r="1636" spans="1:10" ht="93" x14ac:dyDescent="0.35">
      <c r="A1636" s="10"/>
      <c r="B1636" s="11"/>
      <c r="C1636" s="9">
        <f ca="1">COUNTIF($B$11:E1636,E1636)</f>
        <v>7</v>
      </c>
      <c r="D1636" s="4" t="s">
        <v>878</v>
      </c>
      <c r="E1636" s="59">
        <v>10000000</v>
      </c>
      <c r="F1636" s="59">
        <v>10000000</v>
      </c>
      <c r="G1636" s="73"/>
      <c r="H1636" s="6" t="s">
        <v>1226</v>
      </c>
    </row>
    <row r="1637" spans="1:10" ht="108.5" x14ac:dyDescent="0.35">
      <c r="A1637" s="10"/>
      <c r="B1637" s="11"/>
      <c r="C1637" s="9">
        <f ca="1">COUNTIF($B$11:E1637,E1637)</f>
        <v>8</v>
      </c>
      <c r="D1637" s="4" t="s">
        <v>879</v>
      </c>
      <c r="E1637" s="59">
        <v>8000000</v>
      </c>
      <c r="F1637" s="59">
        <v>8000000</v>
      </c>
      <c r="G1637" s="73"/>
      <c r="H1637" s="6" t="s">
        <v>1226</v>
      </c>
    </row>
    <row r="1638" spans="1:10" s="14" customFormat="1" ht="93" x14ac:dyDescent="0.35">
      <c r="A1638" s="10"/>
      <c r="B1638" s="11"/>
      <c r="C1638" s="58">
        <v>11</v>
      </c>
      <c r="D1638" s="56" t="s">
        <v>2846</v>
      </c>
      <c r="E1638" s="63">
        <v>0</v>
      </c>
      <c r="F1638" s="63">
        <v>12000000</v>
      </c>
      <c r="G1638" s="76">
        <f t="shared" ref="G1638:G1654" si="116">F1638-E1638</f>
        <v>12000000</v>
      </c>
      <c r="H1638" s="56" t="s">
        <v>1226</v>
      </c>
      <c r="I1638" s="69"/>
      <c r="J1638" s="26"/>
    </row>
    <row r="1639" spans="1:10" s="14" customFormat="1" ht="77.5" x14ac:dyDescent="0.35">
      <c r="A1639" s="10"/>
      <c r="B1639" s="11"/>
      <c r="C1639" s="58">
        <v>12</v>
      </c>
      <c r="D1639" s="56" t="s">
        <v>2847</v>
      </c>
      <c r="E1639" s="63">
        <v>0</v>
      </c>
      <c r="F1639" s="63">
        <v>12000000</v>
      </c>
      <c r="G1639" s="76">
        <f t="shared" si="116"/>
        <v>12000000</v>
      </c>
      <c r="H1639" s="56" t="s">
        <v>1226</v>
      </c>
      <c r="I1639" s="69"/>
      <c r="J1639" s="26"/>
    </row>
    <row r="1640" spans="1:10" s="14" customFormat="1" ht="93" x14ac:dyDescent="0.35">
      <c r="A1640" s="10"/>
      <c r="B1640" s="11"/>
      <c r="C1640" s="58">
        <v>13</v>
      </c>
      <c r="D1640" s="56" t="s">
        <v>3351</v>
      </c>
      <c r="E1640" s="63">
        <v>0</v>
      </c>
      <c r="F1640" s="63">
        <v>7500000</v>
      </c>
      <c r="G1640" s="76">
        <f t="shared" si="116"/>
        <v>7500000</v>
      </c>
      <c r="H1640" s="56" t="s">
        <v>1226</v>
      </c>
      <c r="I1640" s="69"/>
      <c r="J1640" s="26"/>
    </row>
    <row r="1641" spans="1:10" s="14" customFormat="1" ht="93" x14ac:dyDescent="0.35">
      <c r="A1641" s="10"/>
      <c r="B1641" s="11"/>
      <c r="C1641" s="58">
        <v>14</v>
      </c>
      <c r="D1641" s="56" t="s">
        <v>3352</v>
      </c>
      <c r="E1641" s="63">
        <v>0</v>
      </c>
      <c r="F1641" s="63">
        <v>7500000</v>
      </c>
      <c r="G1641" s="76">
        <f t="shared" si="116"/>
        <v>7500000</v>
      </c>
      <c r="H1641" s="56" t="s">
        <v>1226</v>
      </c>
      <c r="I1641" s="69"/>
      <c r="J1641" s="26"/>
    </row>
    <row r="1642" spans="1:10" s="14" customFormat="1" ht="93" x14ac:dyDescent="0.35">
      <c r="A1642" s="10"/>
      <c r="B1642" s="11"/>
      <c r="C1642" s="58">
        <v>15</v>
      </c>
      <c r="D1642" s="56" t="s">
        <v>3353</v>
      </c>
      <c r="E1642" s="63">
        <v>0</v>
      </c>
      <c r="F1642" s="63">
        <v>7500000</v>
      </c>
      <c r="G1642" s="76">
        <f t="shared" si="116"/>
        <v>7500000</v>
      </c>
      <c r="H1642" s="56" t="s">
        <v>1226</v>
      </c>
      <c r="I1642" s="69"/>
      <c r="J1642" s="26"/>
    </row>
    <row r="1643" spans="1:10" s="14" customFormat="1" ht="93" x14ac:dyDescent="0.35">
      <c r="A1643" s="10"/>
      <c r="B1643" s="11"/>
      <c r="C1643" s="58">
        <v>16</v>
      </c>
      <c r="D1643" s="56" t="s">
        <v>2849</v>
      </c>
      <c r="E1643" s="63">
        <v>0</v>
      </c>
      <c r="F1643" s="63">
        <v>10000000</v>
      </c>
      <c r="G1643" s="76">
        <f t="shared" si="116"/>
        <v>10000000</v>
      </c>
      <c r="H1643" s="56" t="s">
        <v>1226</v>
      </c>
      <c r="I1643" s="69"/>
      <c r="J1643" s="26"/>
    </row>
    <row r="1644" spans="1:10" s="14" customFormat="1" ht="93" x14ac:dyDescent="0.35">
      <c r="A1644" s="10"/>
      <c r="B1644" s="11"/>
      <c r="C1644" s="58">
        <v>17</v>
      </c>
      <c r="D1644" s="56" t="s">
        <v>2850</v>
      </c>
      <c r="E1644" s="63">
        <v>0</v>
      </c>
      <c r="F1644" s="63">
        <v>10000000</v>
      </c>
      <c r="G1644" s="76">
        <f t="shared" si="116"/>
        <v>10000000</v>
      </c>
      <c r="H1644" s="56" t="s">
        <v>1226</v>
      </c>
      <c r="I1644" s="69"/>
      <c r="J1644" s="26"/>
    </row>
    <row r="1645" spans="1:10" s="14" customFormat="1" ht="93" x14ac:dyDescent="0.35">
      <c r="A1645" s="10"/>
      <c r="B1645" s="11"/>
      <c r="C1645" s="58">
        <v>18</v>
      </c>
      <c r="D1645" s="56" t="s">
        <v>2851</v>
      </c>
      <c r="E1645" s="63">
        <v>0</v>
      </c>
      <c r="F1645" s="63">
        <v>10000000</v>
      </c>
      <c r="G1645" s="76">
        <f t="shared" si="116"/>
        <v>10000000</v>
      </c>
      <c r="H1645" s="56" t="s">
        <v>1226</v>
      </c>
      <c r="I1645" s="69"/>
      <c r="J1645" s="26"/>
    </row>
    <row r="1646" spans="1:10" s="14" customFormat="1" ht="93" x14ac:dyDescent="0.35">
      <c r="A1646" s="10"/>
      <c r="B1646" s="11"/>
      <c r="C1646" s="58">
        <v>19</v>
      </c>
      <c r="D1646" s="56" t="s">
        <v>2852</v>
      </c>
      <c r="E1646" s="63">
        <v>0</v>
      </c>
      <c r="F1646" s="63">
        <v>8000000</v>
      </c>
      <c r="G1646" s="76">
        <f t="shared" si="116"/>
        <v>8000000</v>
      </c>
      <c r="H1646" s="56" t="s">
        <v>1226</v>
      </c>
      <c r="I1646" s="69"/>
      <c r="J1646" s="26"/>
    </row>
    <row r="1647" spans="1:10" s="14" customFormat="1" ht="93" x14ac:dyDescent="0.35">
      <c r="A1647" s="10"/>
      <c r="B1647" s="11"/>
      <c r="C1647" s="58">
        <v>20</v>
      </c>
      <c r="D1647" s="56" t="s">
        <v>2853</v>
      </c>
      <c r="E1647" s="63">
        <v>0</v>
      </c>
      <c r="F1647" s="63">
        <v>10000000</v>
      </c>
      <c r="G1647" s="76">
        <f t="shared" si="116"/>
        <v>10000000</v>
      </c>
      <c r="H1647" s="56" t="s">
        <v>1226</v>
      </c>
      <c r="I1647" s="69"/>
      <c r="J1647" s="26"/>
    </row>
    <row r="1648" spans="1:10" s="14" customFormat="1" ht="93" x14ac:dyDescent="0.35">
      <c r="A1648" s="10"/>
      <c r="B1648" s="11"/>
      <c r="C1648" s="58">
        <v>21</v>
      </c>
      <c r="D1648" s="56" t="s">
        <v>2854</v>
      </c>
      <c r="E1648" s="63">
        <v>0</v>
      </c>
      <c r="F1648" s="63">
        <v>8000000</v>
      </c>
      <c r="G1648" s="76">
        <f t="shared" si="116"/>
        <v>8000000</v>
      </c>
      <c r="H1648" s="56" t="s">
        <v>1226</v>
      </c>
      <c r="I1648" s="69"/>
      <c r="J1648" s="26"/>
    </row>
    <row r="1649" spans="1:10" s="14" customFormat="1" ht="93" x14ac:dyDescent="0.35">
      <c r="A1649" s="10"/>
      <c r="B1649" s="11"/>
      <c r="C1649" s="58">
        <v>22</v>
      </c>
      <c r="D1649" s="56" t="s">
        <v>2855</v>
      </c>
      <c r="E1649" s="63">
        <v>0</v>
      </c>
      <c r="F1649" s="63">
        <v>9000000</v>
      </c>
      <c r="G1649" s="76">
        <f t="shared" si="116"/>
        <v>9000000</v>
      </c>
      <c r="H1649" s="56" t="s">
        <v>1226</v>
      </c>
      <c r="I1649" s="69"/>
      <c r="J1649" s="26"/>
    </row>
    <row r="1650" spans="1:10" s="14" customFormat="1" ht="77.5" x14ac:dyDescent="0.35">
      <c r="A1650" s="10"/>
      <c r="B1650" s="11"/>
      <c r="C1650" s="58">
        <v>23</v>
      </c>
      <c r="D1650" s="56" t="s">
        <v>2856</v>
      </c>
      <c r="E1650" s="63">
        <v>0</v>
      </c>
      <c r="F1650" s="63">
        <v>15000000</v>
      </c>
      <c r="G1650" s="76">
        <f t="shared" si="116"/>
        <v>15000000</v>
      </c>
      <c r="H1650" s="56" t="s">
        <v>1226</v>
      </c>
      <c r="I1650" s="69"/>
      <c r="J1650" s="26"/>
    </row>
    <row r="1651" spans="1:10" s="14" customFormat="1" ht="77.5" x14ac:dyDescent="0.35">
      <c r="A1651" s="10"/>
      <c r="B1651" s="11"/>
      <c r="C1651" s="58">
        <v>24</v>
      </c>
      <c r="D1651" s="56" t="s">
        <v>2857</v>
      </c>
      <c r="E1651" s="63">
        <v>0</v>
      </c>
      <c r="F1651" s="63">
        <v>10000000</v>
      </c>
      <c r="G1651" s="76">
        <f t="shared" si="116"/>
        <v>10000000</v>
      </c>
      <c r="H1651" s="56" t="s">
        <v>1226</v>
      </c>
      <c r="I1651" s="69"/>
      <c r="J1651" s="26"/>
    </row>
    <row r="1652" spans="1:10" s="14" customFormat="1" ht="93" x14ac:dyDescent="0.35">
      <c r="A1652" s="10"/>
      <c r="B1652" s="11"/>
      <c r="C1652" s="58">
        <v>25</v>
      </c>
      <c r="D1652" s="56" t="s">
        <v>2858</v>
      </c>
      <c r="E1652" s="63">
        <v>0</v>
      </c>
      <c r="F1652" s="63">
        <v>8000000</v>
      </c>
      <c r="G1652" s="76">
        <f t="shared" si="116"/>
        <v>8000000</v>
      </c>
      <c r="H1652" s="56" t="s">
        <v>1226</v>
      </c>
      <c r="I1652" s="69"/>
      <c r="J1652" s="26"/>
    </row>
    <row r="1653" spans="1:10" s="14" customFormat="1" ht="108.5" x14ac:dyDescent="0.35">
      <c r="A1653" s="10"/>
      <c r="B1653" s="11"/>
      <c r="C1653" s="58">
        <v>26</v>
      </c>
      <c r="D1653" s="56" t="s">
        <v>2859</v>
      </c>
      <c r="E1653" s="63">
        <v>0</v>
      </c>
      <c r="F1653" s="63">
        <v>8000000</v>
      </c>
      <c r="G1653" s="76">
        <f t="shared" si="116"/>
        <v>8000000</v>
      </c>
      <c r="H1653" s="56" t="s">
        <v>1226</v>
      </c>
      <c r="I1653" s="69"/>
      <c r="J1653" s="26"/>
    </row>
    <row r="1654" spans="1:10" s="14" customFormat="1" ht="93" x14ac:dyDescent="0.35">
      <c r="A1654" s="10"/>
      <c r="B1654" s="11"/>
      <c r="C1654" s="58">
        <v>27</v>
      </c>
      <c r="D1654" s="56" t="s">
        <v>2861</v>
      </c>
      <c r="E1654" s="63">
        <v>0</v>
      </c>
      <c r="F1654" s="63">
        <v>8000000</v>
      </c>
      <c r="G1654" s="76">
        <f t="shared" si="116"/>
        <v>8000000</v>
      </c>
      <c r="H1654" s="56" t="s">
        <v>1226</v>
      </c>
      <c r="I1654" s="69"/>
      <c r="J1654" s="26"/>
    </row>
    <row r="1655" spans="1:10" ht="15.75" customHeight="1" x14ac:dyDescent="0.35">
      <c r="A1655" s="10"/>
      <c r="B1655" s="11"/>
      <c r="C1655" s="109" t="s">
        <v>1448</v>
      </c>
      <c r="D1655" s="110"/>
      <c r="E1655" s="59">
        <f>SUM(E1633:E1654)</f>
        <v>60000000</v>
      </c>
      <c r="F1655" s="59">
        <f>SUM(F1633:F1654)</f>
        <v>220500000</v>
      </c>
      <c r="G1655" s="73">
        <f>SUM(G1633:G1654)</f>
        <v>160500000</v>
      </c>
      <c r="H1655" s="31"/>
      <c r="J1655" s="35"/>
    </row>
    <row r="1656" spans="1:10" ht="15.75" customHeight="1" x14ac:dyDescent="0.35">
      <c r="A1656" s="10"/>
      <c r="B1656" s="11"/>
      <c r="C1656" s="107" t="s">
        <v>1468</v>
      </c>
      <c r="D1656" s="112"/>
      <c r="E1656" s="59"/>
      <c r="F1656" s="59"/>
      <c r="G1656" s="73"/>
      <c r="H1656" s="31"/>
      <c r="J1656" s="35"/>
    </row>
    <row r="1657" spans="1:10" ht="77.5" x14ac:dyDescent="0.35">
      <c r="A1657" s="10"/>
      <c r="B1657" s="11"/>
      <c r="C1657" s="9">
        <f ca="1">COUNTIF($B$11:E1657,E1657)</f>
        <v>1</v>
      </c>
      <c r="D1657" s="4" t="s">
        <v>880</v>
      </c>
      <c r="E1657" s="59">
        <v>15000000</v>
      </c>
      <c r="F1657" s="59">
        <v>15000000</v>
      </c>
      <c r="G1657" s="73"/>
      <c r="H1657" s="6" t="s">
        <v>1226</v>
      </c>
    </row>
    <row r="1658" spans="1:10" ht="108.5" x14ac:dyDescent="0.35">
      <c r="A1658" s="10"/>
      <c r="B1658" s="11"/>
      <c r="C1658" s="9">
        <f ca="1">COUNTIF($B$11:E1658,E1658)</f>
        <v>2</v>
      </c>
      <c r="D1658" s="4" t="s">
        <v>881</v>
      </c>
      <c r="E1658" s="59">
        <v>40000000</v>
      </c>
      <c r="F1658" s="59">
        <v>40000000</v>
      </c>
      <c r="G1658" s="73"/>
      <c r="H1658" s="6" t="s">
        <v>1226</v>
      </c>
    </row>
    <row r="1659" spans="1:10" ht="108.5" x14ac:dyDescent="0.35">
      <c r="A1659" s="10"/>
      <c r="B1659" s="11"/>
      <c r="C1659" s="9">
        <f ca="1">COUNTIF($B$11:E1659,E1659)</f>
        <v>3</v>
      </c>
      <c r="D1659" s="4" t="s">
        <v>882</v>
      </c>
      <c r="E1659" s="59">
        <v>8000000</v>
      </c>
      <c r="F1659" s="59">
        <v>8000000</v>
      </c>
      <c r="G1659" s="73"/>
      <c r="H1659" s="6" t="s">
        <v>1226</v>
      </c>
    </row>
    <row r="1660" spans="1:10" s="14" customFormat="1" ht="93" x14ac:dyDescent="0.35">
      <c r="A1660" s="10"/>
      <c r="B1660" s="11"/>
      <c r="C1660" s="58">
        <v>10</v>
      </c>
      <c r="D1660" s="56" t="s">
        <v>2862</v>
      </c>
      <c r="E1660" s="63">
        <v>0</v>
      </c>
      <c r="F1660" s="63">
        <v>15000000</v>
      </c>
      <c r="G1660" s="76">
        <f t="shared" ref="G1660:G1666" si="117">F1660-E1660</f>
        <v>15000000</v>
      </c>
      <c r="H1660" s="56" t="s">
        <v>1226</v>
      </c>
      <c r="I1660" s="69"/>
      <c r="J1660" s="26"/>
    </row>
    <row r="1661" spans="1:10" s="14" customFormat="1" ht="108.5" x14ac:dyDescent="0.35">
      <c r="A1661" s="10"/>
      <c r="B1661" s="11"/>
      <c r="C1661" s="58">
        <v>11</v>
      </c>
      <c r="D1661" s="56" t="s">
        <v>2863</v>
      </c>
      <c r="E1661" s="63">
        <v>0</v>
      </c>
      <c r="F1661" s="63">
        <v>15000000</v>
      </c>
      <c r="G1661" s="76">
        <f t="shared" si="117"/>
        <v>15000000</v>
      </c>
      <c r="H1661" s="56" t="s">
        <v>1226</v>
      </c>
      <c r="I1661" s="69"/>
      <c r="J1661" s="26"/>
    </row>
    <row r="1662" spans="1:10" s="14" customFormat="1" ht="77.5" x14ac:dyDescent="0.35">
      <c r="A1662" s="10"/>
      <c r="B1662" s="11"/>
      <c r="C1662" s="58">
        <v>12</v>
      </c>
      <c r="D1662" s="56" t="s">
        <v>2865</v>
      </c>
      <c r="E1662" s="63">
        <v>0</v>
      </c>
      <c r="F1662" s="63">
        <v>10000000</v>
      </c>
      <c r="G1662" s="76">
        <f t="shared" si="117"/>
        <v>10000000</v>
      </c>
      <c r="H1662" s="56" t="s">
        <v>1226</v>
      </c>
      <c r="I1662" s="69"/>
      <c r="J1662" s="26"/>
    </row>
    <row r="1663" spans="1:10" s="14" customFormat="1" ht="77.5" x14ac:dyDescent="0.35">
      <c r="A1663" s="10"/>
      <c r="B1663" s="11"/>
      <c r="C1663" s="58">
        <v>13</v>
      </c>
      <c r="D1663" s="56" t="s">
        <v>2871</v>
      </c>
      <c r="E1663" s="63">
        <v>0</v>
      </c>
      <c r="F1663" s="63">
        <v>10000000</v>
      </c>
      <c r="G1663" s="76">
        <f t="shared" si="117"/>
        <v>10000000</v>
      </c>
      <c r="H1663" s="56" t="s">
        <v>1226</v>
      </c>
      <c r="I1663" s="69"/>
      <c r="J1663" s="26"/>
    </row>
    <row r="1664" spans="1:10" s="14" customFormat="1" ht="77.5" x14ac:dyDescent="0.35">
      <c r="A1664" s="10"/>
      <c r="B1664" s="11"/>
      <c r="C1664" s="58">
        <v>14</v>
      </c>
      <c r="D1664" s="56" t="s">
        <v>2872</v>
      </c>
      <c r="E1664" s="63">
        <v>0</v>
      </c>
      <c r="F1664" s="63">
        <v>15000000</v>
      </c>
      <c r="G1664" s="76">
        <f t="shared" si="117"/>
        <v>15000000</v>
      </c>
      <c r="H1664" s="56" t="s">
        <v>1226</v>
      </c>
      <c r="I1664" s="69"/>
      <c r="J1664" s="26"/>
    </row>
    <row r="1665" spans="1:10" s="14" customFormat="1" ht="77.5" x14ac:dyDescent="0.35">
      <c r="A1665" s="10"/>
      <c r="B1665" s="11"/>
      <c r="C1665" s="58">
        <v>15</v>
      </c>
      <c r="D1665" s="56" t="s">
        <v>2873</v>
      </c>
      <c r="E1665" s="63">
        <v>0</v>
      </c>
      <c r="F1665" s="63">
        <v>15000000</v>
      </c>
      <c r="G1665" s="76">
        <f t="shared" si="117"/>
        <v>15000000</v>
      </c>
      <c r="H1665" s="56" t="s">
        <v>1226</v>
      </c>
      <c r="I1665" s="69"/>
      <c r="J1665" s="26"/>
    </row>
    <row r="1666" spans="1:10" s="14" customFormat="1" ht="108.5" x14ac:dyDescent="0.35">
      <c r="A1666" s="10"/>
      <c r="B1666" s="11"/>
      <c r="C1666" s="58">
        <v>16</v>
      </c>
      <c r="D1666" s="56" t="s">
        <v>2874</v>
      </c>
      <c r="E1666" s="63">
        <v>0</v>
      </c>
      <c r="F1666" s="63">
        <v>10000000</v>
      </c>
      <c r="G1666" s="76">
        <f t="shared" si="117"/>
        <v>10000000</v>
      </c>
      <c r="H1666" s="56" t="s">
        <v>1226</v>
      </c>
      <c r="I1666" s="69"/>
      <c r="J1666" s="26"/>
    </row>
    <row r="1667" spans="1:10" x14ac:dyDescent="0.35">
      <c r="A1667" s="10"/>
      <c r="B1667" s="11"/>
      <c r="C1667" s="109" t="s">
        <v>1449</v>
      </c>
      <c r="D1667" s="110"/>
      <c r="E1667" s="59">
        <f>SUM(E1657:E1666)</f>
        <v>63000000</v>
      </c>
      <c r="F1667" s="59">
        <f>SUM(F1657:F1666)</f>
        <v>153000000</v>
      </c>
      <c r="G1667" s="73">
        <f>SUM(G1657:G1666)</f>
        <v>90000000</v>
      </c>
      <c r="H1667" s="31"/>
      <c r="J1667" s="35"/>
    </row>
    <row r="1668" spans="1:10" x14ac:dyDescent="0.35">
      <c r="A1668" s="10"/>
      <c r="B1668" s="11"/>
      <c r="C1668" s="107" t="s">
        <v>1460</v>
      </c>
      <c r="D1668" s="112"/>
      <c r="E1668" s="59"/>
      <c r="F1668" s="59"/>
      <c r="G1668" s="73"/>
      <c r="H1668" s="31"/>
      <c r="J1668" s="35"/>
    </row>
    <row r="1669" spans="1:10" ht="77.5" x14ac:dyDescent="0.35">
      <c r="A1669" s="10"/>
      <c r="B1669" s="11"/>
      <c r="C1669" s="9">
        <f ca="1">COUNTIF($B$11:E1669,E1669)</f>
        <v>4</v>
      </c>
      <c r="D1669" s="4" t="s">
        <v>886</v>
      </c>
      <c r="E1669" s="59">
        <v>10000000</v>
      </c>
      <c r="F1669" s="59">
        <v>10000000</v>
      </c>
      <c r="G1669" s="73"/>
      <c r="H1669" s="6" t="s">
        <v>1226</v>
      </c>
    </row>
    <row r="1670" spans="1:10" ht="93" x14ac:dyDescent="0.35">
      <c r="A1670" s="10"/>
      <c r="B1670" s="11"/>
      <c r="C1670" s="9">
        <f ca="1">COUNTIF($B$11:E1670,E1670)</f>
        <v>5</v>
      </c>
      <c r="D1670" s="4" t="s">
        <v>887</v>
      </c>
      <c r="E1670" s="59">
        <v>25000000</v>
      </c>
      <c r="F1670" s="59">
        <v>25000000</v>
      </c>
      <c r="G1670" s="73"/>
      <c r="H1670" s="6" t="s">
        <v>1226</v>
      </c>
    </row>
    <row r="1671" spans="1:10" ht="77.5" x14ac:dyDescent="0.35">
      <c r="A1671" s="10"/>
      <c r="B1671" s="11"/>
      <c r="C1671" s="9">
        <f ca="1">COUNTIF($B$11:E1671,E1671)</f>
        <v>6</v>
      </c>
      <c r="D1671" s="4" t="s">
        <v>888</v>
      </c>
      <c r="E1671" s="59">
        <v>10000000</v>
      </c>
      <c r="F1671" s="59">
        <v>10000000</v>
      </c>
      <c r="G1671" s="73"/>
      <c r="H1671" s="6" t="s">
        <v>1226</v>
      </c>
    </row>
    <row r="1672" spans="1:10" s="14" customFormat="1" ht="108.5" x14ac:dyDescent="0.35">
      <c r="A1672" s="10"/>
      <c r="B1672" s="11"/>
      <c r="C1672" s="58">
        <v>13</v>
      </c>
      <c r="D1672" s="56" t="s">
        <v>2875</v>
      </c>
      <c r="E1672" s="63">
        <v>0</v>
      </c>
      <c r="F1672" s="63">
        <v>10000000</v>
      </c>
      <c r="G1672" s="76">
        <f t="shared" ref="G1672:G1683" si="118">F1672-E1672</f>
        <v>10000000</v>
      </c>
      <c r="H1672" s="56" t="s">
        <v>1226</v>
      </c>
      <c r="I1672" s="69"/>
      <c r="J1672" s="26"/>
    </row>
    <row r="1673" spans="1:10" s="14" customFormat="1" ht="77.5" x14ac:dyDescent="0.35">
      <c r="A1673" s="10"/>
      <c r="B1673" s="11"/>
      <c r="C1673" s="58">
        <v>14</v>
      </c>
      <c r="D1673" s="56" t="s">
        <v>2880</v>
      </c>
      <c r="E1673" s="63">
        <v>0</v>
      </c>
      <c r="F1673" s="63">
        <v>10000000</v>
      </c>
      <c r="G1673" s="76">
        <f t="shared" si="118"/>
        <v>10000000</v>
      </c>
      <c r="H1673" s="56" t="s">
        <v>1226</v>
      </c>
      <c r="I1673" s="69"/>
      <c r="J1673" s="26"/>
    </row>
    <row r="1674" spans="1:10" s="14" customFormat="1" ht="93" x14ac:dyDescent="0.35">
      <c r="A1674" s="10"/>
      <c r="B1674" s="11"/>
      <c r="C1674" s="58">
        <v>15</v>
      </c>
      <c r="D1674" s="56" t="s">
        <v>3354</v>
      </c>
      <c r="E1674" s="63">
        <v>0</v>
      </c>
      <c r="F1674" s="63">
        <v>5000000</v>
      </c>
      <c r="G1674" s="76">
        <f t="shared" si="118"/>
        <v>5000000</v>
      </c>
      <c r="H1674" s="56" t="s">
        <v>1226</v>
      </c>
      <c r="I1674" s="69"/>
      <c r="J1674" s="26"/>
    </row>
    <row r="1675" spans="1:10" s="14" customFormat="1" ht="93" x14ac:dyDescent="0.35">
      <c r="A1675" s="10"/>
      <c r="B1675" s="11"/>
      <c r="C1675" s="58">
        <v>16</v>
      </c>
      <c r="D1675" s="56" t="s">
        <v>3355</v>
      </c>
      <c r="E1675" s="63">
        <v>0</v>
      </c>
      <c r="F1675" s="63">
        <v>5000000</v>
      </c>
      <c r="G1675" s="76">
        <f t="shared" si="118"/>
        <v>5000000</v>
      </c>
      <c r="H1675" s="56" t="s">
        <v>1226</v>
      </c>
      <c r="I1675" s="69"/>
      <c r="J1675" s="26"/>
    </row>
    <row r="1676" spans="1:10" s="14" customFormat="1" ht="93" x14ac:dyDescent="0.35">
      <c r="A1676" s="10"/>
      <c r="B1676" s="11"/>
      <c r="C1676" s="58">
        <v>17</v>
      </c>
      <c r="D1676" s="56" t="s">
        <v>3356</v>
      </c>
      <c r="E1676" s="63">
        <v>0</v>
      </c>
      <c r="F1676" s="63">
        <v>5000000</v>
      </c>
      <c r="G1676" s="76">
        <f t="shared" si="118"/>
        <v>5000000</v>
      </c>
      <c r="H1676" s="56" t="s">
        <v>1226</v>
      </c>
      <c r="I1676" s="69"/>
      <c r="J1676" s="26"/>
    </row>
    <row r="1677" spans="1:10" s="14" customFormat="1" ht="93" x14ac:dyDescent="0.35">
      <c r="A1677" s="10"/>
      <c r="B1677" s="11"/>
      <c r="C1677" s="58">
        <v>18</v>
      </c>
      <c r="D1677" s="56" t="s">
        <v>3357</v>
      </c>
      <c r="E1677" s="63">
        <v>0</v>
      </c>
      <c r="F1677" s="63">
        <v>5000000</v>
      </c>
      <c r="G1677" s="76">
        <f t="shared" si="118"/>
        <v>5000000</v>
      </c>
      <c r="H1677" s="56" t="s">
        <v>1226</v>
      </c>
      <c r="I1677" s="69"/>
      <c r="J1677" s="26"/>
    </row>
    <row r="1678" spans="1:10" s="14" customFormat="1" ht="77.5" x14ac:dyDescent="0.35">
      <c r="A1678" s="10"/>
      <c r="B1678" s="11"/>
      <c r="C1678" s="58">
        <v>19</v>
      </c>
      <c r="D1678" s="56" t="s">
        <v>2881</v>
      </c>
      <c r="E1678" s="63">
        <v>0</v>
      </c>
      <c r="F1678" s="63">
        <v>10000000</v>
      </c>
      <c r="G1678" s="76">
        <f t="shared" si="118"/>
        <v>10000000</v>
      </c>
      <c r="H1678" s="56" t="s">
        <v>1226</v>
      </c>
      <c r="I1678" s="69"/>
      <c r="J1678" s="26"/>
    </row>
    <row r="1679" spans="1:10" s="14" customFormat="1" ht="77.5" x14ac:dyDescent="0.35">
      <c r="A1679" s="10"/>
      <c r="B1679" s="11"/>
      <c r="C1679" s="58">
        <v>20</v>
      </c>
      <c r="D1679" s="56" t="s">
        <v>2882</v>
      </c>
      <c r="E1679" s="63">
        <v>0</v>
      </c>
      <c r="F1679" s="63">
        <v>13000000</v>
      </c>
      <c r="G1679" s="76">
        <f t="shared" si="118"/>
        <v>13000000</v>
      </c>
      <c r="H1679" s="56" t="s">
        <v>1226</v>
      </c>
      <c r="I1679" s="69"/>
      <c r="J1679" s="26"/>
    </row>
    <row r="1680" spans="1:10" s="14" customFormat="1" ht="93" x14ac:dyDescent="0.35">
      <c r="A1680" s="10"/>
      <c r="B1680" s="11"/>
      <c r="C1680" s="58">
        <v>21</v>
      </c>
      <c r="D1680" s="56" t="s">
        <v>2883</v>
      </c>
      <c r="E1680" s="63">
        <v>0</v>
      </c>
      <c r="F1680" s="63">
        <v>20000000</v>
      </c>
      <c r="G1680" s="76">
        <f t="shared" si="118"/>
        <v>20000000</v>
      </c>
      <c r="H1680" s="56" t="s">
        <v>1226</v>
      </c>
      <c r="I1680" s="69"/>
      <c r="J1680" s="26"/>
    </row>
    <row r="1681" spans="1:10" s="14" customFormat="1" ht="77.5" x14ac:dyDescent="0.35">
      <c r="A1681" s="10"/>
      <c r="B1681" s="11"/>
      <c r="C1681" s="58">
        <v>22</v>
      </c>
      <c r="D1681" s="56" t="s">
        <v>2884</v>
      </c>
      <c r="E1681" s="63">
        <v>0</v>
      </c>
      <c r="F1681" s="63">
        <v>10000000</v>
      </c>
      <c r="G1681" s="76">
        <f t="shared" si="118"/>
        <v>10000000</v>
      </c>
      <c r="H1681" s="56" t="s">
        <v>1226</v>
      </c>
      <c r="I1681" s="69"/>
      <c r="J1681" s="26"/>
    </row>
    <row r="1682" spans="1:10" s="14" customFormat="1" ht="93" x14ac:dyDescent="0.35">
      <c r="A1682" s="10"/>
      <c r="B1682" s="11"/>
      <c r="C1682" s="58">
        <v>23</v>
      </c>
      <c r="D1682" s="56" t="s">
        <v>2887</v>
      </c>
      <c r="E1682" s="63">
        <v>0</v>
      </c>
      <c r="F1682" s="63">
        <v>10000000</v>
      </c>
      <c r="G1682" s="76">
        <f t="shared" si="118"/>
        <v>10000000</v>
      </c>
      <c r="H1682" s="56" t="s">
        <v>1226</v>
      </c>
      <c r="I1682" s="69"/>
      <c r="J1682" s="26"/>
    </row>
    <row r="1683" spans="1:10" s="14" customFormat="1" ht="93" x14ac:dyDescent="0.35">
      <c r="A1683" s="10"/>
      <c r="B1683" s="11"/>
      <c r="C1683" s="58">
        <v>24</v>
      </c>
      <c r="D1683" s="56" t="s">
        <v>2888</v>
      </c>
      <c r="E1683" s="63">
        <v>0</v>
      </c>
      <c r="F1683" s="63">
        <v>8000000</v>
      </c>
      <c r="G1683" s="76">
        <f t="shared" si="118"/>
        <v>8000000</v>
      </c>
      <c r="H1683" s="56" t="s">
        <v>1226</v>
      </c>
      <c r="I1683" s="69"/>
      <c r="J1683" s="26"/>
    </row>
    <row r="1684" spans="1:10" ht="15.75" customHeight="1" x14ac:dyDescent="0.35">
      <c r="A1684" s="10"/>
      <c r="B1684" s="11"/>
      <c r="C1684" s="109" t="s">
        <v>1450</v>
      </c>
      <c r="D1684" s="110"/>
      <c r="E1684" s="59">
        <f>SUM(E1669:E1683)</f>
        <v>45000000</v>
      </c>
      <c r="F1684" s="59">
        <f>SUM(F1669:F1683)</f>
        <v>156000000</v>
      </c>
      <c r="G1684" s="73">
        <f>SUM(G1669:G1683)</f>
        <v>111000000</v>
      </c>
      <c r="H1684" s="31"/>
      <c r="J1684" s="35"/>
    </row>
    <row r="1685" spans="1:10" ht="15.75" customHeight="1" x14ac:dyDescent="0.35">
      <c r="A1685" s="10"/>
      <c r="B1685" s="11"/>
      <c r="C1685" s="107" t="s">
        <v>1469</v>
      </c>
      <c r="D1685" s="112"/>
      <c r="E1685" s="59"/>
      <c r="F1685" s="59"/>
      <c r="G1685" s="73"/>
      <c r="H1685" s="31"/>
      <c r="J1685" s="35"/>
    </row>
    <row r="1686" spans="1:10" ht="77.5" x14ac:dyDescent="0.35">
      <c r="A1686" s="10"/>
      <c r="B1686" s="11"/>
      <c r="C1686" s="9">
        <f ca="1">COUNTIF($B$11:E1686,E1686)</f>
        <v>5</v>
      </c>
      <c r="D1686" s="4" t="s">
        <v>893</v>
      </c>
      <c r="E1686" s="59">
        <v>15000000</v>
      </c>
      <c r="F1686" s="59">
        <v>15000000</v>
      </c>
      <c r="G1686" s="73"/>
      <c r="H1686" s="6" t="s">
        <v>1226</v>
      </c>
    </row>
    <row r="1687" spans="1:10" ht="93" x14ac:dyDescent="0.35">
      <c r="A1687" s="10"/>
      <c r="B1687" s="11"/>
      <c r="C1687" s="9">
        <f ca="1">COUNTIF($B$11:E1687,E1687)</f>
        <v>6</v>
      </c>
      <c r="D1687" s="4" t="s">
        <v>894</v>
      </c>
      <c r="E1687" s="59">
        <v>8000000</v>
      </c>
      <c r="F1687" s="59">
        <v>8000000</v>
      </c>
      <c r="G1687" s="73"/>
      <c r="H1687" s="6" t="s">
        <v>1226</v>
      </c>
    </row>
    <row r="1688" spans="1:10" ht="77.5" x14ac:dyDescent="0.35">
      <c r="A1688" s="10"/>
      <c r="B1688" s="11"/>
      <c r="C1688" s="9">
        <f ca="1">COUNTIF($B$11:E1688,E1688)</f>
        <v>7</v>
      </c>
      <c r="D1688" s="4" t="s">
        <v>895</v>
      </c>
      <c r="E1688" s="59">
        <v>15000000</v>
      </c>
      <c r="F1688" s="59">
        <v>15000000</v>
      </c>
      <c r="G1688" s="73"/>
      <c r="H1688" s="6" t="s">
        <v>1226</v>
      </c>
    </row>
    <row r="1689" spans="1:10" s="14" customFormat="1" ht="108.5" x14ac:dyDescent="0.35">
      <c r="A1689" s="10"/>
      <c r="B1689" s="11"/>
      <c r="C1689" s="58">
        <v>13</v>
      </c>
      <c r="D1689" s="56" t="s">
        <v>2889</v>
      </c>
      <c r="E1689" s="63">
        <v>0</v>
      </c>
      <c r="F1689" s="63">
        <v>15000000</v>
      </c>
      <c r="G1689" s="76">
        <f t="shared" ref="G1689:G1698" si="119">F1689-E1689</f>
        <v>15000000</v>
      </c>
      <c r="H1689" s="56" t="s">
        <v>1226</v>
      </c>
      <c r="I1689" s="69"/>
      <c r="J1689" s="26"/>
    </row>
    <row r="1690" spans="1:10" s="14" customFormat="1" ht="77.5" x14ac:dyDescent="0.35">
      <c r="A1690" s="10"/>
      <c r="B1690" s="11"/>
      <c r="C1690" s="58">
        <v>14</v>
      </c>
      <c r="D1690" s="56" t="s">
        <v>3360</v>
      </c>
      <c r="E1690" s="63">
        <v>0</v>
      </c>
      <c r="F1690" s="63">
        <v>25000000</v>
      </c>
      <c r="G1690" s="76">
        <f t="shared" si="119"/>
        <v>25000000</v>
      </c>
      <c r="H1690" s="56" t="s">
        <v>1226</v>
      </c>
      <c r="I1690" s="69"/>
      <c r="J1690" s="26"/>
    </row>
    <row r="1691" spans="1:10" s="14" customFormat="1" ht="77.5" x14ac:dyDescent="0.35">
      <c r="A1691" s="10"/>
      <c r="B1691" s="11"/>
      <c r="C1691" s="58">
        <v>15</v>
      </c>
      <c r="D1691" s="56" t="s">
        <v>2890</v>
      </c>
      <c r="E1691" s="63">
        <v>0</v>
      </c>
      <c r="F1691" s="63">
        <v>15000000</v>
      </c>
      <c r="G1691" s="76">
        <f t="shared" si="119"/>
        <v>15000000</v>
      </c>
      <c r="H1691" s="56" t="s">
        <v>1226</v>
      </c>
      <c r="I1691" s="69"/>
      <c r="J1691" s="26"/>
    </row>
    <row r="1692" spans="1:10" s="14" customFormat="1" ht="77.5" x14ac:dyDescent="0.35">
      <c r="A1692" s="10"/>
      <c r="B1692" s="11"/>
      <c r="C1692" s="58">
        <v>16</v>
      </c>
      <c r="D1692" s="56" t="s">
        <v>2891</v>
      </c>
      <c r="E1692" s="63">
        <v>0</v>
      </c>
      <c r="F1692" s="63">
        <v>15000000</v>
      </c>
      <c r="G1692" s="76">
        <f t="shared" si="119"/>
        <v>15000000</v>
      </c>
      <c r="H1692" s="56" t="s">
        <v>1226</v>
      </c>
      <c r="I1692" s="69"/>
      <c r="J1692" s="26"/>
    </row>
    <row r="1693" spans="1:10" s="14" customFormat="1" ht="77.5" x14ac:dyDescent="0.35">
      <c r="A1693" s="10"/>
      <c r="B1693" s="11"/>
      <c r="C1693" s="58">
        <v>17</v>
      </c>
      <c r="D1693" s="56" t="s">
        <v>2892</v>
      </c>
      <c r="E1693" s="63">
        <v>0</v>
      </c>
      <c r="F1693" s="63">
        <v>30000000</v>
      </c>
      <c r="G1693" s="76">
        <f t="shared" si="119"/>
        <v>30000000</v>
      </c>
      <c r="H1693" s="56" t="s">
        <v>1226</v>
      </c>
      <c r="I1693" s="69"/>
      <c r="J1693" s="26"/>
    </row>
    <row r="1694" spans="1:10" s="14" customFormat="1" ht="77.5" x14ac:dyDescent="0.35">
      <c r="A1694" s="10"/>
      <c r="B1694" s="11"/>
      <c r="C1694" s="58">
        <v>18</v>
      </c>
      <c r="D1694" s="56" t="s">
        <v>2893</v>
      </c>
      <c r="E1694" s="63">
        <v>0</v>
      </c>
      <c r="F1694" s="63">
        <v>10000000</v>
      </c>
      <c r="G1694" s="76">
        <f t="shared" si="119"/>
        <v>10000000</v>
      </c>
      <c r="H1694" s="56" t="s">
        <v>1226</v>
      </c>
      <c r="I1694" s="69"/>
      <c r="J1694" s="26"/>
    </row>
    <row r="1695" spans="1:10" s="14" customFormat="1" ht="77.5" x14ac:dyDescent="0.35">
      <c r="A1695" s="10"/>
      <c r="B1695" s="11"/>
      <c r="C1695" s="58">
        <v>19</v>
      </c>
      <c r="D1695" s="56" t="s">
        <v>2897</v>
      </c>
      <c r="E1695" s="63">
        <v>0</v>
      </c>
      <c r="F1695" s="63">
        <v>25000000</v>
      </c>
      <c r="G1695" s="76">
        <f t="shared" si="119"/>
        <v>25000000</v>
      </c>
      <c r="H1695" s="56" t="s">
        <v>1226</v>
      </c>
      <c r="I1695" s="69"/>
      <c r="J1695" s="26"/>
    </row>
    <row r="1696" spans="1:10" s="14" customFormat="1" ht="77.5" x14ac:dyDescent="0.35">
      <c r="A1696" s="10"/>
      <c r="B1696" s="11"/>
      <c r="C1696" s="58">
        <v>20</v>
      </c>
      <c r="D1696" s="56" t="s">
        <v>2898</v>
      </c>
      <c r="E1696" s="63">
        <v>0</v>
      </c>
      <c r="F1696" s="63">
        <v>10000000</v>
      </c>
      <c r="G1696" s="76">
        <f t="shared" si="119"/>
        <v>10000000</v>
      </c>
      <c r="H1696" s="56" t="s">
        <v>1226</v>
      </c>
      <c r="I1696" s="69"/>
      <c r="J1696" s="26"/>
    </row>
    <row r="1697" spans="1:10" s="14" customFormat="1" ht="77.5" x14ac:dyDescent="0.35">
      <c r="A1697" s="10"/>
      <c r="B1697" s="11"/>
      <c r="C1697" s="58">
        <v>21</v>
      </c>
      <c r="D1697" s="56" t="s">
        <v>2899</v>
      </c>
      <c r="E1697" s="63">
        <v>0</v>
      </c>
      <c r="F1697" s="63">
        <v>10000000</v>
      </c>
      <c r="G1697" s="76">
        <f t="shared" si="119"/>
        <v>10000000</v>
      </c>
      <c r="H1697" s="56" t="s">
        <v>1226</v>
      </c>
      <c r="I1697" s="69"/>
      <c r="J1697" s="26"/>
    </row>
    <row r="1698" spans="1:10" s="14" customFormat="1" ht="77.5" x14ac:dyDescent="0.35">
      <c r="A1698" s="10"/>
      <c r="B1698" s="11"/>
      <c r="C1698" s="58">
        <v>22</v>
      </c>
      <c r="D1698" s="56" t="s">
        <v>3361</v>
      </c>
      <c r="E1698" s="63">
        <v>0</v>
      </c>
      <c r="F1698" s="63">
        <v>10000000</v>
      </c>
      <c r="G1698" s="76">
        <f t="shared" si="119"/>
        <v>10000000</v>
      </c>
      <c r="H1698" s="56" t="s">
        <v>1226</v>
      </c>
      <c r="I1698" s="69"/>
      <c r="J1698" s="26"/>
    </row>
    <row r="1699" spans="1:10" x14ac:dyDescent="0.35">
      <c r="A1699" s="10"/>
      <c r="B1699" s="11"/>
      <c r="C1699" s="109" t="s">
        <v>1451</v>
      </c>
      <c r="D1699" s="110"/>
      <c r="E1699" s="59">
        <f>SUM(E1686:E1698)</f>
        <v>38000000</v>
      </c>
      <c r="F1699" s="59">
        <f>SUM(F1686:F1698)</f>
        <v>203000000</v>
      </c>
      <c r="G1699" s="73">
        <f>SUM(G1686:G1698)</f>
        <v>165000000</v>
      </c>
      <c r="H1699" s="31"/>
      <c r="J1699" s="35"/>
    </row>
    <row r="1700" spans="1:10" x14ac:dyDescent="0.35">
      <c r="A1700" s="10"/>
      <c r="B1700" s="11"/>
      <c r="C1700" s="107" t="s">
        <v>1470</v>
      </c>
      <c r="D1700" s="112"/>
      <c r="E1700" s="59"/>
      <c r="F1700" s="59"/>
      <c r="G1700" s="73"/>
      <c r="H1700" s="31"/>
      <c r="J1700" s="35"/>
    </row>
    <row r="1701" spans="1:10" ht="77.5" x14ac:dyDescent="0.35">
      <c r="A1701" s="10"/>
      <c r="B1701" s="11"/>
      <c r="C1701" s="9">
        <f ca="1">COUNTIF($B$11:E1701,E1701)</f>
        <v>2</v>
      </c>
      <c r="D1701" s="4" t="s">
        <v>897</v>
      </c>
      <c r="E1701" s="59">
        <v>10000000</v>
      </c>
      <c r="F1701" s="59">
        <v>10000000</v>
      </c>
      <c r="G1701" s="73"/>
      <c r="H1701" s="6" t="s">
        <v>1226</v>
      </c>
    </row>
    <row r="1702" spans="1:10" ht="93" x14ac:dyDescent="0.35">
      <c r="A1702" s="10"/>
      <c r="B1702" s="11"/>
      <c r="C1702" s="9">
        <f ca="1">COUNTIF($B$11:E1702,E1702)</f>
        <v>3</v>
      </c>
      <c r="D1702" s="4" t="s">
        <v>898</v>
      </c>
      <c r="E1702" s="59">
        <v>20000000</v>
      </c>
      <c r="F1702" s="59">
        <v>20000000</v>
      </c>
      <c r="G1702" s="73"/>
      <c r="H1702" s="6" t="s">
        <v>1226</v>
      </c>
    </row>
    <row r="1703" spans="1:10" ht="108.5" x14ac:dyDescent="0.35">
      <c r="A1703" s="10"/>
      <c r="B1703" s="11"/>
      <c r="C1703" s="9">
        <f ca="1">COUNTIF($B$11:E1703,E1703)</f>
        <v>4</v>
      </c>
      <c r="D1703" s="4" t="s">
        <v>899</v>
      </c>
      <c r="E1703" s="59">
        <v>10000000</v>
      </c>
      <c r="F1703" s="59">
        <v>10000000</v>
      </c>
      <c r="G1703" s="73"/>
      <c r="H1703" s="6" t="s">
        <v>1226</v>
      </c>
    </row>
    <row r="1704" spans="1:10" ht="93" x14ac:dyDescent="0.35">
      <c r="A1704" s="10"/>
      <c r="B1704" s="11"/>
      <c r="C1704" s="9">
        <f ca="1">COUNTIF($B$11:E1704,E1704)</f>
        <v>5</v>
      </c>
      <c r="D1704" s="4" t="s">
        <v>900</v>
      </c>
      <c r="E1704" s="59">
        <v>10000000</v>
      </c>
      <c r="F1704" s="59">
        <v>10000000</v>
      </c>
      <c r="G1704" s="73"/>
      <c r="H1704" s="6" t="s">
        <v>1226</v>
      </c>
    </row>
    <row r="1705" spans="1:10" s="14" customFormat="1" ht="93" x14ac:dyDescent="0.35">
      <c r="A1705" s="10"/>
      <c r="B1705" s="11"/>
      <c r="C1705" s="58">
        <v>10</v>
      </c>
      <c r="D1705" s="56" t="s">
        <v>2901</v>
      </c>
      <c r="E1705" s="63">
        <v>0</v>
      </c>
      <c r="F1705" s="63">
        <v>10000000</v>
      </c>
      <c r="G1705" s="76">
        <f t="shared" ref="G1705:G1707" si="120">F1705-E1705</f>
        <v>10000000</v>
      </c>
      <c r="H1705" s="56" t="s">
        <v>1226</v>
      </c>
      <c r="I1705" s="69"/>
      <c r="J1705" s="26"/>
    </row>
    <row r="1706" spans="1:10" s="14" customFormat="1" ht="77.5" x14ac:dyDescent="0.35">
      <c r="A1706" s="10"/>
      <c r="B1706" s="11"/>
      <c r="C1706" s="58">
        <v>11</v>
      </c>
      <c r="D1706" s="56" t="s">
        <v>2902</v>
      </c>
      <c r="E1706" s="63">
        <v>0</v>
      </c>
      <c r="F1706" s="63">
        <v>10000000</v>
      </c>
      <c r="G1706" s="76">
        <f t="shared" si="120"/>
        <v>10000000</v>
      </c>
      <c r="H1706" s="56" t="s">
        <v>1226</v>
      </c>
      <c r="I1706" s="69"/>
      <c r="J1706" s="26"/>
    </row>
    <row r="1707" spans="1:10" s="14" customFormat="1" ht="70.5" customHeight="1" x14ac:dyDescent="0.35">
      <c r="A1707" s="10"/>
      <c r="B1707" s="11"/>
      <c r="C1707" s="58">
        <v>12</v>
      </c>
      <c r="D1707" s="56" t="s">
        <v>2903</v>
      </c>
      <c r="E1707" s="63">
        <v>0</v>
      </c>
      <c r="F1707" s="63">
        <v>10000000</v>
      </c>
      <c r="G1707" s="76">
        <f t="shared" si="120"/>
        <v>10000000</v>
      </c>
      <c r="H1707" s="56" t="s">
        <v>1226</v>
      </c>
      <c r="I1707" s="69"/>
      <c r="J1707" s="26"/>
    </row>
    <row r="1708" spans="1:10" x14ac:dyDescent="0.35">
      <c r="A1708" s="10"/>
      <c r="B1708" s="11"/>
      <c r="C1708" s="109" t="s">
        <v>1452</v>
      </c>
      <c r="D1708" s="110"/>
      <c r="E1708" s="59">
        <f>SUM(E1701:E1707)</f>
        <v>50000000</v>
      </c>
      <c r="F1708" s="59">
        <f>SUM(F1701:F1707)</f>
        <v>80000000</v>
      </c>
      <c r="G1708" s="73">
        <f>SUM(G1701:G1707)</f>
        <v>30000000</v>
      </c>
      <c r="H1708" s="31"/>
      <c r="J1708" s="35"/>
    </row>
    <row r="1709" spans="1:10" x14ac:dyDescent="0.35">
      <c r="A1709" s="10"/>
      <c r="B1709" s="11"/>
      <c r="C1709" s="107" t="s">
        <v>1471</v>
      </c>
      <c r="D1709" s="112"/>
      <c r="E1709" s="59"/>
      <c r="F1709" s="59"/>
      <c r="G1709" s="73"/>
      <c r="H1709" s="31"/>
      <c r="J1709" s="35"/>
    </row>
    <row r="1710" spans="1:10" ht="93" x14ac:dyDescent="0.35">
      <c r="A1710" s="10"/>
      <c r="B1710" s="11"/>
      <c r="C1710" s="9">
        <f ca="1">COUNTIF($B$11:E1710,E1710)</f>
        <v>2</v>
      </c>
      <c r="D1710" s="4" t="s">
        <v>902</v>
      </c>
      <c r="E1710" s="59">
        <v>12000000</v>
      </c>
      <c r="F1710" s="59">
        <v>12000000</v>
      </c>
      <c r="G1710" s="73"/>
      <c r="H1710" s="6" t="s">
        <v>1226</v>
      </c>
    </row>
    <row r="1711" spans="1:10" ht="93" x14ac:dyDescent="0.35">
      <c r="A1711" s="10"/>
      <c r="B1711" s="11"/>
      <c r="C1711" s="9">
        <f ca="1">COUNTIF($B$11:E1711,E1711)</f>
        <v>3</v>
      </c>
      <c r="D1711" s="4" t="s">
        <v>903</v>
      </c>
      <c r="E1711" s="59">
        <v>12000000</v>
      </c>
      <c r="F1711" s="59">
        <v>12000000</v>
      </c>
      <c r="G1711" s="73"/>
      <c r="H1711" s="6" t="s">
        <v>1226</v>
      </c>
    </row>
    <row r="1712" spans="1:10" ht="93" x14ac:dyDescent="0.35">
      <c r="A1712" s="10"/>
      <c r="B1712" s="11"/>
      <c r="C1712" s="9">
        <f ca="1">COUNTIF($B$11:E1712,E1712)</f>
        <v>4</v>
      </c>
      <c r="D1712" s="4" t="s">
        <v>904</v>
      </c>
      <c r="E1712" s="59">
        <v>12000000</v>
      </c>
      <c r="F1712" s="59">
        <v>12000000</v>
      </c>
      <c r="G1712" s="73"/>
      <c r="H1712" s="6" t="s">
        <v>1226</v>
      </c>
    </row>
    <row r="1713" spans="1:10" ht="93" x14ac:dyDescent="0.35">
      <c r="A1713" s="10"/>
      <c r="B1713" s="11"/>
      <c r="C1713" s="9">
        <f ca="1">COUNTIF($B$11:E1713,E1713)</f>
        <v>5</v>
      </c>
      <c r="D1713" s="4" t="s">
        <v>905</v>
      </c>
      <c r="E1713" s="59">
        <v>12000000</v>
      </c>
      <c r="F1713" s="59">
        <v>12000000</v>
      </c>
      <c r="G1713" s="73"/>
      <c r="H1713" s="6" t="s">
        <v>1226</v>
      </c>
    </row>
    <row r="1714" spans="1:10" ht="108.5" x14ac:dyDescent="0.35">
      <c r="A1714" s="10"/>
      <c r="B1714" s="11"/>
      <c r="C1714" s="9">
        <f ca="1">COUNTIF($B$11:E1714,E1714)</f>
        <v>6</v>
      </c>
      <c r="D1714" s="4" t="s">
        <v>906</v>
      </c>
      <c r="E1714" s="59">
        <v>20000000</v>
      </c>
      <c r="F1714" s="59">
        <v>20000000</v>
      </c>
      <c r="G1714" s="73"/>
      <c r="H1714" s="6" t="s">
        <v>1226</v>
      </c>
    </row>
    <row r="1715" spans="1:10" ht="108.5" x14ac:dyDescent="0.35">
      <c r="A1715" s="10"/>
      <c r="B1715" s="11"/>
      <c r="C1715" s="9">
        <f ca="1">COUNTIF($B$11:E1715,E1715)</f>
        <v>7</v>
      </c>
      <c r="D1715" s="4" t="s">
        <v>907</v>
      </c>
      <c r="E1715" s="59">
        <v>20000000</v>
      </c>
      <c r="F1715" s="59">
        <v>20000000</v>
      </c>
      <c r="G1715" s="73"/>
      <c r="H1715" s="6" t="s">
        <v>1226</v>
      </c>
    </row>
    <row r="1716" spans="1:10" ht="93" x14ac:dyDescent="0.35">
      <c r="A1716" s="10"/>
      <c r="B1716" s="11"/>
      <c r="C1716" s="9">
        <f ca="1">COUNTIF($B$11:E1716,E1716)</f>
        <v>8</v>
      </c>
      <c r="D1716" s="4" t="s">
        <v>908</v>
      </c>
      <c r="E1716" s="59">
        <v>8000000</v>
      </c>
      <c r="F1716" s="59">
        <v>8000000</v>
      </c>
      <c r="G1716" s="73"/>
      <c r="H1716" s="6" t="s">
        <v>1226</v>
      </c>
    </row>
    <row r="1717" spans="1:10" s="14" customFormat="1" ht="93" x14ac:dyDescent="0.35">
      <c r="A1717" s="10"/>
      <c r="B1717" s="11"/>
      <c r="C1717" s="58">
        <v>20</v>
      </c>
      <c r="D1717" s="56" t="s">
        <v>2910</v>
      </c>
      <c r="E1717" s="63">
        <v>0</v>
      </c>
      <c r="F1717" s="63">
        <v>12000000</v>
      </c>
      <c r="G1717" s="76">
        <f t="shared" ref="G1717:G1722" si="121">F1717-E1717</f>
        <v>12000000</v>
      </c>
      <c r="H1717" s="56" t="s">
        <v>1226</v>
      </c>
      <c r="I1717" s="69"/>
      <c r="J1717" s="26"/>
    </row>
    <row r="1718" spans="1:10" s="14" customFormat="1" ht="93" x14ac:dyDescent="0.35">
      <c r="A1718" s="10"/>
      <c r="B1718" s="11"/>
      <c r="C1718" s="58">
        <v>21</v>
      </c>
      <c r="D1718" s="56" t="s">
        <v>2911</v>
      </c>
      <c r="E1718" s="63">
        <v>0</v>
      </c>
      <c r="F1718" s="63">
        <v>10000000</v>
      </c>
      <c r="G1718" s="76">
        <f t="shared" si="121"/>
        <v>10000000</v>
      </c>
      <c r="H1718" s="56" t="s">
        <v>1226</v>
      </c>
      <c r="I1718" s="69"/>
      <c r="J1718" s="26"/>
    </row>
    <row r="1719" spans="1:10" s="14" customFormat="1" ht="108.5" x14ac:dyDescent="0.35">
      <c r="A1719" s="10"/>
      <c r="B1719" s="11"/>
      <c r="C1719" s="58">
        <v>22</v>
      </c>
      <c r="D1719" s="56" t="s">
        <v>3362</v>
      </c>
      <c r="E1719" s="63">
        <v>0</v>
      </c>
      <c r="F1719" s="63">
        <v>10000000</v>
      </c>
      <c r="G1719" s="76">
        <f t="shared" si="121"/>
        <v>10000000</v>
      </c>
      <c r="H1719" s="56" t="s">
        <v>1226</v>
      </c>
      <c r="I1719" s="69"/>
      <c r="J1719" s="26"/>
    </row>
    <row r="1720" spans="1:10" s="14" customFormat="1" ht="77.5" x14ac:dyDescent="0.35">
      <c r="A1720" s="10"/>
      <c r="B1720" s="11"/>
      <c r="C1720" s="58">
        <v>23</v>
      </c>
      <c r="D1720" s="56" t="s">
        <v>2919</v>
      </c>
      <c r="E1720" s="63">
        <v>0</v>
      </c>
      <c r="F1720" s="63">
        <v>10000000</v>
      </c>
      <c r="G1720" s="76">
        <f t="shared" si="121"/>
        <v>10000000</v>
      </c>
      <c r="H1720" s="56" t="s">
        <v>1226</v>
      </c>
      <c r="I1720" s="69"/>
      <c r="J1720" s="26"/>
    </row>
    <row r="1721" spans="1:10" s="14" customFormat="1" ht="77.5" x14ac:dyDescent="0.35">
      <c r="A1721" s="10"/>
      <c r="B1721" s="11"/>
      <c r="C1721" s="58">
        <v>24</v>
      </c>
      <c r="D1721" s="56" t="s">
        <v>2921</v>
      </c>
      <c r="E1721" s="63">
        <v>0</v>
      </c>
      <c r="F1721" s="63">
        <v>8000000</v>
      </c>
      <c r="G1721" s="76">
        <f t="shared" si="121"/>
        <v>8000000</v>
      </c>
      <c r="H1721" s="56" t="s">
        <v>1226</v>
      </c>
      <c r="I1721" s="69"/>
      <c r="J1721" s="26"/>
    </row>
    <row r="1722" spans="1:10" s="14" customFormat="1" ht="93" x14ac:dyDescent="0.35">
      <c r="A1722" s="10"/>
      <c r="B1722" s="11"/>
      <c r="C1722" s="58">
        <v>25</v>
      </c>
      <c r="D1722" s="56" t="s">
        <v>2922</v>
      </c>
      <c r="E1722" s="63">
        <v>0</v>
      </c>
      <c r="F1722" s="63">
        <v>8000000</v>
      </c>
      <c r="G1722" s="76">
        <f t="shared" si="121"/>
        <v>8000000</v>
      </c>
      <c r="H1722" s="56" t="s">
        <v>1226</v>
      </c>
      <c r="I1722" s="69"/>
      <c r="J1722" s="26"/>
    </row>
    <row r="1723" spans="1:10" x14ac:dyDescent="0.35">
      <c r="A1723" s="10"/>
      <c r="B1723" s="11"/>
      <c r="C1723" s="109" t="s">
        <v>1453</v>
      </c>
      <c r="D1723" s="110"/>
      <c r="E1723" s="59">
        <f>SUM(E1710:E1722)</f>
        <v>96000000</v>
      </c>
      <c r="F1723" s="59">
        <f>SUM(F1710:F1722)</f>
        <v>154000000</v>
      </c>
      <c r="G1723" s="73">
        <f>SUM(G1710:G1722)</f>
        <v>58000000</v>
      </c>
      <c r="H1723" s="31"/>
      <c r="J1723" s="35"/>
    </row>
    <row r="1724" spans="1:10" x14ac:dyDescent="0.35">
      <c r="A1724" s="10"/>
      <c r="B1724" s="11"/>
      <c r="C1724" s="107" t="s">
        <v>1472</v>
      </c>
      <c r="D1724" s="112"/>
      <c r="E1724" s="59"/>
      <c r="F1724" s="59"/>
      <c r="G1724" s="73"/>
      <c r="H1724" s="31"/>
      <c r="J1724" s="35"/>
    </row>
    <row r="1725" spans="1:10" ht="108.5" x14ac:dyDescent="0.35">
      <c r="A1725" s="10"/>
      <c r="B1725" s="11"/>
      <c r="C1725" s="9">
        <f ca="1">COUNTIF($B$11:E1725,E1725)</f>
        <v>4</v>
      </c>
      <c r="D1725" s="4" t="s">
        <v>912</v>
      </c>
      <c r="E1725" s="59">
        <v>40000000</v>
      </c>
      <c r="F1725" s="59">
        <v>40000000</v>
      </c>
      <c r="G1725" s="73"/>
      <c r="H1725" s="6" t="s">
        <v>1226</v>
      </c>
    </row>
    <row r="1726" spans="1:10" ht="93" x14ac:dyDescent="0.35">
      <c r="A1726" s="10"/>
      <c r="B1726" s="11"/>
      <c r="C1726" s="9">
        <f ca="1">COUNTIF($B$11:E1726,E1726)</f>
        <v>5</v>
      </c>
      <c r="D1726" s="4" t="s">
        <v>913</v>
      </c>
      <c r="E1726" s="59">
        <v>8000000</v>
      </c>
      <c r="F1726" s="59">
        <v>8000000</v>
      </c>
      <c r="G1726" s="73"/>
      <c r="H1726" s="6" t="s">
        <v>1226</v>
      </c>
    </row>
    <row r="1727" spans="1:10" s="14" customFormat="1" ht="93" x14ac:dyDescent="0.35">
      <c r="A1727" s="10"/>
      <c r="B1727" s="11"/>
      <c r="C1727" s="58">
        <v>7</v>
      </c>
      <c r="D1727" s="56" t="s">
        <v>2923</v>
      </c>
      <c r="E1727" s="63">
        <v>0</v>
      </c>
      <c r="F1727" s="63">
        <v>14000000</v>
      </c>
      <c r="G1727" s="76">
        <f t="shared" ref="G1727:G1729" si="122">F1727-E1727</f>
        <v>14000000</v>
      </c>
      <c r="H1727" s="56" t="s">
        <v>1226</v>
      </c>
      <c r="I1727" s="69"/>
      <c r="J1727" s="26"/>
    </row>
    <row r="1728" spans="1:10" s="14" customFormat="1" ht="93" x14ac:dyDescent="0.35">
      <c r="A1728" s="10"/>
      <c r="B1728" s="11"/>
      <c r="C1728" s="58">
        <v>8</v>
      </c>
      <c r="D1728" s="56" t="s">
        <v>2924</v>
      </c>
      <c r="E1728" s="63">
        <v>0</v>
      </c>
      <c r="F1728" s="63">
        <v>25000000</v>
      </c>
      <c r="G1728" s="76">
        <f t="shared" si="122"/>
        <v>25000000</v>
      </c>
      <c r="H1728" s="56" t="s">
        <v>1226</v>
      </c>
      <c r="I1728" s="69"/>
      <c r="J1728" s="26"/>
    </row>
    <row r="1729" spans="1:10" s="14" customFormat="1" ht="93" x14ac:dyDescent="0.35">
      <c r="A1729" s="10"/>
      <c r="B1729" s="11"/>
      <c r="C1729" s="58">
        <v>9</v>
      </c>
      <c r="D1729" s="56" t="s">
        <v>2926</v>
      </c>
      <c r="E1729" s="63">
        <v>0</v>
      </c>
      <c r="F1729" s="63">
        <v>8500000</v>
      </c>
      <c r="G1729" s="76">
        <f t="shared" si="122"/>
        <v>8500000</v>
      </c>
      <c r="H1729" s="56" t="s">
        <v>1226</v>
      </c>
      <c r="I1729" s="69"/>
      <c r="J1729" s="26"/>
    </row>
    <row r="1730" spans="1:10" x14ac:dyDescent="0.35">
      <c r="A1730" s="10"/>
      <c r="B1730" s="27"/>
      <c r="C1730" s="109" t="s">
        <v>1454</v>
      </c>
      <c r="D1730" s="110"/>
      <c r="E1730" s="59">
        <f>SUM(E1725:E1729)</f>
        <v>48000000</v>
      </c>
      <c r="F1730" s="59">
        <f>SUM(F1725:F1729)</f>
        <v>95500000</v>
      </c>
      <c r="G1730" s="73">
        <f>SUM(G1725:G1729)</f>
        <v>47500000</v>
      </c>
      <c r="H1730" s="31"/>
      <c r="J1730" s="35"/>
    </row>
    <row r="1731" spans="1:10" s="32" customFormat="1" x14ac:dyDescent="0.35">
      <c r="A1731" s="28"/>
      <c r="B1731" s="40"/>
      <c r="C1731" s="109" t="s">
        <v>1455</v>
      </c>
      <c r="D1731" s="110"/>
      <c r="E1731" s="59">
        <f>SUM(E1498+E1514+E1540+E1549+E1554+E1570+E1577+E1585+E1594+E1631+E1655+E1667+E1684+E1699+E1708+E1723+E1730)</f>
        <v>912000000</v>
      </c>
      <c r="F1731" s="59">
        <f>SUM(F1498+F1514+F1540+F1549+F1554+F1570+F1577+F1585+F1594+F1631+F1655+F1667+F1684+F1699+F1708+F1723+F1730)</f>
        <v>2599500000</v>
      </c>
      <c r="G1731" s="73">
        <f>SUM(G1498+G1514+G1540+G1549+G1554+G1570+G1577+G1585+G1594+G1631+G1655+G1667+G1684+G1699+G1708+G1723+G1730)</f>
        <v>1687500000</v>
      </c>
      <c r="H1731" s="31"/>
      <c r="I1731" s="69"/>
      <c r="J1731" s="35"/>
    </row>
    <row r="1732" spans="1:10" s="32" customFormat="1" x14ac:dyDescent="0.35">
      <c r="A1732" s="37">
        <v>10</v>
      </c>
      <c r="B1732" s="38" t="s">
        <v>1456</v>
      </c>
      <c r="C1732" s="107" t="s">
        <v>1486</v>
      </c>
      <c r="D1732" s="112"/>
      <c r="E1732" s="62"/>
      <c r="F1732" s="62"/>
      <c r="G1732" s="73"/>
      <c r="H1732" s="31"/>
      <c r="I1732" s="69"/>
      <c r="J1732" s="35"/>
    </row>
    <row r="1733" spans="1:10" ht="77.5" x14ac:dyDescent="0.35">
      <c r="A1733" s="10"/>
      <c r="B1733" s="11"/>
      <c r="C1733" s="9">
        <f ca="1">COUNTIF($B$11:E1733,E1733)</f>
        <v>5</v>
      </c>
      <c r="D1733" s="4" t="s">
        <v>918</v>
      </c>
      <c r="E1733" s="59">
        <v>10000000</v>
      </c>
      <c r="F1733" s="59">
        <v>10000000</v>
      </c>
      <c r="G1733" s="73"/>
      <c r="H1733" s="6" t="s">
        <v>1226</v>
      </c>
    </row>
    <row r="1734" spans="1:10" ht="68.25" customHeight="1" x14ac:dyDescent="0.35">
      <c r="A1734" s="10"/>
      <c r="B1734" s="11"/>
      <c r="C1734" s="9">
        <f ca="1">COUNTIF($B$11:E1734,E1734)</f>
        <v>6</v>
      </c>
      <c r="D1734" s="4" t="s">
        <v>919</v>
      </c>
      <c r="E1734" s="59">
        <v>10000000</v>
      </c>
      <c r="F1734" s="59">
        <v>10000000</v>
      </c>
      <c r="G1734" s="73"/>
      <c r="H1734" s="6" t="s">
        <v>1226</v>
      </c>
    </row>
    <row r="1735" spans="1:10" ht="77.5" x14ac:dyDescent="0.35">
      <c r="A1735" s="10"/>
      <c r="B1735" s="11"/>
      <c r="C1735" s="9">
        <f ca="1">COUNTIF($B$11:E1735,E1735)</f>
        <v>7</v>
      </c>
      <c r="D1735" s="4" t="s">
        <v>920</v>
      </c>
      <c r="E1735" s="59">
        <v>10000000</v>
      </c>
      <c r="F1735" s="59">
        <v>10000000</v>
      </c>
      <c r="G1735" s="73"/>
      <c r="H1735" s="6" t="s">
        <v>1226</v>
      </c>
    </row>
    <row r="1736" spans="1:10" ht="77.5" x14ac:dyDescent="0.35">
      <c r="A1736" s="10"/>
      <c r="B1736" s="11"/>
      <c r="C1736" s="9">
        <f ca="1">COUNTIF($B$11:E1736,E1736)</f>
        <v>8</v>
      </c>
      <c r="D1736" s="4" t="s">
        <v>921</v>
      </c>
      <c r="E1736" s="59">
        <v>8000000</v>
      </c>
      <c r="F1736" s="59">
        <v>8000000</v>
      </c>
      <c r="G1736" s="73"/>
      <c r="H1736" s="6" t="s">
        <v>1226</v>
      </c>
    </row>
    <row r="1737" spans="1:10" ht="76.5" customHeight="1" x14ac:dyDescent="0.35">
      <c r="A1737" s="10"/>
      <c r="B1737" s="11"/>
      <c r="C1737" s="9">
        <f ca="1">COUNTIF($B$11:E1737,E1737)</f>
        <v>9</v>
      </c>
      <c r="D1737" s="4" t="s">
        <v>922</v>
      </c>
      <c r="E1737" s="59">
        <v>10000000</v>
      </c>
      <c r="F1737" s="59">
        <v>10000000</v>
      </c>
      <c r="G1737" s="73"/>
      <c r="H1737" s="6" t="s">
        <v>1226</v>
      </c>
    </row>
    <row r="1738" spans="1:10" ht="77.5" x14ac:dyDescent="0.35">
      <c r="A1738" s="10"/>
      <c r="B1738" s="11"/>
      <c r="C1738" s="9">
        <f ca="1">COUNTIF($B$11:E1738,E1738)</f>
        <v>10</v>
      </c>
      <c r="D1738" s="4" t="s">
        <v>923</v>
      </c>
      <c r="E1738" s="59">
        <v>10000000</v>
      </c>
      <c r="F1738" s="59">
        <v>10000000</v>
      </c>
      <c r="G1738" s="73"/>
      <c r="H1738" s="6" t="s">
        <v>1226</v>
      </c>
    </row>
    <row r="1739" spans="1:10" ht="77.5" x14ac:dyDescent="0.35">
      <c r="A1739" s="10"/>
      <c r="B1739" s="11"/>
      <c r="C1739" s="9">
        <f ca="1">COUNTIF($B$11:E1739,E1739)</f>
        <v>11</v>
      </c>
      <c r="D1739" s="4" t="s">
        <v>924</v>
      </c>
      <c r="E1739" s="59">
        <v>10000000</v>
      </c>
      <c r="F1739" s="59">
        <v>10000000</v>
      </c>
      <c r="G1739" s="73"/>
      <c r="H1739" s="6" t="s">
        <v>1226</v>
      </c>
    </row>
    <row r="1740" spans="1:10" ht="77.5" x14ac:dyDescent="0.35">
      <c r="A1740" s="10"/>
      <c r="B1740" s="11"/>
      <c r="C1740" s="9">
        <f ca="1">COUNTIF($B$11:E1740,E1740)</f>
        <v>12</v>
      </c>
      <c r="D1740" s="4" t="s">
        <v>925</v>
      </c>
      <c r="E1740" s="59">
        <v>10000000</v>
      </c>
      <c r="F1740" s="59">
        <v>10000000</v>
      </c>
      <c r="G1740" s="73"/>
      <c r="H1740" s="6" t="s">
        <v>1226</v>
      </c>
    </row>
    <row r="1741" spans="1:10" ht="77.5" x14ac:dyDescent="0.35">
      <c r="A1741" s="10"/>
      <c r="B1741" s="11"/>
      <c r="C1741" s="9">
        <f ca="1">COUNTIF($B$11:E1741,E1741)</f>
        <v>13</v>
      </c>
      <c r="D1741" s="4" t="s">
        <v>926</v>
      </c>
      <c r="E1741" s="59">
        <v>10000000</v>
      </c>
      <c r="F1741" s="59">
        <v>10000000</v>
      </c>
      <c r="G1741" s="73"/>
      <c r="H1741" s="6" t="s">
        <v>1226</v>
      </c>
    </row>
    <row r="1742" spans="1:10" ht="93" x14ac:dyDescent="0.35">
      <c r="A1742" s="10"/>
      <c r="B1742" s="11"/>
      <c r="C1742" s="9">
        <f ca="1">COUNTIF($B$11:E1742,E1742)</f>
        <v>14</v>
      </c>
      <c r="D1742" s="4" t="s">
        <v>927</v>
      </c>
      <c r="E1742" s="59">
        <v>8000000</v>
      </c>
      <c r="F1742" s="59">
        <v>8000000</v>
      </c>
      <c r="G1742" s="73"/>
      <c r="H1742" s="6" t="s">
        <v>1226</v>
      </c>
    </row>
    <row r="1743" spans="1:10" s="14" customFormat="1" ht="104.25" customHeight="1" x14ac:dyDescent="0.35">
      <c r="A1743" s="10"/>
      <c r="B1743" s="11"/>
      <c r="C1743" s="58">
        <v>21</v>
      </c>
      <c r="D1743" s="56" t="s">
        <v>2929</v>
      </c>
      <c r="E1743" s="63">
        <v>0</v>
      </c>
      <c r="F1743" s="63">
        <v>10000000</v>
      </c>
      <c r="G1743" s="76">
        <f t="shared" ref="G1743:G1747" si="123">F1743-E1743</f>
        <v>10000000</v>
      </c>
      <c r="H1743" s="56" t="s">
        <v>1226</v>
      </c>
      <c r="I1743" s="69"/>
      <c r="J1743" s="26"/>
    </row>
    <row r="1744" spans="1:10" s="14" customFormat="1" ht="77.5" x14ac:dyDescent="0.35">
      <c r="A1744" s="10"/>
      <c r="B1744" s="11"/>
      <c r="C1744" s="58">
        <v>22</v>
      </c>
      <c r="D1744" s="56" t="s">
        <v>2930</v>
      </c>
      <c r="E1744" s="63">
        <v>0</v>
      </c>
      <c r="F1744" s="63">
        <v>20000000</v>
      </c>
      <c r="G1744" s="76">
        <f t="shared" si="123"/>
        <v>20000000</v>
      </c>
      <c r="H1744" s="56" t="s">
        <v>1226</v>
      </c>
      <c r="I1744" s="69"/>
      <c r="J1744" s="26"/>
    </row>
    <row r="1745" spans="1:10" s="14" customFormat="1" ht="93" x14ac:dyDescent="0.35">
      <c r="A1745" s="10"/>
      <c r="B1745" s="11"/>
      <c r="C1745" s="58">
        <v>23</v>
      </c>
      <c r="D1745" s="56" t="s">
        <v>2931</v>
      </c>
      <c r="E1745" s="63">
        <v>0</v>
      </c>
      <c r="F1745" s="63">
        <v>7500000</v>
      </c>
      <c r="G1745" s="76">
        <f t="shared" si="123"/>
        <v>7500000</v>
      </c>
      <c r="H1745" s="56" t="s">
        <v>1226</v>
      </c>
      <c r="I1745" s="69"/>
      <c r="J1745" s="26"/>
    </row>
    <row r="1746" spans="1:10" s="14" customFormat="1" ht="77.5" x14ac:dyDescent="0.35">
      <c r="A1746" s="10"/>
      <c r="B1746" s="11"/>
      <c r="C1746" s="58">
        <v>24</v>
      </c>
      <c r="D1746" s="56" t="s">
        <v>2932</v>
      </c>
      <c r="E1746" s="63">
        <v>0</v>
      </c>
      <c r="F1746" s="63">
        <v>10000000</v>
      </c>
      <c r="G1746" s="76">
        <f t="shared" si="123"/>
        <v>10000000</v>
      </c>
      <c r="H1746" s="56" t="s">
        <v>1226</v>
      </c>
      <c r="I1746" s="69"/>
      <c r="J1746" s="26"/>
    </row>
    <row r="1747" spans="1:10" s="14" customFormat="1" ht="93" x14ac:dyDescent="0.35">
      <c r="A1747" s="10"/>
      <c r="B1747" s="11"/>
      <c r="C1747" s="58">
        <v>25</v>
      </c>
      <c r="D1747" s="56" t="s">
        <v>2933</v>
      </c>
      <c r="E1747" s="63">
        <v>0</v>
      </c>
      <c r="F1747" s="63">
        <v>10000000</v>
      </c>
      <c r="G1747" s="76">
        <f t="shared" si="123"/>
        <v>10000000</v>
      </c>
      <c r="H1747" s="56" t="s">
        <v>1226</v>
      </c>
      <c r="I1747" s="69"/>
      <c r="J1747" s="26"/>
    </row>
    <row r="1748" spans="1:10" x14ac:dyDescent="0.35">
      <c r="A1748" s="10"/>
      <c r="B1748" s="11"/>
      <c r="C1748" s="109" t="s">
        <v>1473</v>
      </c>
      <c r="D1748" s="110"/>
      <c r="E1748" s="59">
        <f>SUM(E1733:E1747)</f>
        <v>96000000</v>
      </c>
      <c r="F1748" s="59">
        <f>SUM(F1733:F1747)</f>
        <v>153500000</v>
      </c>
      <c r="G1748" s="73">
        <f>SUM(G1733:G1747)</f>
        <v>57500000</v>
      </c>
      <c r="H1748" s="31"/>
      <c r="J1748" s="35"/>
    </row>
    <row r="1749" spans="1:10" x14ac:dyDescent="0.35">
      <c r="A1749" s="10"/>
      <c r="B1749" s="11"/>
      <c r="C1749" s="107" t="s">
        <v>1487</v>
      </c>
      <c r="D1749" s="112"/>
      <c r="E1749" s="59"/>
      <c r="F1749" s="59"/>
      <c r="G1749" s="73"/>
      <c r="H1749" s="31"/>
      <c r="J1749" s="35"/>
    </row>
    <row r="1750" spans="1:10" ht="77.5" x14ac:dyDescent="0.35">
      <c r="A1750" s="10"/>
      <c r="B1750" s="11"/>
      <c r="C1750" s="9">
        <f ca="1">COUNTIF($B$11:E1750,E1750)</f>
        <v>2</v>
      </c>
      <c r="D1750" s="4" t="s">
        <v>929</v>
      </c>
      <c r="E1750" s="59">
        <v>10000000</v>
      </c>
      <c r="F1750" s="59">
        <v>10000000</v>
      </c>
      <c r="G1750" s="73"/>
      <c r="H1750" s="6" t="s">
        <v>1226</v>
      </c>
    </row>
    <row r="1751" spans="1:10" ht="77.5" x14ac:dyDescent="0.35">
      <c r="A1751" s="10"/>
      <c r="B1751" s="11"/>
      <c r="C1751" s="9">
        <f ca="1">COUNTIF($B$11:E1751,E1751)</f>
        <v>3</v>
      </c>
      <c r="D1751" s="4" t="s">
        <v>930</v>
      </c>
      <c r="E1751" s="59">
        <v>10000000</v>
      </c>
      <c r="F1751" s="59">
        <v>10000000</v>
      </c>
      <c r="G1751" s="73"/>
      <c r="H1751" s="6" t="s">
        <v>1226</v>
      </c>
    </row>
    <row r="1752" spans="1:10" ht="85.5" customHeight="1" x14ac:dyDescent="0.35">
      <c r="A1752" s="10"/>
      <c r="B1752" s="11"/>
      <c r="C1752" s="9">
        <f ca="1">COUNTIF($B$11:E1752,E1752)</f>
        <v>4</v>
      </c>
      <c r="D1752" s="4" t="s">
        <v>931</v>
      </c>
      <c r="E1752" s="59">
        <v>10000000</v>
      </c>
      <c r="F1752" s="59">
        <v>10000000</v>
      </c>
      <c r="G1752" s="73"/>
      <c r="H1752" s="6" t="s">
        <v>1226</v>
      </c>
    </row>
    <row r="1753" spans="1:10" s="14" customFormat="1" ht="84" customHeight="1" x14ac:dyDescent="0.35">
      <c r="A1753" s="10"/>
      <c r="B1753" s="11"/>
      <c r="C1753" s="58">
        <v>6</v>
      </c>
      <c r="D1753" s="56" t="s">
        <v>3363</v>
      </c>
      <c r="E1753" s="63">
        <v>0</v>
      </c>
      <c r="F1753" s="63">
        <v>10000000</v>
      </c>
      <c r="G1753" s="76">
        <f t="shared" ref="G1753:G1757" si="124">F1753-E1753</f>
        <v>10000000</v>
      </c>
      <c r="H1753" s="56" t="s">
        <v>1226</v>
      </c>
      <c r="I1753" s="69"/>
      <c r="J1753" s="26"/>
    </row>
    <row r="1754" spans="1:10" s="14" customFormat="1" ht="78" customHeight="1" x14ac:dyDescent="0.35">
      <c r="A1754" s="10"/>
      <c r="B1754" s="11"/>
      <c r="C1754" s="58">
        <v>7</v>
      </c>
      <c r="D1754" s="56" t="s">
        <v>3364</v>
      </c>
      <c r="E1754" s="63">
        <v>0</v>
      </c>
      <c r="F1754" s="63">
        <v>10000000</v>
      </c>
      <c r="G1754" s="76">
        <f t="shared" si="124"/>
        <v>10000000</v>
      </c>
      <c r="H1754" s="56" t="s">
        <v>1226</v>
      </c>
      <c r="I1754" s="69"/>
      <c r="J1754" s="26"/>
    </row>
    <row r="1755" spans="1:10" s="14" customFormat="1" ht="88.5" customHeight="1" x14ac:dyDescent="0.35">
      <c r="A1755" s="10"/>
      <c r="B1755" s="11"/>
      <c r="C1755" s="58">
        <v>8</v>
      </c>
      <c r="D1755" s="56" t="s">
        <v>3365</v>
      </c>
      <c r="E1755" s="63">
        <v>0</v>
      </c>
      <c r="F1755" s="63">
        <v>10000000</v>
      </c>
      <c r="G1755" s="76">
        <f t="shared" si="124"/>
        <v>10000000</v>
      </c>
      <c r="H1755" s="56" t="s">
        <v>1226</v>
      </c>
      <c r="I1755" s="69"/>
      <c r="J1755" s="26"/>
    </row>
    <row r="1756" spans="1:10" s="14" customFormat="1" ht="82.5" customHeight="1" x14ac:dyDescent="0.35">
      <c r="A1756" s="10"/>
      <c r="B1756" s="11"/>
      <c r="C1756" s="58">
        <v>9</v>
      </c>
      <c r="D1756" s="56" t="s">
        <v>2939</v>
      </c>
      <c r="E1756" s="63">
        <v>0</v>
      </c>
      <c r="F1756" s="63">
        <v>10000000</v>
      </c>
      <c r="G1756" s="76">
        <f t="shared" si="124"/>
        <v>10000000</v>
      </c>
      <c r="H1756" s="56" t="s">
        <v>1226</v>
      </c>
      <c r="I1756" s="69"/>
      <c r="J1756" s="26"/>
    </row>
    <row r="1757" spans="1:10" s="14" customFormat="1" ht="108.5" x14ac:dyDescent="0.35">
      <c r="A1757" s="10"/>
      <c r="B1757" s="11"/>
      <c r="C1757" s="58">
        <v>10</v>
      </c>
      <c r="D1757" s="56" t="s">
        <v>2940</v>
      </c>
      <c r="E1757" s="63">
        <v>0</v>
      </c>
      <c r="F1757" s="63">
        <v>10000000</v>
      </c>
      <c r="G1757" s="76">
        <f t="shared" si="124"/>
        <v>10000000</v>
      </c>
      <c r="H1757" s="56" t="s">
        <v>1226</v>
      </c>
      <c r="I1757" s="69"/>
      <c r="J1757" s="26"/>
    </row>
    <row r="1758" spans="1:10" x14ac:dyDescent="0.35">
      <c r="A1758" s="10"/>
      <c r="B1758" s="11"/>
      <c r="C1758" s="109" t="s">
        <v>1474</v>
      </c>
      <c r="D1758" s="110"/>
      <c r="E1758" s="59">
        <f>SUM(E1750:E1757)</f>
        <v>30000000</v>
      </c>
      <c r="F1758" s="59">
        <f>SUM(F1750:F1757)</f>
        <v>80000000</v>
      </c>
      <c r="G1758" s="73">
        <f>SUM(G1750:G1757)</f>
        <v>50000000</v>
      </c>
      <c r="H1758" s="31"/>
      <c r="J1758" s="35"/>
    </row>
    <row r="1759" spans="1:10" x14ac:dyDescent="0.35">
      <c r="A1759" s="10"/>
      <c r="B1759" s="11"/>
      <c r="C1759" s="107" t="s">
        <v>1488</v>
      </c>
      <c r="D1759" s="112"/>
      <c r="E1759" s="59"/>
      <c r="F1759" s="59"/>
      <c r="G1759" s="73"/>
      <c r="H1759" s="31"/>
      <c r="J1759" s="35"/>
    </row>
    <row r="1760" spans="1:10" ht="93" x14ac:dyDescent="0.35">
      <c r="A1760" s="10"/>
      <c r="B1760" s="11"/>
      <c r="C1760" s="9">
        <f ca="1">COUNTIF($B$11:E1760,E1760)</f>
        <v>3</v>
      </c>
      <c r="D1760" s="4" t="s">
        <v>934</v>
      </c>
      <c r="E1760" s="59">
        <v>9000000</v>
      </c>
      <c r="F1760" s="59">
        <v>9000000</v>
      </c>
      <c r="G1760" s="73"/>
      <c r="H1760" s="6" t="s">
        <v>1226</v>
      </c>
    </row>
    <row r="1761" spans="1:10" ht="63.75" customHeight="1" x14ac:dyDescent="0.35">
      <c r="A1761" s="10"/>
      <c r="B1761" s="11"/>
      <c r="C1761" s="9">
        <f ca="1">COUNTIF($B$11:E1761,E1761)</f>
        <v>4</v>
      </c>
      <c r="D1761" s="4" t="s">
        <v>935</v>
      </c>
      <c r="E1761" s="59">
        <v>6000000</v>
      </c>
      <c r="F1761" s="59">
        <v>6000000</v>
      </c>
      <c r="G1761" s="73"/>
      <c r="H1761" s="6" t="s">
        <v>1226</v>
      </c>
    </row>
    <row r="1762" spans="1:10" ht="63.75" customHeight="1" x14ac:dyDescent="0.35">
      <c r="A1762" s="10"/>
      <c r="B1762" s="11"/>
      <c r="C1762" s="9">
        <f ca="1">COUNTIF($B$11:E1762,E1762)</f>
        <v>5</v>
      </c>
      <c r="D1762" s="4" t="s">
        <v>936</v>
      </c>
      <c r="E1762" s="59">
        <v>6000000</v>
      </c>
      <c r="F1762" s="59">
        <v>6000000</v>
      </c>
      <c r="G1762" s="73"/>
      <c r="H1762" s="6" t="s">
        <v>1226</v>
      </c>
    </row>
    <row r="1763" spans="1:10" ht="77.5" x14ac:dyDescent="0.35">
      <c r="A1763" s="10"/>
      <c r="B1763" s="11"/>
      <c r="C1763" s="9">
        <f ca="1">COUNTIF($B$11:E1763,E1763)</f>
        <v>6</v>
      </c>
      <c r="D1763" s="4" t="s">
        <v>937</v>
      </c>
      <c r="E1763" s="59">
        <v>5000000</v>
      </c>
      <c r="F1763" s="59">
        <v>5000000</v>
      </c>
      <c r="G1763" s="73"/>
      <c r="H1763" s="6" t="s">
        <v>1226</v>
      </c>
    </row>
    <row r="1764" spans="1:10" ht="108.5" x14ac:dyDescent="0.35">
      <c r="A1764" s="10"/>
      <c r="B1764" s="11"/>
      <c r="C1764" s="9">
        <f ca="1">COUNTIF($B$11:E1764,E1764)</f>
        <v>7</v>
      </c>
      <c r="D1764" s="4" t="s">
        <v>938</v>
      </c>
      <c r="E1764" s="59">
        <v>10000000</v>
      </c>
      <c r="F1764" s="59">
        <v>10000000</v>
      </c>
      <c r="G1764" s="73"/>
      <c r="H1764" s="6" t="s">
        <v>1226</v>
      </c>
    </row>
    <row r="1765" spans="1:10" s="14" customFormat="1" ht="77.5" x14ac:dyDescent="0.35">
      <c r="A1765" s="10"/>
      <c r="B1765" s="11"/>
      <c r="C1765" s="58">
        <v>8</v>
      </c>
      <c r="D1765" s="56" t="s">
        <v>2610</v>
      </c>
      <c r="E1765" s="63">
        <v>0</v>
      </c>
      <c r="F1765" s="63">
        <v>5000000</v>
      </c>
      <c r="G1765" s="76">
        <f t="shared" ref="G1765:G1768" si="125">F1765-E1765</f>
        <v>5000000</v>
      </c>
      <c r="H1765" s="57" t="s">
        <v>1226</v>
      </c>
      <c r="I1765" s="69"/>
      <c r="J1765" s="26"/>
    </row>
    <row r="1766" spans="1:10" s="14" customFormat="1" ht="77.5" x14ac:dyDescent="0.35">
      <c r="A1766" s="10"/>
      <c r="B1766" s="11"/>
      <c r="C1766" s="58">
        <v>9</v>
      </c>
      <c r="D1766" s="56" t="s">
        <v>2611</v>
      </c>
      <c r="E1766" s="63">
        <v>0</v>
      </c>
      <c r="F1766" s="63">
        <v>20000000</v>
      </c>
      <c r="G1766" s="76">
        <f t="shared" si="125"/>
        <v>20000000</v>
      </c>
      <c r="H1766" s="57" t="s">
        <v>1226</v>
      </c>
      <c r="I1766" s="69"/>
      <c r="J1766" s="26"/>
    </row>
    <row r="1767" spans="1:10" s="14" customFormat="1" ht="69" customHeight="1" x14ac:dyDescent="0.35">
      <c r="A1767" s="10"/>
      <c r="B1767" s="11"/>
      <c r="C1767" s="58">
        <v>10</v>
      </c>
      <c r="D1767" s="56" t="s">
        <v>2612</v>
      </c>
      <c r="E1767" s="63">
        <v>0</v>
      </c>
      <c r="F1767" s="63">
        <v>5000000</v>
      </c>
      <c r="G1767" s="76">
        <f t="shared" si="125"/>
        <v>5000000</v>
      </c>
      <c r="H1767" s="57" t="s">
        <v>1226</v>
      </c>
      <c r="I1767" s="69"/>
      <c r="J1767" s="26"/>
    </row>
    <row r="1768" spans="1:10" s="14" customFormat="1" ht="69" customHeight="1" x14ac:dyDescent="0.35">
      <c r="A1768" s="10"/>
      <c r="B1768" s="11"/>
      <c r="C1768" s="58">
        <v>11</v>
      </c>
      <c r="D1768" s="56" t="s">
        <v>3366</v>
      </c>
      <c r="E1768" s="63">
        <v>0</v>
      </c>
      <c r="F1768" s="63">
        <v>5000000</v>
      </c>
      <c r="G1768" s="76">
        <f t="shared" si="125"/>
        <v>5000000</v>
      </c>
      <c r="H1768" s="57" t="s">
        <v>1226</v>
      </c>
      <c r="I1768" s="69"/>
      <c r="J1768" s="26"/>
    </row>
    <row r="1769" spans="1:10" x14ac:dyDescent="0.35">
      <c r="A1769" s="10"/>
      <c r="B1769" s="11"/>
      <c r="C1769" s="109" t="s">
        <v>1475</v>
      </c>
      <c r="D1769" s="110"/>
      <c r="E1769" s="59">
        <f>SUM(E1760:E1768)</f>
        <v>36000000</v>
      </c>
      <c r="F1769" s="59">
        <f>SUM(F1760:F1768)</f>
        <v>71000000</v>
      </c>
      <c r="G1769" s="73">
        <f>SUM(G1760:G1768)</f>
        <v>35000000</v>
      </c>
      <c r="H1769" s="31"/>
      <c r="J1769" s="35"/>
    </row>
    <row r="1770" spans="1:10" x14ac:dyDescent="0.35">
      <c r="A1770" s="10"/>
      <c r="B1770" s="11"/>
      <c r="C1770" s="107" t="s">
        <v>1489</v>
      </c>
      <c r="D1770" s="112"/>
      <c r="E1770" s="59"/>
      <c r="F1770" s="59"/>
      <c r="G1770" s="73"/>
      <c r="H1770" s="31"/>
      <c r="J1770" s="35"/>
    </row>
    <row r="1771" spans="1:10" ht="75" customHeight="1" x14ac:dyDescent="0.35">
      <c r="A1771" s="10"/>
      <c r="B1771" s="11"/>
      <c r="C1771" s="9">
        <f ca="1">COUNTIF($B$11:E1771,E1771)</f>
        <v>8</v>
      </c>
      <c r="D1771" s="4" t="s">
        <v>946</v>
      </c>
      <c r="E1771" s="59">
        <v>20000000</v>
      </c>
      <c r="F1771" s="59">
        <v>20000000</v>
      </c>
      <c r="G1771" s="73"/>
      <c r="H1771" s="6" t="s">
        <v>1226</v>
      </c>
    </row>
    <row r="1772" spans="1:10" ht="77.5" x14ac:dyDescent="0.35">
      <c r="A1772" s="10"/>
      <c r="B1772" s="11"/>
      <c r="C1772" s="9">
        <f ca="1">COUNTIF($B$11:E1772,E1772)</f>
        <v>9</v>
      </c>
      <c r="D1772" s="4" t="s">
        <v>947</v>
      </c>
      <c r="E1772" s="59">
        <v>20000000</v>
      </c>
      <c r="F1772" s="59">
        <v>20000000</v>
      </c>
      <c r="G1772" s="73"/>
      <c r="H1772" s="6" t="s">
        <v>1226</v>
      </c>
    </row>
    <row r="1773" spans="1:10" ht="93" x14ac:dyDescent="0.35">
      <c r="A1773" s="10"/>
      <c r="B1773" s="11"/>
      <c r="C1773" s="9">
        <f ca="1">COUNTIF($B$11:E1773,E1773)</f>
        <v>10</v>
      </c>
      <c r="D1773" s="4" t="s">
        <v>948</v>
      </c>
      <c r="E1773" s="59">
        <v>20000000</v>
      </c>
      <c r="F1773" s="59">
        <v>20000000</v>
      </c>
      <c r="G1773" s="73"/>
      <c r="H1773" s="6" t="s">
        <v>1226</v>
      </c>
    </row>
    <row r="1774" spans="1:10" ht="93" x14ac:dyDescent="0.35">
      <c r="A1774" s="10"/>
      <c r="B1774" s="11"/>
      <c r="C1774" s="9">
        <f ca="1">COUNTIF($B$11:E1774,E1774)</f>
        <v>11</v>
      </c>
      <c r="D1774" s="4" t="s">
        <v>949</v>
      </c>
      <c r="E1774" s="59">
        <v>20000000</v>
      </c>
      <c r="F1774" s="59">
        <v>20000000</v>
      </c>
      <c r="G1774" s="73"/>
      <c r="H1774" s="6" t="s">
        <v>1226</v>
      </c>
    </row>
    <row r="1775" spans="1:10" ht="93" x14ac:dyDescent="0.35">
      <c r="A1775" s="10"/>
      <c r="B1775" s="11"/>
      <c r="C1775" s="9">
        <f ca="1">COUNTIF($B$11:E1775,E1775)</f>
        <v>12</v>
      </c>
      <c r="D1775" s="4" t="s">
        <v>950</v>
      </c>
      <c r="E1775" s="59">
        <v>20000000</v>
      </c>
      <c r="F1775" s="59">
        <v>20000000</v>
      </c>
      <c r="G1775" s="73"/>
      <c r="H1775" s="6" t="s">
        <v>1226</v>
      </c>
    </row>
    <row r="1776" spans="1:10" ht="93" x14ac:dyDescent="0.35">
      <c r="A1776" s="10"/>
      <c r="B1776" s="11"/>
      <c r="C1776" s="9">
        <f ca="1">COUNTIF($B$11:E1776,E1776)</f>
        <v>13</v>
      </c>
      <c r="D1776" s="4" t="s">
        <v>951</v>
      </c>
      <c r="E1776" s="59">
        <v>8000000</v>
      </c>
      <c r="F1776" s="59">
        <v>8000000</v>
      </c>
      <c r="G1776" s="73"/>
      <c r="H1776" s="6" t="s">
        <v>1226</v>
      </c>
    </row>
    <row r="1777" spans="1:10" ht="77.5" x14ac:dyDescent="0.35">
      <c r="A1777" s="10"/>
      <c r="B1777" s="11"/>
      <c r="C1777" s="9">
        <f ca="1">COUNTIF($B$11:E1777,E1777)</f>
        <v>14</v>
      </c>
      <c r="D1777" s="4" t="s">
        <v>952</v>
      </c>
      <c r="E1777" s="59">
        <v>20000000</v>
      </c>
      <c r="F1777" s="59">
        <v>20000000</v>
      </c>
      <c r="G1777" s="73"/>
      <c r="H1777" s="6" t="s">
        <v>1226</v>
      </c>
    </row>
    <row r="1778" spans="1:10" ht="77.5" x14ac:dyDescent="0.35">
      <c r="A1778" s="10"/>
      <c r="B1778" s="11"/>
      <c r="C1778" s="9">
        <f ca="1">COUNTIF($B$11:E1778,E1778)</f>
        <v>15</v>
      </c>
      <c r="D1778" s="4" t="s">
        <v>953</v>
      </c>
      <c r="E1778" s="59">
        <v>20000000</v>
      </c>
      <c r="F1778" s="59">
        <v>20000000</v>
      </c>
      <c r="G1778" s="73"/>
      <c r="H1778" s="6" t="s">
        <v>1226</v>
      </c>
    </row>
    <row r="1779" spans="1:10" ht="75.75" customHeight="1" x14ac:dyDescent="0.35">
      <c r="A1779" s="10"/>
      <c r="B1779" s="11"/>
      <c r="C1779" s="9">
        <f ca="1">COUNTIF($B$11:E1779,E1779)</f>
        <v>16</v>
      </c>
      <c r="D1779" s="4" t="s">
        <v>954</v>
      </c>
      <c r="E1779" s="59">
        <v>20000000</v>
      </c>
      <c r="F1779" s="59">
        <v>20000000</v>
      </c>
      <c r="G1779" s="73"/>
      <c r="H1779" s="6" t="s">
        <v>1226</v>
      </c>
    </row>
    <row r="1780" spans="1:10" ht="82.5" customHeight="1" x14ac:dyDescent="0.35">
      <c r="A1780" s="10"/>
      <c r="B1780" s="11"/>
      <c r="C1780" s="9">
        <f ca="1">COUNTIF($B$11:E1780,E1780)</f>
        <v>17</v>
      </c>
      <c r="D1780" s="4" t="s">
        <v>955</v>
      </c>
      <c r="E1780" s="59">
        <v>20000000</v>
      </c>
      <c r="F1780" s="59">
        <v>20000000</v>
      </c>
      <c r="G1780" s="73"/>
      <c r="H1780" s="6" t="s">
        <v>1226</v>
      </c>
    </row>
    <row r="1781" spans="1:10" ht="77.25" customHeight="1" x14ac:dyDescent="0.35">
      <c r="A1781" s="10"/>
      <c r="B1781" s="11"/>
      <c r="C1781" s="9">
        <f ca="1">COUNTIF($B$11:E1781,E1781)</f>
        <v>18</v>
      </c>
      <c r="D1781" s="4" t="s">
        <v>956</v>
      </c>
      <c r="E1781" s="59">
        <v>20000000</v>
      </c>
      <c r="F1781" s="59">
        <v>20000000</v>
      </c>
      <c r="G1781" s="73"/>
      <c r="H1781" s="6" t="s">
        <v>1226</v>
      </c>
    </row>
    <row r="1782" spans="1:10" ht="77.5" x14ac:dyDescent="0.35">
      <c r="A1782" s="10"/>
      <c r="B1782" s="11"/>
      <c r="C1782" s="9">
        <f ca="1">COUNTIF($B$11:E1782,E1782)</f>
        <v>19</v>
      </c>
      <c r="D1782" s="4" t="s">
        <v>957</v>
      </c>
      <c r="E1782" s="59">
        <v>9000000</v>
      </c>
      <c r="F1782" s="59">
        <v>9000000</v>
      </c>
      <c r="G1782" s="73"/>
      <c r="H1782" s="6" t="s">
        <v>1226</v>
      </c>
    </row>
    <row r="1783" spans="1:10" ht="77.5" x14ac:dyDescent="0.35">
      <c r="A1783" s="10"/>
      <c r="B1783" s="11"/>
      <c r="C1783" s="9">
        <f ca="1">COUNTIF($B$11:E1783,E1783)</f>
        <v>20</v>
      </c>
      <c r="D1783" s="4" t="s">
        <v>958</v>
      </c>
      <c r="E1783" s="59">
        <v>9000000</v>
      </c>
      <c r="F1783" s="59">
        <v>9000000</v>
      </c>
      <c r="G1783" s="73"/>
      <c r="H1783" s="6" t="s">
        <v>1226</v>
      </c>
    </row>
    <row r="1784" spans="1:10" ht="147" customHeight="1" x14ac:dyDescent="0.35">
      <c r="A1784" s="10"/>
      <c r="B1784" s="11"/>
      <c r="C1784" s="9">
        <f ca="1">COUNTIF($B$11:E1784,E1784)</f>
        <v>21</v>
      </c>
      <c r="D1784" s="4" t="s">
        <v>959</v>
      </c>
      <c r="E1784" s="59">
        <v>20000000</v>
      </c>
      <c r="F1784" s="59">
        <v>20000000</v>
      </c>
      <c r="G1784" s="73"/>
      <c r="H1784" s="6" t="s">
        <v>1226</v>
      </c>
    </row>
    <row r="1785" spans="1:10" ht="124" x14ac:dyDescent="0.35">
      <c r="A1785" s="10"/>
      <c r="B1785" s="11"/>
      <c r="C1785" s="9">
        <f ca="1">COUNTIF($B$11:E1785,E1785)</f>
        <v>22</v>
      </c>
      <c r="D1785" s="4" t="s">
        <v>960</v>
      </c>
      <c r="E1785" s="59">
        <v>10000000</v>
      </c>
      <c r="F1785" s="59">
        <v>10000000</v>
      </c>
      <c r="G1785" s="73"/>
      <c r="H1785" s="6" t="s">
        <v>1226</v>
      </c>
    </row>
    <row r="1786" spans="1:10" s="14" customFormat="1" ht="60.75" customHeight="1" x14ac:dyDescent="0.35">
      <c r="A1786" s="10"/>
      <c r="B1786" s="11"/>
      <c r="C1786" s="58">
        <v>29</v>
      </c>
      <c r="D1786" s="56" t="s">
        <v>2941</v>
      </c>
      <c r="E1786" s="63">
        <v>0</v>
      </c>
      <c r="F1786" s="63">
        <v>17000000</v>
      </c>
      <c r="G1786" s="76">
        <f t="shared" ref="G1786:G1793" si="126">F1786-E1786</f>
        <v>17000000</v>
      </c>
      <c r="H1786" s="56" t="s">
        <v>1226</v>
      </c>
      <c r="I1786" s="69"/>
      <c r="J1786" s="26"/>
    </row>
    <row r="1787" spans="1:10" s="14" customFormat="1" ht="108.5" x14ac:dyDescent="0.35">
      <c r="A1787" s="10"/>
      <c r="B1787" s="11"/>
      <c r="C1787" s="58">
        <v>30</v>
      </c>
      <c r="D1787" s="56" t="s">
        <v>2942</v>
      </c>
      <c r="E1787" s="63">
        <v>0</v>
      </c>
      <c r="F1787" s="63">
        <v>10000000</v>
      </c>
      <c r="G1787" s="76">
        <f t="shared" si="126"/>
        <v>10000000</v>
      </c>
      <c r="H1787" s="56" t="s">
        <v>1226</v>
      </c>
      <c r="I1787" s="69"/>
      <c r="J1787" s="26"/>
    </row>
    <row r="1788" spans="1:10" s="14" customFormat="1" ht="119.25" customHeight="1" x14ac:dyDescent="0.35">
      <c r="A1788" s="10"/>
      <c r="B1788" s="11"/>
      <c r="C1788" s="58">
        <v>31</v>
      </c>
      <c r="D1788" s="56" t="s">
        <v>2943</v>
      </c>
      <c r="E1788" s="63">
        <v>0</v>
      </c>
      <c r="F1788" s="63">
        <v>10000000</v>
      </c>
      <c r="G1788" s="76">
        <f t="shared" si="126"/>
        <v>10000000</v>
      </c>
      <c r="H1788" s="56" t="s">
        <v>1226</v>
      </c>
      <c r="I1788" s="69"/>
      <c r="J1788" s="26"/>
    </row>
    <row r="1789" spans="1:10" s="14" customFormat="1" ht="133.5" customHeight="1" x14ac:dyDescent="0.35">
      <c r="A1789" s="10"/>
      <c r="B1789" s="11"/>
      <c r="C1789" s="58">
        <v>32</v>
      </c>
      <c r="D1789" s="56" t="s">
        <v>2944</v>
      </c>
      <c r="E1789" s="63">
        <v>0</v>
      </c>
      <c r="F1789" s="63">
        <v>10000000</v>
      </c>
      <c r="G1789" s="76">
        <f t="shared" si="126"/>
        <v>10000000</v>
      </c>
      <c r="H1789" s="56" t="s">
        <v>1226</v>
      </c>
      <c r="I1789" s="69"/>
      <c r="J1789" s="26"/>
    </row>
    <row r="1790" spans="1:10" s="14" customFormat="1" ht="77.5" x14ac:dyDescent="0.35">
      <c r="A1790" s="10"/>
      <c r="B1790" s="11"/>
      <c r="C1790" s="58">
        <v>33</v>
      </c>
      <c r="D1790" s="56" t="s">
        <v>2945</v>
      </c>
      <c r="E1790" s="63">
        <v>0</v>
      </c>
      <c r="F1790" s="63">
        <v>10000000</v>
      </c>
      <c r="G1790" s="76">
        <f t="shared" si="126"/>
        <v>10000000</v>
      </c>
      <c r="H1790" s="56" t="s">
        <v>1226</v>
      </c>
      <c r="I1790" s="69"/>
      <c r="J1790" s="26"/>
    </row>
    <row r="1791" spans="1:10" s="14" customFormat="1" ht="129" customHeight="1" x14ac:dyDescent="0.35">
      <c r="A1791" s="10"/>
      <c r="B1791" s="11"/>
      <c r="C1791" s="58">
        <v>34</v>
      </c>
      <c r="D1791" s="56" t="s">
        <v>2946</v>
      </c>
      <c r="E1791" s="63">
        <v>0</v>
      </c>
      <c r="F1791" s="63">
        <v>17000000</v>
      </c>
      <c r="G1791" s="76">
        <f t="shared" si="126"/>
        <v>17000000</v>
      </c>
      <c r="H1791" s="56" t="s">
        <v>1226</v>
      </c>
      <c r="I1791" s="69"/>
      <c r="J1791" s="26"/>
    </row>
    <row r="1792" spans="1:10" s="14" customFormat="1" ht="111" customHeight="1" x14ac:dyDescent="0.35">
      <c r="A1792" s="10"/>
      <c r="B1792" s="11"/>
      <c r="C1792" s="58">
        <v>35</v>
      </c>
      <c r="D1792" s="56" t="s">
        <v>2947</v>
      </c>
      <c r="E1792" s="63">
        <v>0</v>
      </c>
      <c r="F1792" s="63">
        <v>17000000</v>
      </c>
      <c r="G1792" s="76">
        <f t="shared" si="126"/>
        <v>17000000</v>
      </c>
      <c r="H1792" s="56" t="s">
        <v>1226</v>
      </c>
      <c r="I1792" s="69"/>
      <c r="J1792" s="26"/>
    </row>
    <row r="1793" spans="1:10" s="14" customFormat="1" ht="153" customHeight="1" x14ac:dyDescent="0.35">
      <c r="A1793" s="10"/>
      <c r="B1793" s="11"/>
      <c r="C1793" s="58">
        <v>36</v>
      </c>
      <c r="D1793" s="56" t="s">
        <v>2948</v>
      </c>
      <c r="E1793" s="63">
        <v>0</v>
      </c>
      <c r="F1793" s="63">
        <v>10000000</v>
      </c>
      <c r="G1793" s="76">
        <f t="shared" si="126"/>
        <v>10000000</v>
      </c>
      <c r="H1793" s="56" t="s">
        <v>1226</v>
      </c>
      <c r="I1793" s="69"/>
      <c r="J1793" s="26"/>
    </row>
    <row r="1794" spans="1:10" ht="39" customHeight="1" x14ac:dyDescent="0.35">
      <c r="A1794" s="10"/>
      <c r="B1794" s="11"/>
      <c r="C1794" s="109" t="s">
        <v>1476</v>
      </c>
      <c r="D1794" s="110"/>
      <c r="E1794" s="61">
        <f>SUM(E1771:E1793)</f>
        <v>256000000</v>
      </c>
      <c r="F1794" s="61">
        <f>SUM(F1771:F1793)</f>
        <v>357000000</v>
      </c>
      <c r="G1794" s="75">
        <f>SUM(G1771:G1793)</f>
        <v>101000000</v>
      </c>
      <c r="H1794" s="31"/>
      <c r="J1794" s="35"/>
    </row>
    <row r="1795" spans="1:10" x14ac:dyDescent="0.35">
      <c r="A1795" s="10"/>
      <c r="B1795" s="11"/>
      <c r="C1795" s="107" t="s">
        <v>1490</v>
      </c>
      <c r="D1795" s="112"/>
      <c r="E1795" s="59"/>
      <c r="F1795" s="59"/>
      <c r="G1795" s="73"/>
      <c r="H1795" s="31"/>
      <c r="J1795" s="35"/>
    </row>
    <row r="1796" spans="1:10" ht="84" customHeight="1" x14ac:dyDescent="0.35">
      <c r="A1796" s="10"/>
      <c r="B1796" s="11"/>
      <c r="C1796" s="9">
        <f ca="1">COUNTIF($B$11:E1796,E1796)</f>
        <v>3</v>
      </c>
      <c r="D1796" s="4" t="s">
        <v>963</v>
      </c>
      <c r="E1796" s="59">
        <v>15000000</v>
      </c>
      <c r="F1796" s="59">
        <v>15000000</v>
      </c>
      <c r="G1796" s="73"/>
      <c r="H1796" s="6" t="s">
        <v>1226</v>
      </c>
    </row>
    <row r="1797" spans="1:10" ht="93" x14ac:dyDescent="0.35">
      <c r="A1797" s="10"/>
      <c r="B1797" s="11"/>
      <c r="C1797" s="9">
        <f ca="1">COUNTIF($B$11:E1797,E1797)</f>
        <v>4</v>
      </c>
      <c r="D1797" s="4" t="s">
        <v>964</v>
      </c>
      <c r="E1797" s="59">
        <v>15000000</v>
      </c>
      <c r="F1797" s="59">
        <v>15000000</v>
      </c>
      <c r="G1797" s="73"/>
      <c r="H1797" s="6" t="s">
        <v>1226</v>
      </c>
    </row>
    <row r="1798" spans="1:10" ht="93" x14ac:dyDescent="0.35">
      <c r="A1798" s="10"/>
      <c r="B1798" s="11"/>
      <c r="C1798" s="9">
        <f ca="1">COUNTIF($B$11:E1798,E1798)</f>
        <v>5</v>
      </c>
      <c r="D1798" s="4" t="s">
        <v>965</v>
      </c>
      <c r="E1798" s="59">
        <v>8000000</v>
      </c>
      <c r="F1798" s="59">
        <v>8000000</v>
      </c>
      <c r="G1798" s="73"/>
      <c r="H1798" s="6" t="s">
        <v>1226</v>
      </c>
    </row>
    <row r="1799" spans="1:10" ht="102" customHeight="1" x14ac:dyDescent="0.35">
      <c r="A1799" s="10"/>
      <c r="B1799" s="11"/>
      <c r="C1799" s="9">
        <f ca="1">COUNTIF($B$11:E1799,E1799)</f>
        <v>6</v>
      </c>
      <c r="D1799" s="4" t="s">
        <v>966</v>
      </c>
      <c r="E1799" s="59">
        <v>20000000</v>
      </c>
      <c r="F1799" s="59">
        <v>20000000</v>
      </c>
      <c r="G1799" s="73"/>
      <c r="H1799" s="6" t="s">
        <v>1226</v>
      </c>
    </row>
    <row r="1800" spans="1:10" ht="77.5" x14ac:dyDescent="0.35">
      <c r="A1800" s="10"/>
      <c r="B1800" s="11"/>
      <c r="C1800" s="9">
        <f ca="1">COUNTIF($B$11:E1800,E1800)</f>
        <v>7</v>
      </c>
      <c r="D1800" s="4" t="s">
        <v>967</v>
      </c>
      <c r="E1800" s="59">
        <v>15000000</v>
      </c>
      <c r="F1800" s="59">
        <v>15000000</v>
      </c>
      <c r="G1800" s="73"/>
      <c r="H1800" s="6" t="s">
        <v>1226</v>
      </c>
    </row>
    <row r="1801" spans="1:10" ht="77.5" x14ac:dyDescent="0.35">
      <c r="A1801" s="10"/>
      <c r="B1801" s="11"/>
      <c r="C1801" s="9">
        <f ca="1">COUNTIF($B$11:E1801,E1801)</f>
        <v>8</v>
      </c>
      <c r="D1801" s="4" t="s">
        <v>968</v>
      </c>
      <c r="E1801" s="59">
        <v>10000000</v>
      </c>
      <c r="F1801" s="59">
        <v>10000000</v>
      </c>
      <c r="G1801" s="73"/>
      <c r="H1801" s="6" t="s">
        <v>1226</v>
      </c>
    </row>
    <row r="1802" spans="1:10" ht="77.5" x14ac:dyDescent="0.35">
      <c r="A1802" s="10"/>
      <c r="B1802" s="11"/>
      <c r="C1802" s="9">
        <f ca="1">COUNTIF($B$11:E1802,E1802)</f>
        <v>9</v>
      </c>
      <c r="D1802" s="4" t="s">
        <v>969</v>
      </c>
      <c r="E1802" s="59">
        <v>10000000</v>
      </c>
      <c r="F1802" s="59">
        <v>10000000</v>
      </c>
      <c r="G1802" s="73"/>
      <c r="H1802" s="6" t="s">
        <v>1226</v>
      </c>
    </row>
    <row r="1803" spans="1:10" ht="77.5" x14ac:dyDescent="0.35">
      <c r="A1803" s="10"/>
      <c r="B1803" s="11"/>
      <c r="C1803" s="9">
        <f ca="1">COUNTIF($B$11:E1803,E1803)</f>
        <v>10</v>
      </c>
      <c r="D1803" s="4" t="s">
        <v>970</v>
      </c>
      <c r="E1803" s="59">
        <v>7000000</v>
      </c>
      <c r="F1803" s="59">
        <v>7000000</v>
      </c>
      <c r="G1803" s="73"/>
      <c r="H1803" s="6" t="s">
        <v>1226</v>
      </c>
    </row>
    <row r="1804" spans="1:10" ht="77.5" x14ac:dyDescent="0.35">
      <c r="A1804" s="10"/>
      <c r="B1804" s="11"/>
      <c r="C1804" s="9">
        <f ca="1">COUNTIF($B$11:E1804,E1804)</f>
        <v>11</v>
      </c>
      <c r="D1804" s="4" t="s">
        <v>971</v>
      </c>
      <c r="E1804" s="59">
        <v>10000000</v>
      </c>
      <c r="F1804" s="59">
        <v>10000000</v>
      </c>
      <c r="G1804" s="73"/>
      <c r="H1804" s="6" t="s">
        <v>1226</v>
      </c>
    </row>
    <row r="1805" spans="1:10" ht="77.5" x14ac:dyDescent="0.35">
      <c r="A1805" s="10"/>
      <c r="B1805" s="11"/>
      <c r="C1805" s="9">
        <f ca="1">COUNTIF($B$11:E1805,E1805)</f>
        <v>12</v>
      </c>
      <c r="D1805" s="4" t="s">
        <v>972</v>
      </c>
      <c r="E1805" s="59">
        <v>10000000</v>
      </c>
      <c r="F1805" s="59">
        <v>10000000</v>
      </c>
      <c r="G1805" s="73"/>
      <c r="H1805" s="6" t="s">
        <v>1226</v>
      </c>
    </row>
    <row r="1806" spans="1:10" ht="108.5" x14ac:dyDescent="0.35">
      <c r="A1806" s="10"/>
      <c r="B1806" s="11"/>
      <c r="C1806" s="9">
        <f ca="1">COUNTIF($B$11:E1806,E1806)</f>
        <v>13</v>
      </c>
      <c r="D1806" s="4" t="s">
        <v>973</v>
      </c>
      <c r="E1806" s="59">
        <v>65000000</v>
      </c>
      <c r="F1806" s="59">
        <v>65000000</v>
      </c>
      <c r="G1806" s="73"/>
      <c r="H1806" s="6" t="s">
        <v>1226</v>
      </c>
    </row>
    <row r="1807" spans="1:10" s="14" customFormat="1" ht="89.25" customHeight="1" x14ac:dyDescent="0.35">
      <c r="A1807" s="10"/>
      <c r="B1807" s="11"/>
      <c r="C1807" s="58">
        <v>16</v>
      </c>
      <c r="D1807" s="56" t="s">
        <v>2955</v>
      </c>
      <c r="E1807" s="63">
        <v>0</v>
      </c>
      <c r="F1807" s="63">
        <v>20000000</v>
      </c>
      <c r="G1807" s="76">
        <f t="shared" ref="G1807:G1810" si="127">F1807-E1807</f>
        <v>20000000</v>
      </c>
      <c r="H1807" s="56" t="s">
        <v>1226</v>
      </c>
      <c r="I1807" s="69"/>
      <c r="J1807" s="26"/>
    </row>
    <row r="1808" spans="1:10" s="14" customFormat="1" ht="93" x14ac:dyDescent="0.35">
      <c r="A1808" s="10"/>
      <c r="B1808" s="11"/>
      <c r="C1808" s="58">
        <v>17</v>
      </c>
      <c r="D1808" s="56" t="s">
        <v>2956</v>
      </c>
      <c r="E1808" s="63">
        <v>0</v>
      </c>
      <c r="F1808" s="63">
        <v>10000000</v>
      </c>
      <c r="G1808" s="76">
        <f t="shared" si="127"/>
        <v>10000000</v>
      </c>
      <c r="H1808" s="56" t="s">
        <v>1226</v>
      </c>
      <c r="I1808" s="69"/>
      <c r="J1808" s="26"/>
    </row>
    <row r="1809" spans="1:10" s="14" customFormat="1" ht="77.5" x14ac:dyDescent="0.35">
      <c r="A1809" s="10"/>
      <c r="B1809" s="11"/>
      <c r="C1809" s="58">
        <v>18</v>
      </c>
      <c r="D1809" s="56" t="s">
        <v>2957</v>
      </c>
      <c r="E1809" s="63">
        <v>0</v>
      </c>
      <c r="F1809" s="63">
        <v>15000000</v>
      </c>
      <c r="G1809" s="76">
        <f t="shared" si="127"/>
        <v>15000000</v>
      </c>
      <c r="H1809" s="56" t="s">
        <v>1226</v>
      </c>
      <c r="I1809" s="69"/>
      <c r="J1809" s="26"/>
    </row>
    <row r="1810" spans="1:10" s="14" customFormat="1" ht="77.5" x14ac:dyDescent="0.35">
      <c r="A1810" s="10"/>
      <c r="B1810" s="11"/>
      <c r="C1810" s="58">
        <v>19</v>
      </c>
      <c r="D1810" s="56" t="s">
        <v>2958</v>
      </c>
      <c r="E1810" s="63">
        <v>0</v>
      </c>
      <c r="F1810" s="63">
        <v>15000000</v>
      </c>
      <c r="G1810" s="76">
        <f t="shared" si="127"/>
        <v>15000000</v>
      </c>
      <c r="H1810" s="56" t="s">
        <v>1226</v>
      </c>
      <c r="I1810" s="69"/>
      <c r="J1810" s="26"/>
    </row>
    <row r="1811" spans="1:10" x14ac:dyDescent="0.35">
      <c r="A1811" s="10"/>
      <c r="B1811" s="11"/>
      <c r="C1811" s="109" t="s">
        <v>1477</v>
      </c>
      <c r="D1811" s="110"/>
      <c r="E1811" s="59">
        <f>SUM(E1796:E1810)</f>
        <v>185000000</v>
      </c>
      <c r="F1811" s="59">
        <f>SUM(F1796:F1810)</f>
        <v>245000000</v>
      </c>
      <c r="G1811" s="73">
        <f>SUM(G1796:G1810)</f>
        <v>60000000</v>
      </c>
      <c r="H1811" s="31"/>
      <c r="J1811" s="35"/>
    </row>
    <row r="1812" spans="1:10" x14ac:dyDescent="0.35">
      <c r="A1812" s="10"/>
      <c r="B1812" s="11"/>
      <c r="C1812" s="107" t="s">
        <v>1491</v>
      </c>
      <c r="D1812" s="112"/>
      <c r="E1812" s="59"/>
      <c r="F1812" s="59"/>
      <c r="G1812" s="73"/>
      <c r="H1812" s="31"/>
      <c r="J1812" s="35"/>
    </row>
    <row r="1813" spans="1:10" ht="77.5" x14ac:dyDescent="0.35">
      <c r="A1813" s="10"/>
      <c r="B1813" s="11"/>
      <c r="C1813" s="9">
        <f ca="1">COUNTIF($B$11:E1813,E1813)</f>
        <v>7</v>
      </c>
      <c r="D1813" s="4" t="s">
        <v>980</v>
      </c>
      <c r="E1813" s="59">
        <v>8000000</v>
      </c>
      <c r="F1813" s="59">
        <v>8000000</v>
      </c>
      <c r="G1813" s="73"/>
      <c r="H1813" s="6" t="s">
        <v>1226</v>
      </c>
    </row>
    <row r="1814" spans="1:10" ht="77.5" x14ac:dyDescent="0.35">
      <c r="A1814" s="10"/>
      <c r="B1814" s="11"/>
      <c r="C1814" s="9">
        <f ca="1">COUNTIF($B$11:E1814,E1814)</f>
        <v>8</v>
      </c>
      <c r="D1814" s="4" t="s">
        <v>981</v>
      </c>
      <c r="E1814" s="59">
        <v>7000000</v>
      </c>
      <c r="F1814" s="59">
        <v>7000000</v>
      </c>
      <c r="G1814" s="73"/>
      <c r="H1814" s="6" t="s">
        <v>1226</v>
      </c>
    </row>
    <row r="1815" spans="1:10" ht="77.5" x14ac:dyDescent="0.35">
      <c r="A1815" s="10"/>
      <c r="B1815" s="11"/>
      <c r="C1815" s="9">
        <f ca="1">COUNTIF($B$11:E1815,E1815)</f>
        <v>9</v>
      </c>
      <c r="D1815" s="4" t="s">
        <v>982</v>
      </c>
      <c r="E1815" s="59">
        <v>10000000</v>
      </c>
      <c r="F1815" s="59">
        <v>10000000</v>
      </c>
      <c r="G1815" s="73"/>
      <c r="H1815" s="6" t="s">
        <v>1226</v>
      </c>
    </row>
    <row r="1816" spans="1:10" ht="98.25" customHeight="1" x14ac:dyDescent="0.35">
      <c r="A1816" s="10"/>
      <c r="B1816" s="11"/>
      <c r="C1816" s="9">
        <f ca="1">COUNTIF($B$11:E1816,E1816)</f>
        <v>10</v>
      </c>
      <c r="D1816" s="4" t="s">
        <v>983</v>
      </c>
      <c r="E1816" s="59">
        <v>8000000</v>
      </c>
      <c r="F1816" s="59">
        <v>8000000</v>
      </c>
      <c r="G1816" s="73"/>
      <c r="H1816" s="6" t="s">
        <v>1226</v>
      </c>
    </row>
    <row r="1817" spans="1:10" s="14" customFormat="1" ht="73.5" customHeight="1" x14ac:dyDescent="0.35">
      <c r="A1817" s="10"/>
      <c r="B1817" s="11"/>
      <c r="C1817" s="58">
        <v>13</v>
      </c>
      <c r="D1817" s="56" t="s">
        <v>3367</v>
      </c>
      <c r="E1817" s="63">
        <v>0</v>
      </c>
      <c r="F1817" s="63">
        <v>10000000</v>
      </c>
      <c r="G1817" s="76">
        <f t="shared" ref="G1817:G1822" si="128">F1817-E1817</f>
        <v>10000000</v>
      </c>
      <c r="H1817" s="56" t="s">
        <v>1226</v>
      </c>
      <c r="I1817" s="69"/>
      <c r="J1817" s="26"/>
    </row>
    <row r="1818" spans="1:10" s="14" customFormat="1" ht="73.5" customHeight="1" x14ac:dyDescent="0.35">
      <c r="A1818" s="10"/>
      <c r="B1818" s="11"/>
      <c r="C1818" s="58">
        <v>14</v>
      </c>
      <c r="D1818" s="56" t="s">
        <v>3368</v>
      </c>
      <c r="E1818" s="63">
        <v>0</v>
      </c>
      <c r="F1818" s="63">
        <v>7000000</v>
      </c>
      <c r="G1818" s="76">
        <f t="shared" si="128"/>
        <v>7000000</v>
      </c>
      <c r="H1818" s="56" t="s">
        <v>1226</v>
      </c>
      <c r="I1818" s="69"/>
      <c r="J1818" s="26"/>
    </row>
    <row r="1819" spans="1:10" s="14" customFormat="1" ht="73.5" customHeight="1" x14ac:dyDescent="0.35">
      <c r="A1819" s="10"/>
      <c r="B1819" s="11"/>
      <c r="C1819" s="58">
        <v>15</v>
      </c>
      <c r="D1819" s="56" t="s">
        <v>2963</v>
      </c>
      <c r="E1819" s="63">
        <v>0</v>
      </c>
      <c r="F1819" s="63">
        <v>10000000</v>
      </c>
      <c r="G1819" s="76">
        <f t="shared" si="128"/>
        <v>10000000</v>
      </c>
      <c r="H1819" s="56" t="s">
        <v>1226</v>
      </c>
      <c r="I1819" s="69"/>
      <c r="J1819" s="26"/>
    </row>
    <row r="1820" spans="1:10" s="14" customFormat="1" ht="93" x14ac:dyDescent="0.35">
      <c r="A1820" s="10"/>
      <c r="B1820" s="11"/>
      <c r="C1820" s="58">
        <v>16</v>
      </c>
      <c r="D1820" s="56" t="s">
        <v>2964</v>
      </c>
      <c r="E1820" s="63">
        <v>0</v>
      </c>
      <c r="F1820" s="63">
        <v>18000000</v>
      </c>
      <c r="G1820" s="76">
        <f t="shared" si="128"/>
        <v>18000000</v>
      </c>
      <c r="H1820" s="56" t="s">
        <v>1226</v>
      </c>
      <c r="I1820" s="69"/>
      <c r="J1820" s="26"/>
    </row>
    <row r="1821" spans="1:10" s="14" customFormat="1" ht="77.5" x14ac:dyDescent="0.35">
      <c r="A1821" s="10"/>
      <c r="B1821" s="11"/>
      <c r="C1821" s="58">
        <v>17</v>
      </c>
      <c r="D1821" s="56" t="s">
        <v>2965</v>
      </c>
      <c r="E1821" s="63">
        <v>0</v>
      </c>
      <c r="F1821" s="63">
        <v>10000000</v>
      </c>
      <c r="G1821" s="76">
        <f t="shared" si="128"/>
        <v>10000000</v>
      </c>
      <c r="H1821" s="56" t="s">
        <v>1226</v>
      </c>
      <c r="I1821" s="69"/>
      <c r="J1821" s="26"/>
    </row>
    <row r="1822" spans="1:10" s="14" customFormat="1" ht="93" x14ac:dyDescent="0.35">
      <c r="A1822" s="10"/>
      <c r="B1822" s="11"/>
      <c r="C1822" s="58">
        <v>18</v>
      </c>
      <c r="D1822" s="56" t="s">
        <v>3369</v>
      </c>
      <c r="E1822" s="63">
        <v>0</v>
      </c>
      <c r="F1822" s="63">
        <v>10000000</v>
      </c>
      <c r="G1822" s="76">
        <f t="shared" si="128"/>
        <v>10000000</v>
      </c>
      <c r="H1822" s="56" t="s">
        <v>1226</v>
      </c>
      <c r="I1822" s="69"/>
      <c r="J1822" s="26"/>
    </row>
    <row r="1823" spans="1:10" x14ac:dyDescent="0.35">
      <c r="A1823" s="10"/>
      <c r="B1823" s="11"/>
      <c r="C1823" s="109" t="s">
        <v>1478</v>
      </c>
      <c r="D1823" s="110"/>
      <c r="E1823" s="59">
        <f>SUM(E1813:E1822)</f>
        <v>33000000</v>
      </c>
      <c r="F1823" s="59">
        <f>SUM(F1813:F1822)</f>
        <v>98000000</v>
      </c>
      <c r="G1823" s="73">
        <f>SUM(G1813:G1822)</f>
        <v>65000000</v>
      </c>
      <c r="H1823" s="31"/>
      <c r="J1823" s="35"/>
    </row>
    <row r="1824" spans="1:10" x14ac:dyDescent="0.35">
      <c r="A1824" s="10"/>
      <c r="B1824" s="11"/>
      <c r="C1824" s="107" t="s">
        <v>1492</v>
      </c>
      <c r="D1824" s="112"/>
      <c r="E1824" s="59"/>
      <c r="F1824" s="59"/>
      <c r="G1824" s="73"/>
      <c r="H1824" s="31"/>
      <c r="J1824" s="35"/>
    </row>
    <row r="1825" spans="1:10" ht="78.75" customHeight="1" x14ac:dyDescent="0.35">
      <c r="A1825" s="10"/>
      <c r="B1825" s="11"/>
      <c r="C1825" s="9">
        <f ca="1">COUNTIF($B$11:E1825,E1825)</f>
        <v>5</v>
      </c>
      <c r="D1825" s="4" t="s">
        <v>988</v>
      </c>
      <c r="E1825" s="59">
        <v>6000000</v>
      </c>
      <c r="F1825" s="59">
        <v>6000000</v>
      </c>
      <c r="G1825" s="74">
        <f t="shared" ref="G1825:G1836" si="129">F1825-E1825</f>
        <v>0</v>
      </c>
      <c r="H1825" s="6" t="s">
        <v>1226</v>
      </c>
    </row>
    <row r="1826" spans="1:10" ht="78.75" customHeight="1" x14ac:dyDescent="0.35">
      <c r="A1826" s="10"/>
      <c r="B1826" s="11"/>
      <c r="C1826" s="9">
        <f ca="1">COUNTIF($B$11:E1826,E1826)</f>
        <v>6</v>
      </c>
      <c r="D1826" s="4" t="s">
        <v>989</v>
      </c>
      <c r="E1826" s="59">
        <v>10000000</v>
      </c>
      <c r="F1826" s="59">
        <v>10000000</v>
      </c>
      <c r="G1826" s="74">
        <f t="shared" si="129"/>
        <v>0</v>
      </c>
      <c r="H1826" s="6" t="s">
        <v>1226</v>
      </c>
    </row>
    <row r="1827" spans="1:10" ht="83.25" customHeight="1" x14ac:dyDescent="0.35">
      <c r="A1827" s="10"/>
      <c r="B1827" s="11"/>
      <c r="C1827" s="9">
        <f ca="1">COUNTIF($B$11:E1827,E1827)</f>
        <v>7</v>
      </c>
      <c r="D1827" s="4" t="s">
        <v>990</v>
      </c>
      <c r="E1827" s="59">
        <v>10000000</v>
      </c>
      <c r="F1827" s="59">
        <v>10000000</v>
      </c>
      <c r="G1827" s="74">
        <f t="shared" si="129"/>
        <v>0</v>
      </c>
      <c r="H1827" s="6" t="s">
        <v>1226</v>
      </c>
    </row>
    <row r="1828" spans="1:10" ht="77.5" x14ac:dyDescent="0.35">
      <c r="A1828" s="10"/>
      <c r="B1828" s="11"/>
      <c r="C1828" s="9">
        <f ca="1">COUNTIF($B$11:E1828,E1828)</f>
        <v>8</v>
      </c>
      <c r="D1828" s="4" t="s">
        <v>991</v>
      </c>
      <c r="E1828" s="59">
        <v>8000000</v>
      </c>
      <c r="F1828" s="59">
        <v>8000000</v>
      </c>
      <c r="G1828" s="74">
        <f t="shared" si="129"/>
        <v>0</v>
      </c>
      <c r="H1828" s="6" t="s">
        <v>1226</v>
      </c>
    </row>
    <row r="1829" spans="1:10" ht="93" x14ac:dyDescent="0.35">
      <c r="A1829" s="10"/>
      <c r="B1829" s="11"/>
      <c r="C1829" s="9">
        <f ca="1">COUNTIF($B$11:E1829,E1829)</f>
        <v>9</v>
      </c>
      <c r="D1829" s="4" t="s">
        <v>992</v>
      </c>
      <c r="E1829" s="59">
        <v>10000000</v>
      </c>
      <c r="F1829" s="59">
        <v>10000000</v>
      </c>
      <c r="G1829" s="74">
        <f t="shared" si="129"/>
        <v>0</v>
      </c>
      <c r="H1829" s="6" t="s">
        <v>1226</v>
      </c>
    </row>
    <row r="1830" spans="1:10" s="14" customFormat="1" ht="77.5" x14ac:dyDescent="0.35">
      <c r="A1830" s="10"/>
      <c r="B1830" s="11"/>
      <c r="C1830" s="58">
        <v>15</v>
      </c>
      <c r="D1830" s="56" t="s">
        <v>2968</v>
      </c>
      <c r="E1830" s="63">
        <v>0</v>
      </c>
      <c r="F1830" s="63">
        <v>10000000</v>
      </c>
      <c r="G1830" s="76">
        <f t="shared" si="129"/>
        <v>10000000</v>
      </c>
      <c r="H1830" s="56" t="s">
        <v>1226</v>
      </c>
      <c r="I1830" s="69"/>
      <c r="J1830" s="26"/>
    </row>
    <row r="1831" spans="1:10" s="14" customFormat="1" ht="77.25" customHeight="1" x14ac:dyDescent="0.35">
      <c r="A1831" s="10"/>
      <c r="B1831" s="11"/>
      <c r="C1831" s="58">
        <v>16</v>
      </c>
      <c r="D1831" s="56" t="s">
        <v>2969</v>
      </c>
      <c r="E1831" s="63">
        <v>0</v>
      </c>
      <c r="F1831" s="63">
        <v>10000000</v>
      </c>
      <c r="G1831" s="76">
        <f t="shared" si="129"/>
        <v>10000000</v>
      </c>
      <c r="H1831" s="56" t="s">
        <v>1226</v>
      </c>
      <c r="I1831" s="69"/>
      <c r="J1831" s="26"/>
    </row>
    <row r="1832" spans="1:10" s="14" customFormat="1" ht="81" customHeight="1" x14ac:dyDescent="0.35">
      <c r="A1832" s="10"/>
      <c r="B1832" s="11"/>
      <c r="C1832" s="58">
        <v>17</v>
      </c>
      <c r="D1832" s="56" t="s">
        <v>2970</v>
      </c>
      <c r="E1832" s="63">
        <v>0</v>
      </c>
      <c r="F1832" s="63">
        <v>17000000</v>
      </c>
      <c r="G1832" s="76">
        <f t="shared" si="129"/>
        <v>17000000</v>
      </c>
      <c r="H1832" s="56" t="s">
        <v>1226</v>
      </c>
      <c r="I1832" s="69"/>
      <c r="J1832" s="26"/>
    </row>
    <row r="1833" spans="1:10" s="14" customFormat="1" ht="77.5" x14ac:dyDescent="0.35">
      <c r="A1833" s="10"/>
      <c r="B1833" s="11"/>
      <c r="C1833" s="58">
        <v>18</v>
      </c>
      <c r="D1833" s="56" t="s">
        <v>2971</v>
      </c>
      <c r="E1833" s="63">
        <v>0</v>
      </c>
      <c r="F1833" s="63">
        <v>3500000</v>
      </c>
      <c r="G1833" s="76">
        <f t="shared" si="129"/>
        <v>3500000</v>
      </c>
      <c r="H1833" s="56" t="s">
        <v>1226</v>
      </c>
      <c r="I1833" s="69"/>
      <c r="J1833" s="26"/>
    </row>
    <row r="1834" spans="1:10" s="14" customFormat="1" ht="77.5" x14ac:dyDescent="0.35">
      <c r="A1834" s="10"/>
      <c r="B1834" s="11"/>
      <c r="C1834" s="58">
        <v>19</v>
      </c>
      <c r="D1834" s="56" t="s">
        <v>2972</v>
      </c>
      <c r="E1834" s="63">
        <v>0</v>
      </c>
      <c r="F1834" s="63">
        <v>3500000</v>
      </c>
      <c r="G1834" s="76">
        <f t="shared" si="129"/>
        <v>3500000</v>
      </c>
      <c r="H1834" s="56" t="s">
        <v>1226</v>
      </c>
      <c r="I1834" s="69"/>
      <c r="J1834" s="26"/>
    </row>
    <row r="1835" spans="1:10" s="14" customFormat="1" ht="77.5" x14ac:dyDescent="0.35">
      <c r="A1835" s="10"/>
      <c r="B1835" s="11"/>
      <c r="C1835" s="58">
        <v>20</v>
      </c>
      <c r="D1835" s="56" t="s">
        <v>2973</v>
      </c>
      <c r="E1835" s="63">
        <v>0</v>
      </c>
      <c r="F1835" s="63">
        <v>3500000</v>
      </c>
      <c r="G1835" s="76">
        <f t="shared" si="129"/>
        <v>3500000</v>
      </c>
      <c r="H1835" s="56" t="s">
        <v>1226</v>
      </c>
      <c r="I1835" s="69"/>
      <c r="J1835" s="26"/>
    </row>
    <row r="1836" spans="1:10" s="14" customFormat="1" ht="77.5" x14ac:dyDescent="0.35">
      <c r="A1836" s="10"/>
      <c r="B1836" s="11"/>
      <c r="C1836" s="58">
        <v>21</v>
      </c>
      <c r="D1836" s="56" t="s">
        <v>2974</v>
      </c>
      <c r="E1836" s="63">
        <v>0</v>
      </c>
      <c r="F1836" s="63">
        <v>3500000</v>
      </c>
      <c r="G1836" s="76">
        <f t="shared" si="129"/>
        <v>3500000</v>
      </c>
      <c r="H1836" s="56" t="s">
        <v>1226</v>
      </c>
      <c r="I1836" s="69"/>
      <c r="J1836" s="26"/>
    </row>
    <row r="1837" spans="1:10" x14ac:dyDescent="0.35">
      <c r="A1837" s="10"/>
      <c r="B1837" s="11"/>
      <c r="C1837" s="109" t="s">
        <v>1479</v>
      </c>
      <c r="D1837" s="110"/>
      <c r="E1837" s="59">
        <f>SUM(E1825:E1836)</f>
        <v>44000000</v>
      </c>
      <c r="F1837" s="59">
        <f>SUM(F1825:F1836)</f>
        <v>95000000</v>
      </c>
      <c r="G1837" s="73">
        <f>SUM(G1825:G1836)</f>
        <v>51000000</v>
      </c>
      <c r="H1837" s="31"/>
      <c r="J1837" s="35"/>
    </row>
    <row r="1838" spans="1:10" x14ac:dyDescent="0.35">
      <c r="A1838" s="10"/>
      <c r="B1838" s="11"/>
      <c r="C1838" s="107" t="s">
        <v>1493</v>
      </c>
      <c r="D1838" s="112"/>
      <c r="E1838" s="59"/>
      <c r="F1838" s="59"/>
      <c r="G1838" s="73"/>
      <c r="H1838" s="31"/>
      <c r="J1838" s="35"/>
    </row>
    <row r="1839" spans="1:10" ht="93" x14ac:dyDescent="0.35">
      <c r="A1839" s="10"/>
      <c r="B1839" s="11"/>
      <c r="C1839" s="9">
        <f ca="1">COUNTIF($B$11:E1839,E1839)</f>
        <v>10</v>
      </c>
      <c r="D1839" s="4" t="s">
        <v>1002</v>
      </c>
      <c r="E1839" s="59">
        <v>10000000</v>
      </c>
      <c r="F1839" s="59">
        <v>10000000</v>
      </c>
      <c r="G1839" s="73"/>
      <c r="H1839" s="6" t="s">
        <v>1226</v>
      </c>
    </row>
    <row r="1840" spans="1:10" ht="77.5" x14ac:dyDescent="0.35">
      <c r="A1840" s="10"/>
      <c r="B1840" s="11"/>
      <c r="C1840" s="9">
        <f ca="1">COUNTIF($B$11:E1840,E1840)</f>
        <v>11</v>
      </c>
      <c r="D1840" s="4" t="s">
        <v>1003</v>
      </c>
      <c r="E1840" s="59">
        <v>10000000</v>
      </c>
      <c r="F1840" s="59">
        <v>10000000</v>
      </c>
      <c r="G1840" s="73"/>
      <c r="H1840" s="6" t="s">
        <v>1226</v>
      </c>
    </row>
    <row r="1841" spans="1:10" ht="93" x14ac:dyDescent="0.35">
      <c r="A1841" s="10"/>
      <c r="B1841" s="11"/>
      <c r="C1841" s="9">
        <f ca="1">COUNTIF($B$11:E1841,E1841)</f>
        <v>12</v>
      </c>
      <c r="D1841" s="4" t="s">
        <v>1004</v>
      </c>
      <c r="E1841" s="59">
        <v>10000000</v>
      </c>
      <c r="F1841" s="59">
        <v>10000000</v>
      </c>
      <c r="G1841" s="73"/>
      <c r="H1841" s="6" t="s">
        <v>1226</v>
      </c>
    </row>
    <row r="1842" spans="1:10" ht="77.5" x14ac:dyDescent="0.35">
      <c r="A1842" s="10"/>
      <c r="B1842" s="11"/>
      <c r="C1842" s="9">
        <f ca="1">COUNTIF($B$11:E1842,E1842)</f>
        <v>13</v>
      </c>
      <c r="D1842" s="4" t="s">
        <v>1005</v>
      </c>
      <c r="E1842" s="59">
        <v>10000000</v>
      </c>
      <c r="F1842" s="59">
        <v>10000000</v>
      </c>
      <c r="G1842" s="73"/>
      <c r="H1842" s="6" t="s">
        <v>1226</v>
      </c>
    </row>
    <row r="1843" spans="1:10" ht="69" customHeight="1" x14ac:dyDescent="0.35">
      <c r="A1843" s="10"/>
      <c r="B1843" s="11"/>
      <c r="C1843" s="9">
        <f ca="1">COUNTIF($B$11:E1843,E1843)</f>
        <v>14</v>
      </c>
      <c r="D1843" s="4" t="s">
        <v>1006</v>
      </c>
      <c r="E1843" s="59">
        <v>10000000</v>
      </c>
      <c r="F1843" s="59">
        <v>10000000</v>
      </c>
      <c r="G1843" s="73"/>
      <c r="H1843" s="6" t="s">
        <v>1226</v>
      </c>
    </row>
    <row r="1844" spans="1:10" ht="133.5" customHeight="1" x14ac:dyDescent="0.35">
      <c r="A1844" s="10"/>
      <c r="B1844" s="11"/>
      <c r="C1844" s="9">
        <f ca="1">COUNTIF($B$11:E1844,E1844)</f>
        <v>15</v>
      </c>
      <c r="D1844" s="4" t="s">
        <v>1007</v>
      </c>
      <c r="E1844" s="59">
        <v>10000000</v>
      </c>
      <c r="F1844" s="59">
        <v>10000000</v>
      </c>
      <c r="G1844" s="73"/>
      <c r="H1844" s="6" t="s">
        <v>1226</v>
      </c>
    </row>
    <row r="1845" spans="1:10" ht="143.25" customHeight="1" x14ac:dyDescent="0.35">
      <c r="A1845" s="10"/>
      <c r="B1845" s="11"/>
      <c r="C1845" s="9">
        <f ca="1">COUNTIF($B$11:E1845,E1845)</f>
        <v>16</v>
      </c>
      <c r="D1845" s="4" t="s">
        <v>1008</v>
      </c>
      <c r="E1845" s="59">
        <v>10000000</v>
      </c>
      <c r="F1845" s="59">
        <v>10000000</v>
      </c>
      <c r="G1845" s="73"/>
      <c r="H1845" s="6" t="s">
        <v>1226</v>
      </c>
    </row>
    <row r="1846" spans="1:10" ht="133.5" customHeight="1" x14ac:dyDescent="0.35">
      <c r="A1846" s="10"/>
      <c r="B1846" s="11"/>
      <c r="C1846" s="9">
        <f ca="1">COUNTIF($B$11:E1846,E1846)</f>
        <v>17</v>
      </c>
      <c r="D1846" s="4" t="s">
        <v>1009</v>
      </c>
      <c r="E1846" s="59">
        <v>10000000</v>
      </c>
      <c r="F1846" s="59">
        <v>10000000</v>
      </c>
      <c r="G1846" s="73"/>
      <c r="H1846" s="6" t="s">
        <v>1226</v>
      </c>
    </row>
    <row r="1847" spans="1:10" ht="77.5" x14ac:dyDescent="0.35">
      <c r="A1847" s="10"/>
      <c r="B1847" s="11"/>
      <c r="C1847" s="9">
        <f ca="1">COUNTIF($B$11:E1847,E1847)</f>
        <v>18</v>
      </c>
      <c r="D1847" s="4" t="s">
        <v>1010</v>
      </c>
      <c r="E1847" s="59">
        <v>10000000</v>
      </c>
      <c r="F1847" s="59">
        <v>10000000</v>
      </c>
      <c r="G1847" s="73"/>
      <c r="H1847" s="6" t="s">
        <v>1226</v>
      </c>
    </row>
    <row r="1848" spans="1:10" s="14" customFormat="1" ht="77.5" x14ac:dyDescent="0.35">
      <c r="A1848" s="10"/>
      <c r="B1848" s="11"/>
      <c r="C1848" s="58">
        <v>24</v>
      </c>
      <c r="D1848" s="56" t="s">
        <v>2980</v>
      </c>
      <c r="E1848" s="63">
        <v>0</v>
      </c>
      <c r="F1848" s="63">
        <v>20000000</v>
      </c>
      <c r="G1848" s="76">
        <f t="shared" ref="G1848:G1852" si="130">F1848-E1848</f>
        <v>20000000</v>
      </c>
      <c r="H1848" s="56" t="s">
        <v>1226</v>
      </c>
      <c r="I1848" s="69"/>
      <c r="J1848" s="26"/>
    </row>
    <row r="1849" spans="1:10" s="14" customFormat="1" ht="93" x14ac:dyDescent="0.35">
      <c r="A1849" s="10"/>
      <c r="B1849" s="11"/>
      <c r="C1849" s="58">
        <v>25</v>
      </c>
      <c r="D1849" s="56" t="s">
        <v>2981</v>
      </c>
      <c r="E1849" s="63">
        <v>0</v>
      </c>
      <c r="F1849" s="63">
        <v>10000000</v>
      </c>
      <c r="G1849" s="76">
        <f t="shared" si="130"/>
        <v>10000000</v>
      </c>
      <c r="H1849" s="56" t="s">
        <v>1226</v>
      </c>
      <c r="I1849" s="69"/>
      <c r="J1849" s="26"/>
    </row>
    <row r="1850" spans="1:10" s="14" customFormat="1" ht="77.5" x14ac:dyDescent="0.35">
      <c r="A1850" s="10"/>
      <c r="B1850" s="11"/>
      <c r="C1850" s="58">
        <v>26</v>
      </c>
      <c r="D1850" s="56" t="s">
        <v>2982</v>
      </c>
      <c r="E1850" s="63">
        <v>0</v>
      </c>
      <c r="F1850" s="63">
        <v>15000000</v>
      </c>
      <c r="G1850" s="76">
        <f t="shared" si="130"/>
        <v>15000000</v>
      </c>
      <c r="H1850" s="56" t="s">
        <v>1226</v>
      </c>
      <c r="I1850" s="69"/>
      <c r="J1850" s="26"/>
    </row>
    <row r="1851" spans="1:10" s="14" customFormat="1" ht="108.5" x14ac:dyDescent="0.35">
      <c r="A1851" s="10"/>
      <c r="B1851" s="11"/>
      <c r="C1851" s="58">
        <v>27</v>
      </c>
      <c r="D1851" s="56" t="s">
        <v>2983</v>
      </c>
      <c r="E1851" s="63">
        <v>0</v>
      </c>
      <c r="F1851" s="63">
        <v>5000000</v>
      </c>
      <c r="G1851" s="76">
        <f t="shared" si="130"/>
        <v>5000000</v>
      </c>
      <c r="H1851" s="56" t="s">
        <v>1226</v>
      </c>
      <c r="I1851" s="69"/>
      <c r="J1851" s="26"/>
    </row>
    <row r="1852" spans="1:10" s="14" customFormat="1" ht="77.5" x14ac:dyDescent="0.35">
      <c r="A1852" s="10"/>
      <c r="B1852" s="11"/>
      <c r="C1852" s="58">
        <v>28</v>
      </c>
      <c r="D1852" s="56" t="s">
        <v>2984</v>
      </c>
      <c r="E1852" s="63">
        <v>0</v>
      </c>
      <c r="F1852" s="63">
        <v>8000000</v>
      </c>
      <c r="G1852" s="76">
        <f t="shared" si="130"/>
        <v>8000000</v>
      </c>
      <c r="H1852" s="56" t="s">
        <v>1226</v>
      </c>
      <c r="I1852" s="69"/>
      <c r="J1852" s="26"/>
    </row>
    <row r="1853" spans="1:10" x14ac:dyDescent="0.35">
      <c r="A1853" s="10"/>
      <c r="B1853" s="11"/>
      <c r="C1853" s="109" t="s">
        <v>1480</v>
      </c>
      <c r="D1853" s="110"/>
      <c r="E1853" s="59">
        <f>SUM(E1839:E1852)</f>
        <v>90000000</v>
      </c>
      <c r="F1853" s="59">
        <f>SUM(F1839:F1852)</f>
        <v>148000000</v>
      </c>
      <c r="G1853" s="73">
        <f>SUM(G1839:G1852)</f>
        <v>58000000</v>
      </c>
      <c r="H1853" s="31"/>
      <c r="J1853" s="35"/>
    </row>
    <row r="1854" spans="1:10" x14ac:dyDescent="0.35">
      <c r="A1854" s="10"/>
      <c r="B1854" s="11"/>
      <c r="C1854" s="107" t="s">
        <v>1494</v>
      </c>
      <c r="D1854" s="112"/>
      <c r="E1854" s="59"/>
      <c r="F1854" s="59"/>
      <c r="G1854" s="73"/>
      <c r="H1854" s="31"/>
      <c r="J1854" s="35"/>
    </row>
    <row r="1855" spans="1:10" ht="77.5" x14ac:dyDescent="0.35">
      <c r="A1855" s="10"/>
      <c r="B1855" s="11"/>
      <c r="C1855" s="9">
        <f ca="1">COUNTIF($B$11:E1855,E1855)</f>
        <v>2</v>
      </c>
      <c r="D1855" s="4" t="s">
        <v>1012</v>
      </c>
      <c r="E1855" s="59">
        <v>10000000</v>
      </c>
      <c r="F1855" s="59">
        <v>10000000</v>
      </c>
      <c r="G1855" s="73"/>
      <c r="H1855" s="6" t="s">
        <v>1226</v>
      </c>
    </row>
    <row r="1856" spans="1:10" s="14" customFormat="1" ht="77.5" x14ac:dyDescent="0.35">
      <c r="A1856" s="10"/>
      <c r="B1856" s="11"/>
      <c r="C1856" s="58">
        <v>13</v>
      </c>
      <c r="D1856" s="56" t="s">
        <v>2989</v>
      </c>
      <c r="E1856" s="63">
        <v>0</v>
      </c>
      <c r="F1856" s="63">
        <v>15000000</v>
      </c>
      <c r="G1856" s="76">
        <f t="shared" ref="G1856:G1860" si="131">F1856-E1856</f>
        <v>15000000</v>
      </c>
      <c r="H1856" s="56" t="s">
        <v>1226</v>
      </c>
      <c r="I1856" s="69"/>
      <c r="J1856" s="26"/>
    </row>
    <row r="1857" spans="1:13" s="14" customFormat="1" ht="77.5" x14ac:dyDescent="0.35">
      <c r="A1857" s="10"/>
      <c r="B1857" s="11"/>
      <c r="C1857" s="58">
        <v>14</v>
      </c>
      <c r="D1857" s="56" t="s">
        <v>2990</v>
      </c>
      <c r="E1857" s="63">
        <v>0</v>
      </c>
      <c r="F1857" s="63">
        <v>10000000</v>
      </c>
      <c r="G1857" s="76">
        <f t="shared" si="131"/>
        <v>10000000</v>
      </c>
      <c r="H1857" s="56" t="s">
        <v>1226</v>
      </c>
      <c r="I1857" s="69"/>
      <c r="J1857" s="26"/>
    </row>
    <row r="1858" spans="1:13" s="14" customFormat="1" ht="136.5" customHeight="1" x14ac:dyDescent="0.35">
      <c r="A1858" s="10"/>
      <c r="B1858" s="11"/>
      <c r="C1858" s="58">
        <v>15</v>
      </c>
      <c r="D1858" s="56" t="s">
        <v>2991</v>
      </c>
      <c r="E1858" s="63">
        <v>0</v>
      </c>
      <c r="F1858" s="63">
        <v>10000000</v>
      </c>
      <c r="G1858" s="76">
        <f t="shared" si="131"/>
        <v>10000000</v>
      </c>
      <c r="H1858" s="56" t="s">
        <v>1226</v>
      </c>
      <c r="I1858" s="69"/>
      <c r="J1858" s="26"/>
    </row>
    <row r="1859" spans="1:13" s="14" customFormat="1" ht="136.5" customHeight="1" x14ac:dyDescent="0.35">
      <c r="A1859" s="10"/>
      <c r="B1859" s="11"/>
      <c r="C1859" s="58">
        <v>16</v>
      </c>
      <c r="D1859" s="56" t="s">
        <v>2993</v>
      </c>
      <c r="E1859" s="63">
        <v>0</v>
      </c>
      <c r="F1859" s="63">
        <v>10000000</v>
      </c>
      <c r="G1859" s="76">
        <f t="shared" si="131"/>
        <v>10000000</v>
      </c>
      <c r="H1859" s="56" t="s">
        <v>1226</v>
      </c>
      <c r="I1859" s="69"/>
      <c r="J1859" s="26"/>
    </row>
    <row r="1860" spans="1:13" s="14" customFormat="1" ht="110.25" customHeight="1" x14ac:dyDescent="0.35">
      <c r="A1860" s="10"/>
      <c r="B1860" s="11"/>
      <c r="C1860" s="58">
        <v>17</v>
      </c>
      <c r="D1860" s="56" t="s">
        <v>3002</v>
      </c>
      <c r="E1860" s="63">
        <v>0</v>
      </c>
      <c r="F1860" s="63">
        <v>10000000</v>
      </c>
      <c r="G1860" s="76">
        <f t="shared" si="131"/>
        <v>10000000</v>
      </c>
      <c r="H1860" s="56" t="s">
        <v>1226</v>
      </c>
      <c r="I1860" s="69"/>
      <c r="J1860" s="26"/>
    </row>
    <row r="1861" spans="1:13" ht="24.75" customHeight="1" x14ac:dyDescent="0.35">
      <c r="A1861" s="10"/>
      <c r="B1861" s="11"/>
      <c r="C1861" s="109" t="s">
        <v>1481</v>
      </c>
      <c r="D1861" s="110"/>
      <c r="E1861" s="59">
        <f>SUM(E1855:E1860)</f>
        <v>10000000</v>
      </c>
      <c r="F1861" s="59">
        <f>SUM(F1855:F1860)</f>
        <v>65000000</v>
      </c>
      <c r="G1861" s="73">
        <f>SUM(G1855:G1860)</f>
        <v>55000000</v>
      </c>
      <c r="H1861" s="31"/>
      <c r="J1861" s="35"/>
    </row>
    <row r="1862" spans="1:13" x14ac:dyDescent="0.35">
      <c r="A1862" s="10"/>
      <c r="B1862" s="11"/>
      <c r="C1862" s="107" t="s">
        <v>1495</v>
      </c>
      <c r="D1862" s="112"/>
      <c r="E1862" s="59"/>
      <c r="F1862" s="59"/>
      <c r="G1862" s="73"/>
      <c r="H1862" s="31"/>
      <c r="J1862" s="35"/>
    </row>
    <row r="1863" spans="1:13" s="69" customFormat="1" ht="77.5" x14ac:dyDescent="0.35">
      <c r="A1863" s="10"/>
      <c r="B1863" s="11"/>
      <c r="C1863" s="9">
        <f ca="1">COUNTIF($B$11:E1863,E1863)</f>
        <v>10</v>
      </c>
      <c r="D1863" s="4" t="s">
        <v>1022</v>
      </c>
      <c r="E1863" s="59">
        <v>10000000</v>
      </c>
      <c r="F1863" s="59">
        <v>10000000</v>
      </c>
      <c r="G1863" s="73"/>
      <c r="H1863" s="6" t="s">
        <v>1226</v>
      </c>
      <c r="J1863" s="51"/>
      <c r="K1863" s="7"/>
      <c r="L1863" s="7"/>
      <c r="M1863" s="7"/>
    </row>
    <row r="1864" spans="1:13" s="69" customFormat="1" ht="93" x14ac:dyDescent="0.35">
      <c r="A1864" s="10"/>
      <c r="B1864" s="11"/>
      <c r="C1864" s="9">
        <f ca="1">COUNTIF($B$11:E1864,E1864)</f>
        <v>11</v>
      </c>
      <c r="D1864" s="4" t="s">
        <v>1023</v>
      </c>
      <c r="E1864" s="59">
        <v>15000000</v>
      </c>
      <c r="F1864" s="59">
        <v>15000000</v>
      </c>
      <c r="G1864" s="73"/>
      <c r="H1864" s="6" t="s">
        <v>1226</v>
      </c>
      <c r="J1864" s="51"/>
      <c r="K1864" s="7"/>
      <c r="L1864" s="7"/>
      <c r="M1864" s="7"/>
    </row>
    <row r="1865" spans="1:13" s="69" customFormat="1" ht="93" x14ac:dyDescent="0.35">
      <c r="A1865" s="10"/>
      <c r="B1865" s="11"/>
      <c r="C1865" s="9">
        <f ca="1">COUNTIF($B$11:E1865,E1865)</f>
        <v>12</v>
      </c>
      <c r="D1865" s="4" t="s">
        <v>1024</v>
      </c>
      <c r="E1865" s="59">
        <v>15000000</v>
      </c>
      <c r="F1865" s="59">
        <v>15000000</v>
      </c>
      <c r="G1865" s="73"/>
      <c r="H1865" s="6" t="s">
        <v>1226</v>
      </c>
      <c r="J1865" s="51"/>
      <c r="K1865" s="7"/>
      <c r="L1865" s="7"/>
      <c r="M1865" s="7"/>
    </row>
    <row r="1866" spans="1:13" s="69" customFormat="1" ht="77.5" x14ac:dyDescent="0.35">
      <c r="A1866" s="10"/>
      <c r="B1866" s="11"/>
      <c r="C1866" s="9">
        <f ca="1">COUNTIF($B$11:E1866,E1866)</f>
        <v>13</v>
      </c>
      <c r="D1866" s="4" t="s">
        <v>1025</v>
      </c>
      <c r="E1866" s="59">
        <v>15000000</v>
      </c>
      <c r="F1866" s="59">
        <v>15000000</v>
      </c>
      <c r="G1866" s="73"/>
      <c r="H1866" s="6" t="s">
        <v>1226</v>
      </c>
      <c r="J1866" s="51"/>
      <c r="K1866" s="7"/>
      <c r="L1866" s="7"/>
      <c r="M1866" s="7"/>
    </row>
    <row r="1867" spans="1:13" s="69" customFormat="1" ht="86.25" customHeight="1" x14ac:dyDescent="0.35">
      <c r="A1867" s="10"/>
      <c r="B1867" s="11"/>
      <c r="C1867" s="9">
        <f ca="1">COUNTIF($B$11:E1867,E1867)</f>
        <v>14</v>
      </c>
      <c r="D1867" s="4" t="s">
        <v>1026</v>
      </c>
      <c r="E1867" s="59">
        <v>15000000</v>
      </c>
      <c r="F1867" s="59">
        <v>15000000</v>
      </c>
      <c r="G1867" s="73"/>
      <c r="H1867" s="6" t="s">
        <v>1226</v>
      </c>
      <c r="J1867" s="51"/>
      <c r="K1867" s="7"/>
      <c r="L1867" s="7"/>
      <c r="M1867" s="7"/>
    </row>
    <row r="1868" spans="1:13" s="69" customFormat="1" ht="102" customHeight="1" x14ac:dyDescent="0.35">
      <c r="A1868" s="10"/>
      <c r="B1868" s="11"/>
      <c r="C1868" s="9">
        <f ca="1">COUNTIF($B$11:E1868,E1868)</f>
        <v>15</v>
      </c>
      <c r="D1868" s="4" t="s">
        <v>1027</v>
      </c>
      <c r="E1868" s="59">
        <v>15000000</v>
      </c>
      <c r="F1868" s="59">
        <v>15000000</v>
      </c>
      <c r="G1868" s="73"/>
      <c r="H1868" s="6" t="s">
        <v>1226</v>
      </c>
      <c r="J1868" s="51"/>
      <c r="K1868" s="7"/>
      <c r="L1868" s="7"/>
      <c r="M1868" s="7"/>
    </row>
    <row r="1869" spans="1:13" s="69" customFormat="1" ht="83.25" customHeight="1" x14ac:dyDescent="0.35">
      <c r="A1869" s="10"/>
      <c r="B1869" s="11"/>
      <c r="C1869" s="9">
        <f ca="1">COUNTIF($B$11:E1869,E1869)</f>
        <v>16</v>
      </c>
      <c r="D1869" s="4" t="s">
        <v>1028</v>
      </c>
      <c r="E1869" s="59">
        <v>15000000</v>
      </c>
      <c r="F1869" s="59">
        <v>15000000</v>
      </c>
      <c r="G1869" s="73"/>
      <c r="H1869" s="6" t="s">
        <v>1226</v>
      </c>
      <c r="J1869" s="51"/>
      <c r="K1869" s="7"/>
      <c r="L1869" s="7"/>
      <c r="M1869" s="7"/>
    </row>
    <row r="1870" spans="1:13" s="69" customFormat="1" ht="82.5" customHeight="1" x14ac:dyDescent="0.35">
      <c r="A1870" s="10"/>
      <c r="B1870" s="11"/>
      <c r="C1870" s="9">
        <f ca="1">COUNTIF($B$11:E1870,E1870)</f>
        <v>17</v>
      </c>
      <c r="D1870" s="4" t="s">
        <v>1029</v>
      </c>
      <c r="E1870" s="59">
        <v>15000000</v>
      </c>
      <c r="F1870" s="59">
        <v>15000000</v>
      </c>
      <c r="G1870" s="73"/>
      <c r="H1870" s="6" t="s">
        <v>1226</v>
      </c>
      <c r="J1870" s="51"/>
      <c r="K1870" s="7"/>
      <c r="L1870" s="7"/>
      <c r="M1870" s="7"/>
    </row>
    <row r="1871" spans="1:13" s="69" customFormat="1" ht="98.25" customHeight="1" x14ac:dyDescent="0.35">
      <c r="A1871" s="10"/>
      <c r="B1871" s="11"/>
      <c r="C1871" s="9">
        <f ca="1">COUNTIF($B$11:E1871,E1871)</f>
        <v>18</v>
      </c>
      <c r="D1871" s="4" t="s">
        <v>1030</v>
      </c>
      <c r="E1871" s="59">
        <v>15000000</v>
      </c>
      <c r="F1871" s="59">
        <v>15000000</v>
      </c>
      <c r="G1871" s="73"/>
      <c r="H1871" s="6" t="s">
        <v>1226</v>
      </c>
      <c r="J1871" s="51"/>
      <c r="K1871" s="7"/>
      <c r="L1871" s="7"/>
      <c r="M1871" s="7"/>
    </row>
    <row r="1872" spans="1:13" s="69" customFormat="1" ht="98.25" customHeight="1" x14ac:dyDescent="0.35">
      <c r="A1872" s="10"/>
      <c r="B1872" s="11"/>
      <c r="C1872" s="9">
        <f ca="1">COUNTIF($B$11:E1872,E1872)</f>
        <v>19</v>
      </c>
      <c r="D1872" s="4" t="s">
        <v>1031</v>
      </c>
      <c r="E1872" s="59">
        <v>15000000</v>
      </c>
      <c r="F1872" s="59">
        <v>15000000</v>
      </c>
      <c r="G1872" s="73"/>
      <c r="H1872" s="6" t="s">
        <v>1226</v>
      </c>
      <c r="J1872" s="51"/>
      <c r="K1872" s="7"/>
      <c r="L1872" s="7"/>
      <c r="M1872" s="7"/>
    </row>
    <row r="1873" spans="1:13" s="69" customFormat="1" ht="98.25" customHeight="1" x14ac:dyDescent="0.35">
      <c r="A1873" s="10"/>
      <c r="B1873" s="11"/>
      <c r="C1873" s="9">
        <f ca="1">COUNTIF($B$11:E1873,E1873)</f>
        <v>20</v>
      </c>
      <c r="D1873" s="4" t="s">
        <v>1032</v>
      </c>
      <c r="E1873" s="59">
        <v>15000000</v>
      </c>
      <c r="F1873" s="59">
        <v>15000000</v>
      </c>
      <c r="G1873" s="73"/>
      <c r="H1873" s="6" t="s">
        <v>1226</v>
      </c>
      <c r="J1873" s="51"/>
      <c r="K1873" s="7"/>
      <c r="L1873" s="7"/>
      <c r="M1873" s="7"/>
    </row>
    <row r="1874" spans="1:13" s="69" customFormat="1" ht="93" x14ac:dyDescent="0.35">
      <c r="A1874" s="10"/>
      <c r="B1874" s="11"/>
      <c r="C1874" s="9">
        <f ca="1">COUNTIF($B$11:E1874,E1874)</f>
        <v>21</v>
      </c>
      <c r="D1874" s="4" t="s">
        <v>1033</v>
      </c>
      <c r="E1874" s="59">
        <v>15000000</v>
      </c>
      <c r="F1874" s="59">
        <v>15000000</v>
      </c>
      <c r="G1874" s="73"/>
      <c r="H1874" s="6" t="s">
        <v>1226</v>
      </c>
      <c r="J1874" s="51"/>
      <c r="K1874" s="7"/>
      <c r="L1874" s="7"/>
      <c r="M1874" s="7"/>
    </row>
    <row r="1875" spans="1:13" s="69" customFormat="1" ht="93" x14ac:dyDescent="0.35">
      <c r="A1875" s="10"/>
      <c r="B1875" s="11"/>
      <c r="C1875" s="9">
        <f ca="1">COUNTIF($B$11:E1875,E1875)</f>
        <v>22</v>
      </c>
      <c r="D1875" s="4" t="s">
        <v>1034</v>
      </c>
      <c r="E1875" s="59">
        <v>15000000</v>
      </c>
      <c r="F1875" s="59">
        <v>15000000</v>
      </c>
      <c r="G1875" s="73"/>
      <c r="H1875" s="6" t="s">
        <v>1226</v>
      </c>
      <c r="J1875" s="51"/>
      <c r="K1875" s="7"/>
      <c r="L1875" s="7"/>
      <c r="M1875" s="7"/>
    </row>
    <row r="1876" spans="1:13" s="69" customFormat="1" ht="115.5" customHeight="1" x14ac:dyDescent="0.35">
      <c r="A1876" s="10"/>
      <c r="B1876" s="11"/>
      <c r="C1876" s="9">
        <f ca="1">COUNTIF($B$11:E1876,E1876)</f>
        <v>23</v>
      </c>
      <c r="D1876" s="4" t="s">
        <v>1035</v>
      </c>
      <c r="E1876" s="59">
        <v>15000000</v>
      </c>
      <c r="F1876" s="59">
        <v>15000000</v>
      </c>
      <c r="G1876" s="73"/>
      <c r="H1876" s="6" t="s">
        <v>1226</v>
      </c>
      <c r="J1876" s="51"/>
      <c r="K1876" s="7"/>
      <c r="L1876" s="7"/>
      <c r="M1876" s="7"/>
    </row>
    <row r="1877" spans="1:13" s="69" customFormat="1" ht="113.25" customHeight="1" x14ac:dyDescent="0.35">
      <c r="A1877" s="10"/>
      <c r="B1877" s="11"/>
      <c r="C1877" s="9">
        <f ca="1">COUNTIF($B$11:E1877,E1877)</f>
        <v>24</v>
      </c>
      <c r="D1877" s="4" t="s">
        <v>1036</v>
      </c>
      <c r="E1877" s="59">
        <v>15000000</v>
      </c>
      <c r="F1877" s="59">
        <v>15000000</v>
      </c>
      <c r="G1877" s="73"/>
      <c r="H1877" s="6" t="s">
        <v>1226</v>
      </c>
      <c r="J1877" s="51"/>
      <c r="K1877" s="7"/>
      <c r="L1877" s="7"/>
      <c r="M1877" s="7"/>
    </row>
    <row r="1878" spans="1:13" s="69" customFormat="1" ht="95.25" customHeight="1" x14ac:dyDescent="0.35">
      <c r="A1878" s="10"/>
      <c r="B1878" s="11"/>
      <c r="C1878" s="9">
        <f ca="1">COUNTIF($B$11:E1878,E1878)</f>
        <v>25</v>
      </c>
      <c r="D1878" s="4" t="s">
        <v>1037</v>
      </c>
      <c r="E1878" s="59">
        <v>15000000</v>
      </c>
      <c r="F1878" s="59">
        <v>15000000</v>
      </c>
      <c r="G1878" s="73"/>
      <c r="H1878" s="6" t="s">
        <v>1226</v>
      </c>
      <c r="J1878" s="51"/>
      <c r="K1878" s="7"/>
      <c r="L1878" s="7"/>
      <c r="M1878" s="7"/>
    </row>
    <row r="1879" spans="1:13" s="69" customFormat="1" ht="99" customHeight="1" x14ac:dyDescent="0.35">
      <c r="A1879" s="10"/>
      <c r="B1879" s="11"/>
      <c r="C1879" s="9">
        <f ca="1">COUNTIF($B$11:E1879,E1879)</f>
        <v>26</v>
      </c>
      <c r="D1879" s="4" t="s">
        <v>1038</v>
      </c>
      <c r="E1879" s="59">
        <v>15000000</v>
      </c>
      <c r="F1879" s="59">
        <v>15000000</v>
      </c>
      <c r="G1879" s="73"/>
      <c r="H1879" s="6" t="s">
        <v>1226</v>
      </c>
      <c r="J1879" s="51"/>
      <c r="K1879" s="7"/>
      <c r="L1879" s="7"/>
      <c r="M1879" s="7"/>
    </row>
    <row r="1880" spans="1:13" s="69" customFormat="1" ht="99" customHeight="1" x14ac:dyDescent="0.35">
      <c r="A1880" s="10"/>
      <c r="B1880" s="11"/>
      <c r="C1880" s="9">
        <f ca="1">COUNTIF($B$11:E1880,E1880)</f>
        <v>27</v>
      </c>
      <c r="D1880" s="4" t="s">
        <v>1039</v>
      </c>
      <c r="E1880" s="59">
        <v>15000000</v>
      </c>
      <c r="F1880" s="59">
        <v>15000000</v>
      </c>
      <c r="G1880" s="73"/>
      <c r="H1880" s="6" t="s">
        <v>1226</v>
      </c>
      <c r="J1880" s="51"/>
      <c r="K1880" s="7"/>
      <c r="L1880" s="7"/>
      <c r="M1880" s="7"/>
    </row>
    <row r="1881" spans="1:13" s="69" customFormat="1" ht="99" customHeight="1" x14ac:dyDescent="0.35">
      <c r="A1881" s="10"/>
      <c r="B1881" s="11"/>
      <c r="C1881" s="9">
        <f ca="1">COUNTIF($B$11:E1881,E1881)</f>
        <v>28</v>
      </c>
      <c r="D1881" s="4" t="s">
        <v>1040</v>
      </c>
      <c r="E1881" s="59">
        <v>15000000</v>
      </c>
      <c r="F1881" s="59">
        <v>15000000</v>
      </c>
      <c r="G1881" s="73"/>
      <c r="H1881" s="6" t="s">
        <v>1226</v>
      </c>
      <c r="J1881" s="51"/>
      <c r="K1881" s="7"/>
      <c r="L1881" s="7"/>
      <c r="M1881" s="7"/>
    </row>
    <row r="1882" spans="1:13" s="69" customFormat="1" ht="102" customHeight="1" x14ac:dyDescent="0.35">
      <c r="A1882" s="10"/>
      <c r="B1882" s="11"/>
      <c r="C1882" s="9">
        <f ca="1">COUNTIF($B$11:E1882,E1882)</f>
        <v>29</v>
      </c>
      <c r="D1882" s="4" t="s">
        <v>1041</v>
      </c>
      <c r="E1882" s="59">
        <v>15000000</v>
      </c>
      <c r="F1882" s="59">
        <v>15000000</v>
      </c>
      <c r="G1882" s="73"/>
      <c r="H1882" s="6" t="s">
        <v>1226</v>
      </c>
      <c r="J1882" s="51"/>
      <c r="K1882" s="7"/>
      <c r="L1882" s="7"/>
      <c r="M1882" s="7"/>
    </row>
    <row r="1883" spans="1:13" s="69" customFormat="1" ht="102" customHeight="1" x14ac:dyDescent="0.35">
      <c r="A1883" s="10"/>
      <c r="B1883" s="11"/>
      <c r="C1883" s="9">
        <f ca="1">COUNTIF($B$11:E1883,E1883)</f>
        <v>30</v>
      </c>
      <c r="D1883" s="4" t="s">
        <v>1042</v>
      </c>
      <c r="E1883" s="59">
        <v>15000000</v>
      </c>
      <c r="F1883" s="59">
        <v>15000000</v>
      </c>
      <c r="G1883" s="73"/>
      <c r="H1883" s="6" t="s">
        <v>1226</v>
      </c>
      <c r="J1883" s="51"/>
      <c r="K1883" s="7"/>
      <c r="L1883" s="7"/>
      <c r="M1883" s="7"/>
    </row>
    <row r="1884" spans="1:13" s="69" customFormat="1" ht="102" customHeight="1" x14ac:dyDescent="0.35">
      <c r="A1884" s="10"/>
      <c r="B1884" s="11"/>
      <c r="C1884" s="9">
        <f ca="1">COUNTIF($B$11:E1884,E1884)</f>
        <v>31</v>
      </c>
      <c r="D1884" s="4" t="s">
        <v>1043</v>
      </c>
      <c r="E1884" s="59">
        <v>15000000</v>
      </c>
      <c r="F1884" s="59">
        <v>15000000</v>
      </c>
      <c r="G1884" s="73"/>
      <c r="H1884" s="6" t="s">
        <v>1226</v>
      </c>
      <c r="J1884" s="51"/>
      <c r="K1884" s="7"/>
      <c r="L1884" s="7"/>
      <c r="M1884" s="7"/>
    </row>
    <row r="1885" spans="1:13" s="69" customFormat="1" ht="102" customHeight="1" x14ac:dyDescent="0.35">
      <c r="A1885" s="10"/>
      <c r="B1885" s="11"/>
      <c r="C1885" s="9">
        <f ca="1">COUNTIF($B$11:E1885,E1885)</f>
        <v>32</v>
      </c>
      <c r="D1885" s="4" t="s">
        <v>1044</v>
      </c>
      <c r="E1885" s="59">
        <v>15000000</v>
      </c>
      <c r="F1885" s="59">
        <v>15000000</v>
      </c>
      <c r="G1885" s="73"/>
      <c r="H1885" s="6" t="s">
        <v>1226</v>
      </c>
      <c r="J1885" s="51"/>
      <c r="K1885" s="7"/>
      <c r="L1885" s="7"/>
      <c r="M1885" s="7"/>
    </row>
    <row r="1886" spans="1:13" s="69" customFormat="1" ht="93" x14ac:dyDescent="0.35">
      <c r="A1886" s="10"/>
      <c r="B1886" s="11"/>
      <c r="C1886" s="9">
        <f ca="1">COUNTIF($B$11:E1886,E1886)</f>
        <v>33</v>
      </c>
      <c r="D1886" s="4" t="s">
        <v>1045</v>
      </c>
      <c r="E1886" s="59">
        <v>15000000</v>
      </c>
      <c r="F1886" s="59">
        <v>15000000</v>
      </c>
      <c r="G1886" s="73"/>
      <c r="H1886" s="6" t="s">
        <v>1226</v>
      </c>
      <c r="J1886" s="51"/>
      <c r="K1886" s="7"/>
      <c r="L1886" s="7"/>
      <c r="M1886" s="7"/>
    </row>
    <row r="1887" spans="1:13" s="69" customFormat="1" ht="93" x14ac:dyDescent="0.35">
      <c r="A1887" s="10"/>
      <c r="B1887" s="11"/>
      <c r="C1887" s="9">
        <f ca="1">COUNTIF($B$11:E1887,E1887)</f>
        <v>34</v>
      </c>
      <c r="D1887" s="4" t="s">
        <v>1046</v>
      </c>
      <c r="E1887" s="59">
        <v>15000000</v>
      </c>
      <c r="F1887" s="59">
        <v>15000000</v>
      </c>
      <c r="G1887" s="73"/>
      <c r="H1887" s="6" t="s">
        <v>1226</v>
      </c>
      <c r="J1887" s="51"/>
      <c r="K1887" s="7"/>
      <c r="L1887" s="7"/>
      <c r="M1887" s="7"/>
    </row>
    <row r="1888" spans="1:13" s="69" customFormat="1" ht="96.75" customHeight="1" x14ac:dyDescent="0.35">
      <c r="A1888" s="10"/>
      <c r="B1888" s="11"/>
      <c r="C1888" s="9">
        <f ca="1">COUNTIF($B$11:E1888,E1888)</f>
        <v>35</v>
      </c>
      <c r="D1888" s="4" t="s">
        <v>1047</v>
      </c>
      <c r="E1888" s="59">
        <v>15000000</v>
      </c>
      <c r="F1888" s="59">
        <v>15000000</v>
      </c>
      <c r="G1888" s="73"/>
      <c r="H1888" s="6" t="s">
        <v>1226</v>
      </c>
      <c r="J1888" s="51"/>
      <c r="K1888" s="7"/>
      <c r="L1888" s="7"/>
      <c r="M1888" s="7"/>
    </row>
    <row r="1889" spans="1:13" s="69" customFormat="1" ht="102" customHeight="1" x14ac:dyDescent="0.35">
      <c r="A1889" s="10"/>
      <c r="B1889" s="11"/>
      <c r="C1889" s="9">
        <f ca="1">COUNTIF($B$11:E1889,E1889)</f>
        <v>36</v>
      </c>
      <c r="D1889" s="4" t="s">
        <v>1048</v>
      </c>
      <c r="E1889" s="59">
        <v>15000000</v>
      </c>
      <c r="F1889" s="59">
        <v>15000000</v>
      </c>
      <c r="G1889" s="73"/>
      <c r="H1889" s="6" t="s">
        <v>1226</v>
      </c>
      <c r="J1889" s="51"/>
      <c r="K1889" s="7"/>
      <c r="L1889" s="7"/>
      <c r="M1889" s="7"/>
    </row>
    <row r="1890" spans="1:13" s="69" customFormat="1" ht="112.5" customHeight="1" x14ac:dyDescent="0.35">
      <c r="A1890" s="10"/>
      <c r="B1890" s="11"/>
      <c r="C1890" s="9">
        <f ca="1">COUNTIF($B$11:E1890,E1890)</f>
        <v>37</v>
      </c>
      <c r="D1890" s="4" t="s">
        <v>1049</v>
      </c>
      <c r="E1890" s="59">
        <v>15000000</v>
      </c>
      <c r="F1890" s="59">
        <v>15000000</v>
      </c>
      <c r="G1890" s="73"/>
      <c r="H1890" s="6" t="s">
        <v>1226</v>
      </c>
      <c r="J1890" s="51"/>
      <c r="K1890" s="7"/>
      <c r="L1890" s="7"/>
      <c r="M1890" s="7"/>
    </row>
    <row r="1891" spans="1:13" s="14" customFormat="1" ht="93" x14ac:dyDescent="0.35">
      <c r="A1891" s="10"/>
      <c r="B1891" s="11"/>
      <c r="C1891" s="58">
        <v>41</v>
      </c>
      <c r="D1891" s="56" t="s">
        <v>3004</v>
      </c>
      <c r="E1891" s="63">
        <v>0</v>
      </c>
      <c r="F1891" s="63">
        <v>15000000</v>
      </c>
      <c r="G1891" s="76">
        <f t="shared" ref="G1891:G1897" si="132">F1891-E1891</f>
        <v>15000000</v>
      </c>
      <c r="H1891" s="56" t="s">
        <v>1226</v>
      </c>
      <c r="I1891" s="69"/>
      <c r="J1891" s="26"/>
    </row>
    <row r="1892" spans="1:13" s="14" customFormat="1" ht="77.5" x14ac:dyDescent="0.35">
      <c r="A1892" s="10"/>
      <c r="B1892" s="11"/>
      <c r="C1892" s="58">
        <v>42</v>
      </c>
      <c r="D1892" s="56" t="s">
        <v>3005</v>
      </c>
      <c r="E1892" s="63">
        <v>0</v>
      </c>
      <c r="F1892" s="63">
        <v>8000000</v>
      </c>
      <c r="G1892" s="76">
        <f t="shared" si="132"/>
        <v>8000000</v>
      </c>
      <c r="H1892" s="56" t="s">
        <v>1226</v>
      </c>
      <c r="I1892" s="69"/>
      <c r="J1892" s="26"/>
    </row>
    <row r="1893" spans="1:13" s="14" customFormat="1" ht="108.5" x14ac:dyDescent="0.35">
      <c r="A1893" s="10"/>
      <c r="B1893" s="11"/>
      <c r="C1893" s="58">
        <v>43</v>
      </c>
      <c r="D1893" s="56" t="s">
        <v>3006</v>
      </c>
      <c r="E1893" s="63">
        <v>0</v>
      </c>
      <c r="F1893" s="63">
        <v>15000000</v>
      </c>
      <c r="G1893" s="76">
        <f t="shared" si="132"/>
        <v>15000000</v>
      </c>
      <c r="H1893" s="56" t="s">
        <v>1226</v>
      </c>
      <c r="I1893" s="69"/>
      <c r="J1893" s="26"/>
    </row>
    <row r="1894" spans="1:13" s="14" customFormat="1" ht="77.5" x14ac:dyDescent="0.35">
      <c r="A1894" s="10"/>
      <c r="B1894" s="11"/>
      <c r="C1894" s="58">
        <v>44</v>
      </c>
      <c r="D1894" s="56" t="s">
        <v>3371</v>
      </c>
      <c r="E1894" s="63">
        <v>0</v>
      </c>
      <c r="F1894" s="63">
        <v>15000000</v>
      </c>
      <c r="G1894" s="76">
        <f t="shared" si="132"/>
        <v>15000000</v>
      </c>
      <c r="H1894" s="56" t="s">
        <v>1226</v>
      </c>
      <c r="I1894" s="69"/>
      <c r="J1894" s="26"/>
    </row>
    <row r="1895" spans="1:13" s="14" customFormat="1" ht="108.5" x14ac:dyDescent="0.35">
      <c r="A1895" s="10"/>
      <c r="B1895" s="11"/>
      <c r="C1895" s="58">
        <v>45</v>
      </c>
      <c r="D1895" s="56" t="s">
        <v>3372</v>
      </c>
      <c r="E1895" s="63">
        <v>0</v>
      </c>
      <c r="F1895" s="63">
        <v>50000000</v>
      </c>
      <c r="G1895" s="76">
        <f t="shared" si="132"/>
        <v>50000000</v>
      </c>
      <c r="H1895" s="56" t="s">
        <v>1226</v>
      </c>
      <c r="I1895" s="69"/>
      <c r="J1895" s="26"/>
    </row>
    <row r="1896" spans="1:13" s="14" customFormat="1" ht="93" x14ac:dyDescent="0.35">
      <c r="A1896" s="10"/>
      <c r="B1896" s="11"/>
      <c r="C1896" s="58">
        <v>46</v>
      </c>
      <c r="D1896" s="56" t="s">
        <v>3007</v>
      </c>
      <c r="E1896" s="63">
        <v>0</v>
      </c>
      <c r="F1896" s="63">
        <v>10000000</v>
      </c>
      <c r="G1896" s="76">
        <f t="shared" si="132"/>
        <v>10000000</v>
      </c>
      <c r="H1896" s="56" t="s">
        <v>1226</v>
      </c>
      <c r="I1896" s="69"/>
      <c r="J1896" s="26"/>
    </row>
    <row r="1897" spans="1:13" s="14" customFormat="1" ht="77.5" x14ac:dyDescent="0.35">
      <c r="A1897" s="10"/>
      <c r="B1897" s="11"/>
      <c r="C1897" s="58">
        <v>47</v>
      </c>
      <c r="D1897" s="56" t="s">
        <v>3008</v>
      </c>
      <c r="E1897" s="63">
        <v>0</v>
      </c>
      <c r="F1897" s="63">
        <v>30000000</v>
      </c>
      <c r="G1897" s="76">
        <f t="shared" si="132"/>
        <v>30000000</v>
      </c>
      <c r="H1897" s="56" t="s">
        <v>1226</v>
      </c>
      <c r="I1897" s="69"/>
      <c r="J1897" s="26"/>
    </row>
    <row r="1898" spans="1:13" x14ac:dyDescent="0.35">
      <c r="A1898" s="10"/>
      <c r="B1898" s="11"/>
      <c r="C1898" s="109" t="s">
        <v>1482</v>
      </c>
      <c r="D1898" s="110"/>
      <c r="E1898" s="59">
        <f>SUM(E1863:E1897)</f>
        <v>415000000</v>
      </c>
      <c r="F1898" s="59">
        <f>SUM(F1863:F1897)</f>
        <v>558000000</v>
      </c>
      <c r="G1898" s="73">
        <f>SUM(G1863:G1897)</f>
        <v>143000000</v>
      </c>
      <c r="H1898" s="31"/>
      <c r="J1898" s="35"/>
    </row>
    <row r="1899" spans="1:13" x14ac:dyDescent="0.35">
      <c r="A1899" s="10"/>
      <c r="B1899" s="11"/>
      <c r="C1899" s="107" t="s">
        <v>1496</v>
      </c>
      <c r="D1899" s="112"/>
      <c r="E1899" s="59"/>
      <c r="F1899" s="59"/>
      <c r="G1899" s="73"/>
      <c r="H1899" s="31"/>
      <c r="J1899" s="35"/>
    </row>
    <row r="1900" spans="1:13" ht="85.5" customHeight="1" x14ac:dyDescent="0.35">
      <c r="A1900" s="10"/>
      <c r="B1900" s="11"/>
      <c r="C1900" s="9">
        <f ca="1">COUNTIF($B$11:E1900,E1900)</f>
        <v>1</v>
      </c>
      <c r="D1900" s="4" t="s">
        <v>1050</v>
      </c>
      <c r="E1900" s="59">
        <v>6000000</v>
      </c>
      <c r="F1900" s="59">
        <v>6000000</v>
      </c>
      <c r="G1900" s="73"/>
      <c r="H1900" s="6" t="s">
        <v>1226</v>
      </c>
    </row>
    <row r="1901" spans="1:13" ht="93" x14ac:dyDescent="0.35">
      <c r="A1901" s="10"/>
      <c r="B1901" s="11"/>
      <c r="C1901" s="9">
        <f ca="1">COUNTIF($B$11:E1901,E1901)</f>
        <v>2</v>
      </c>
      <c r="D1901" s="4" t="s">
        <v>1051</v>
      </c>
      <c r="E1901" s="59">
        <v>10000000</v>
      </c>
      <c r="F1901" s="59">
        <v>10000000</v>
      </c>
      <c r="G1901" s="73"/>
      <c r="H1901" s="6" t="s">
        <v>1226</v>
      </c>
    </row>
    <row r="1902" spans="1:13" s="14" customFormat="1" ht="93" x14ac:dyDescent="0.35">
      <c r="A1902" s="10"/>
      <c r="B1902" s="11"/>
      <c r="C1902" s="58">
        <v>9</v>
      </c>
      <c r="D1902" s="56" t="s">
        <v>3017</v>
      </c>
      <c r="E1902" s="63">
        <v>0</v>
      </c>
      <c r="F1902" s="63">
        <v>10000000</v>
      </c>
      <c r="G1902" s="76">
        <f t="shared" ref="G1902:G1923" si="133">F1902-E1902</f>
        <v>10000000</v>
      </c>
      <c r="H1902" s="56" t="s">
        <v>1226</v>
      </c>
      <c r="I1902" s="69"/>
      <c r="J1902" s="26"/>
    </row>
    <row r="1903" spans="1:13" s="14" customFormat="1" ht="62.25" customHeight="1" x14ac:dyDescent="0.35">
      <c r="A1903" s="10"/>
      <c r="B1903" s="11"/>
      <c r="C1903" s="58">
        <v>10</v>
      </c>
      <c r="D1903" s="56" t="s">
        <v>3018</v>
      </c>
      <c r="E1903" s="63">
        <v>0</v>
      </c>
      <c r="F1903" s="63">
        <v>16000000</v>
      </c>
      <c r="G1903" s="76">
        <f t="shared" si="133"/>
        <v>16000000</v>
      </c>
      <c r="H1903" s="56" t="s">
        <v>1226</v>
      </c>
      <c r="I1903" s="69"/>
      <c r="J1903" s="26"/>
    </row>
    <row r="1904" spans="1:13" s="14" customFormat="1" ht="108.5" x14ac:dyDescent="0.35">
      <c r="A1904" s="10"/>
      <c r="B1904" s="11"/>
      <c r="C1904" s="58">
        <v>11</v>
      </c>
      <c r="D1904" s="56" t="s">
        <v>3019</v>
      </c>
      <c r="E1904" s="63">
        <v>0</v>
      </c>
      <c r="F1904" s="63">
        <v>10000000</v>
      </c>
      <c r="G1904" s="76">
        <f t="shared" si="133"/>
        <v>10000000</v>
      </c>
      <c r="H1904" s="56" t="s">
        <v>1226</v>
      </c>
      <c r="I1904" s="69"/>
      <c r="J1904" s="26"/>
    </row>
    <row r="1905" spans="1:10" s="14" customFormat="1" ht="77.5" x14ac:dyDescent="0.35">
      <c r="A1905" s="10"/>
      <c r="B1905" s="11"/>
      <c r="C1905" s="58">
        <v>12</v>
      </c>
      <c r="D1905" s="56" t="s">
        <v>3020</v>
      </c>
      <c r="E1905" s="63">
        <v>0</v>
      </c>
      <c r="F1905" s="63">
        <v>16000000</v>
      </c>
      <c r="G1905" s="76">
        <f t="shared" si="133"/>
        <v>16000000</v>
      </c>
      <c r="H1905" s="56" t="s">
        <v>1226</v>
      </c>
      <c r="I1905" s="69"/>
      <c r="J1905" s="26"/>
    </row>
    <row r="1906" spans="1:10" s="14" customFormat="1" ht="93" x14ac:dyDescent="0.35">
      <c r="A1906" s="10"/>
      <c r="B1906" s="11"/>
      <c r="C1906" s="58">
        <v>13</v>
      </c>
      <c r="D1906" s="56" t="s">
        <v>3021</v>
      </c>
      <c r="E1906" s="63">
        <v>0</v>
      </c>
      <c r="F1906" s="63">
        <v>10000000</v>
      </c>
      <c r="G1906" s="76">
        <f t="shared" si="133"/>
        <v>10000000</v>
      </c>
      <c r="H1906" s="56" t="s">
        <v>1226</v>
      </c>
      <c r="I1906" s="69"/>
      <c r="J1906" s="26"/>
    </row>
    <row r="1907" spans="1:10" s="14" customFormat="1" ht="108.5" x14ac:dyDescent="0.35">
      <c r="A1907" s="10"/>
      <c r="B1907" s="11"/>
      <c r="C1907" s="58">
        <v>14</v>
      </c>
      <c r="D1907" s="56" t="s">
        <v>3022</v>
      </c>
      <c r="E1907" s="63">
        <v>0</v>
      </c>
      <c r="F1907" s="63">
        <v>15000000</v>
      </c>
      <c r="G1907" s="76">
        <f t="shared" si="133"/>
        <v>15000000</v>
      </c>
      <c r="H1907" s="56" t="s">
        <v>1226</v>
      </c>
      <c r="I1907" s="69"/>
      <c r="J1907" s="26"/>
    </row>
    <row r="1908" spans="1:10" s="14" customFormat="1" ht="81" customHeight="1" x14ac:dyDescent="0.35">
      <c r="A1908" s="10"/>
      <c r="B1908" s="11"/>
      <c r="C1908" s="58">
        <v>15</v>
      </c>
      <c r="D1908" s="56" t="s">
        <v>3023</v>
      </c>
      <c r="E1908" s="63">
        <v>0</v>
      </c>
      <c r="F1908" s="63">
        <v>17000000</v>
      </c>
      <c r="G1908" s="76">
        <f t="shared" si="133"/>
        <v>17000000</v>
      </c>
      <c r="H1908" s="56" t="s">
        <v>1226</v>
      </c>
      <c r="I1908" s="69"/>
      <c r="J1908" s="26"/>
    </row>
    <row r="1909" spans="1:10" s="14" customFormat="1" ht="78" customHeight="1" x14ac:dyDescent="0.35">
      <c r="A1909" s="10"/>
      <c r="B1909" s="11"/>
      <c r="C1909" s="58">
        <v>16</v>
      </c>
      <c r="D1909" s="56" t="s">
        <v>3024</v>
      </c>
      <c r="E1909" s="63">
        <v>0</v>
      </c>
      <c r="F1909" s="63">
        <v>10000000</v>
      </c>
      <c r="G1909" s="76">
        <f t="shared" si="133"/>
        <v>10000000</v>
      </c>
      <c r="H1909" s="56" t="s">
        <v>1226</v>
      </c>
      <c r="I1909" s="69"/>
      <c r="J1909" s="26"/>
    </row>
    <row r="1910" spans="1:10" s="14" customFormat="1" ht="93" x14ac:dyDescent="0.35">
      <c r="A1910" s="10"/>
      <c r="B1910" s="11"/>
      <c r="C1910" s="58">
        <v>17</v>
      </c>
      <c r="D1910" s="56" t="s">
        <v>3025</v>
      </c>
      <c r="E1910" s="63">
        <v>0</v>
      </c>
      <c r="F1910" s="63">
        <v>10000000</v>
      </c>
      <c r="G1910" s="76">
        <f t="shared" si="133"/>
        <v>10000000</v>
      </c>
      <c r="H1910" s="56" t="s">
        <v>1226</v>
      </c>
      <c r="I1910" s="69"/>
      <c r="J1910" s="26"/>
    </row>
    <row r="1911" spans="1:10" s="14" customFormat="1" ht="93" x14ac:dyDescent="0.35">
      <c r="A1911" s="10"/>
      <c r="B1911" s="11"/>
      <c r="C1911" s="58">
        <v>18</v>
      </c>
      <c r="D1911" s="56" t="s">
        <v>3026</v>
      </c>
      <c r="E1911" s="63">
        <v>0</v>
      </c>
      <c r="F1911" s="63">
        <v>10000000</v>
      </c>
      <c r="G1911" s="76">
        <f t="shared" si="133"/>
        <v>10000000</v>
      </c>
      <c r="H1911" s="56" t="s">
        <v>1226</v>
      </c>
      <c r="I1911" s="69"/>
      <c r="J1911" s="26"/>
    </row>
    <row r="1912" spans="1:10" s="14" customFormat="1" ht="93" x14ac:dyDescent="0.35">
      <c r="A1912" s="10"/>
      <c r="B1912" s="11"/>
      <c r="C1912" s="58">
        <v>19</v>
      </c>
      <c r="D1912" s="56" t="s">
        <v>3027</v>
      </c>
      <c r="E1912" s="63">
        <v>0</v>
      </c>
      <c r="F1912" s="63">
        <v>10000000</v>
      </c>
      <c r="G1912" s="76">
        <f t="shared" si="133"/>
        <v>10000000</v>
      </c>
      <c r="H1912" s="56" t="s">
        <v>1226</v>
      </c>
      <c r="I1912" s="69"/>
      <c r="J1912" s="26"/>
    </row>
    <row r="1913" spans="1:10" s="14" customFormat="1" ht="105" customHeight="1" x14ac:dyDescent="0.35">
      <c r="A1913" s="10"/>
      <c r="B1913" s="11"/>
      <c r="C1913" s="58">
        <v>20</v>
      </c>
      <c r="D1913" s="56" t="s">
        <v>3028</v>
      </c>
      <c r="E1913" s="63">
        <v>0</v>
      </c>
      <c r="F1913" s="63">
        <v>7000000</v>
      </c>
      <c r="G1913" s="76">
        <f t="shared" si="133"/>
        <v>7000000</v>
      </c>
      <c r="H1913" s="56" t="s">
        <v>1226</v>
      </c>
      <c r="I1913" s="69"/>
      <c r="J1913" s="26"/>
    </row>
    <row r="1914" spans="1:10" s="14" customFormat="1" ht="117" customHeight="1" x14ac:dyDescent="0.35">
      <c r="A1914" s="10"/>
      <c r="B1914" s="11"/>
      <c r="C1914" s="58">
        <v>21</v>
      </c>
      <c r="D1914" s="56" t="s">
        <v>3029</v>
      </c>
      <c r="E1914" s="63">
        <v>0</v>
      </c>
      <c r="F1914" s="63">
        <v>7500000</v>
      </c>
      <c r="G1914" s="76">
        <f t="shared" si="133"/>
        <v>7500000</v>
      </c>
      <c r="H1914" s="56" t="s">
        <v>1226</v>
      </c>
      <c r="I1914" s="69"/>
      <c r="J1914" s="26"/>
    </row>
    <row r="1915" spans="1:10" s="14" customFormat="1" ht="93" x14ac:dyDescent="0.35">
      <c r="A1915" s="10"/>
      <c r="B1915" s="11"/>
      <c r="C1915" s="58">
        <v>22</v>
      </c>
      <c r="D1915" s="56" t="s">
        <v>3030</v>
      </c>
      <c r="E1915" s="63">
        <v>0</v>
      </c>
      <c r="F1915" s="63">
        <v>7500000</v>
      </c>
      <c r="G1915" s="76">
        <f t="shared" si="133"/>
        <v>7500000</v>
      </c>
      <c r="H1915" s="56" t="s">
        <v>1226</v>
      </c>
      <c r="I1915" s="69"/>
      <c r="J1915" s="26"/>
    </row>
    <row r="1916" spans="1:10" s="14" customFormat="1" ht="77.5" x14ac:dyDescent="0.35">
      <c r="A1916" s="10"/>
      <c r="B1916" s="11"/>
      <c r="C1916" s="58">
        <v>23</v>
      </c>
      <c r="D1916" s="56" t="s">
        <v>3031</v>
      </c>
      <c r="E1916" s="63">
        <v>0</v>
      </c>
      <c r="F1916" s="63">
        <v>10000000</v>
      </c>
      <c r="G1916" s="76">
        <f t="shared" si="133"/>
        <v>10000000</v>
      </c>
      <c r="H1916" s="56" t="s">
        <v>1226</v>
      </c>
      <c r="I1916" s="69"/>
      <c r="J1916" s="26"/>
    </row>
    <row r="1917" spans="1:10" s="14" customFormat="1" ht="93" x14ac:dyDescent="0.35">
      <c r="A1917" s="10"/>
      <c r="B1917" s="11"/>
      <c r="C1917" s="58">
        <v>24</v>
      </c>
      <c r="D1917" s="56" t="s">
        <v>3032</v>
      </c>
      <c r="E1917" s="63">
        <v>0</v>
      </c>
      <c r="F1917" s="63">
        <v>7500000</v>
      </c>
      <c r="G1917" s="76">
        <f t="shared" si="133"/>
        <v>7500000</v>
      </c>
      <c r="H1917" s="56" t="s">
        <v>1226</v>
      </c>
      <c r="I1917" s="69"/>
      <c r="J1917" s="26"/>
    </row>
    <row r="1918" spans="1:10" s="14" customFormat="1" ht="93" x14ac:dyDescent="0.35">
      <c r="A1918" s="10"/>
      <c r="B1918" s="11"/>
      <c r="C1918" s="58">
        <v>25</v>
      </c>
      <c r="D1918" s="56" t="s">
        <v>3033</v>
      </c>
      <c r="E1918" s="63">
        <v>0</v>
      </c>
      <c r="F1918" s="63">
        <v>10000000</v>
      </c>
      <c r="G1918" s="76">
        <f t="shared" si="133"/>
        <v>10000000</v>
      </c>
      <c r="H1918" s="56" t="s">
        <v>1226</v>
      </c>
      <c r="I1918" s="69"/>
      <c r="J1918" s="26"/>
    </row>
    <row r="1919" spans="1:10" s="14" customFormat="1" ht="77.5" x14ac:dyDescent="0.35">
      <c r="A1919" s="10"/>
      <c r="B1919" s="11"/>
      <c r="C1919" s="58">
        <v>26</v>
      </c>
      <c r="D1919" s="56" t="s">
        <v>3034</v>
      </c>
      <c r="E1919" s="63">
        <v>0</v>
      </c>
      <c r="F1919" s="63">
        <v>10000000</v>
      </c>
      <c r="G1919" s="76">
        <f t="shared" si="133"/>
        <v>10000000</v>
      </c>
      <c r="H1919" s="56" t="s">
        <v>1226</v>
      </c>
      <c r="I1919" s="69"/>
      <c r="J1919" s="26"/>
    </row>
    <row r="1920" spans="1:10" s="14" customFormat="1" ht="79.5" customHeight="1" x14ac:dyDescent="0.35">
      <c r="A1920" s="10"/>
      <c r="B1920" s="11"/>
      <c r="C1920" s="58">
        <v>27</v>
      </c>
      <c r="D1920" s="56" t="s">
        <v>3035</v>
      </c>
      <c r="E1920" s="63">
        <v>0</v>
      </c>
      <c r="F1920" s="63">
        <v>17000000</v>
      </c>
      <c r="G1920" s="76">
        <f t="shared" si="133"/>
        <v>17000000</v>
      </c>
      <c r="H1920" s="56" t="s">
        <v>1226</v>
      </c>
      <c r="I1920" s="69"/>
      <c r="J1920" s="26"/>
    </row>
    <row r="1921" spans="1:10" s="14" customFormat="1" ht="101.25" customHeight="1" x14ac:dyDescent="0.35">
      <c r="A1921" s="10"/>
      <c r="B1921" s="11"/>
      <c r="C1921" s="58">
        <v>28</v>
      </c>
      <c r="D1921" s="56" t="s">
        <v>3036</v>
      </c>
      <c r="E1921" s="63">
        <v>0</v>
      </c>
      <c r="F1921" s="63">
        <v>12000000</v>
      </c>
      <c r="G1921" s="76">
        <f t="shared" si="133"/>
        <v>12000000</v>
      </c>
      <c r="H1921" s="56" t="s">
        <v>1226</v>
      </c>
      <c r="I1921" s="69"/>
      <c r="J1921" s="26"/>
    </row>
    <row r="1922" spans="1:10" s="14" customFormat="1" ht="108.5" x14ac:dyDescent="0.35">
      <c r="A1922" s="10"/>
      <c r="B1922" s="11"/>
      <c r="C1922" s="58">
        <v>29</v>
      </c>
      <c r="D1922" s="56" t="s">
        <v>3037</v>
      </c>
      <c r="E1922" s="63">
        <v>0</v>
      </c>
      <c r="F1922" s="63">
        <v>10000000</v>
      </c>
      <c r="G1922" s="76">
        <f t="shared" si="133"/>
        <v>10000000</v>
      </c>
      <c r="H1922" s="56" t="s">
        <v>1226</v>
      </c>
      <c r="I1922" s="69"/>
      <c r="J1922" s="26"/>
    </row>
    <row r="1923" spans="1:10" s="14" customFormat="1" ht="93" x14ac:dyDescent="0.35">
      <c r="A1923" s="10"/>
      <c r="B1923" s="11"/>
      <c r="C1923" s="58">
        <v>30</v>
      </c>
      <c r="D1923" s="56" t="s">
        <v>3038</v>
      </c>
      <c r="E1923" s="63">
        <v>0</v>
      </c>
      <c r="F1923" s="63">
        <v>10000000</v>
      </c>
      <c r="G1923" s="76">
        <f t="shared" si="133"/>
        <v>10000000</v>
      </c>
      <c r="H1923" s="56" t="s">
        <v>1226</v>
      </c>
      <c r="I1923" s="69"/>
      <c r="J1923" s="26"/>
    </row>
    <row r="1924" spans="1:10" x14ac:dyDescent="0.35">
      <c r="A1924" s="10"/>
      <c r="B1924" s="11"/>
      <c r="C1924" s="109" t="s">
        <v>1483</v>
      </c>
      <c r="D1924" s="110"/>
      <c r="E1924" s="59">
        <f>SUM(E1900:E1923)</f>
        <v>16000000</v>
      </c>
      <c r="F1924" s="59">
        <f>SUM(F1900:F1923)</f>
        <v>258500000</v>
      </c>
      <c r="G1924" s="73">
        <f>SUM(G1900:G1923)</f>
        <v>242500000</v>
      </c>
      <c r="H1924" s="31"/>
      <c r="J1924" s="35"/>
    </row>
    <row r="1925" spans="1:10" x14ac:dyDescent="0.35">
      <c r="A1925" s="10"/>
      <c r="B1925" s="11"/>
      <c r="C1925" s="107" t="s">
        <v>1497</v>
      </c>
      <c r="D1925" s="112"/>
      <c r="E1925" s="59"/>
      <c r="F1925" s="59"/>
      <c r="G1925" s="73"/>
      <c r="H1925" s="31"/>
      <c r="J1925" s="35"/>
    </row>
    <row r="1926" spans="1:10" ht="78.75" customHeight="1" x14ac:dyDescent="0.35">
      <c r="A1926" s="10"/>
      <c r="B1926" s="11"/>
      <c r="C1926" s="9">
        <f ca="1">COUNTIF($B$11:E1926,E1926)</f>
        <v>3</v>
      </c>
      <c r="D1926" s="4" t="s">
        <v>1054</v>
      </c>
      <c r="E1926" s="59">
        <v>10000000</v>
      </c>
      <c r="F1926" s="59">
        <v>10000000</v>
      </c>
      <c r="G1926" s="73"/>
      <c r="H1926" s="6" t="s">
        <v>1226</v>
      </c>
    </row>
    <row r="1927" spans="1:10" s="14" customFormat="1" ht="107.25" customHeight="1" x14ac:dyDescent="0.35">
      <c r="A1927" s="10"/>
      <c r="B1927" s="11"/>
      <c r="C1927" s="58">
        <v>10</v>
      </c>
      <c r="D1927" s="56" t="s">
        <v>3042</v>
      </c>
      <c r="E1927" s="63">
        <v>0</v>
      </c>
      <c r="F1927" s="63">
        <v>7500000</v>
      </c>
      <c r="G1927" s="76">
        <f t="shared" ref="G1927:G1937" si="134">F1927-E1927</f>
        <v>7500000</v>
      </c>
      <c r="H1927" s="56" t="s">
        <v>1226</v>
      </c>
      <c r="I1927" s="69"/>
      <c r="J1927" s="26"/>
    </row>
    <row r="1928" spans="1:10" s="14" customFormat="1" ht="93" x14ac:dyDescent="0.35">
      <c r="A1928" s="10"/>
      <c r="B1928" s="11"/>
      <c r="C1928" s="58">
        <v>11</v>
      </c>
      <c r="D1928" s="56" t="s">
        <v>3044</v>
      </c>
      <c r="E1928" s="63">
        <v>0</v>
      </c>
      <c r="F1928" s="63">
        <v>7500000</v>
      </c>
      <c r="G1928" s="76">
        <f t="shared" si="134"/>
        <v>7500000</v>
      </c>
      <c r="H1928" s="56" t="s">
        <v>1226</v>
      </c>
      <c r="I1928" s="69"/>
      <c r="J1928" s="26"/>
    </row>
    <row r="1929" spans="1:10" s="14" customFormat="1" ht="104.25" customHeight="1" x14ac:dyDescent="0.35">
      <c r="A1929" s="10"/>
      <c r="B1929" s="11"/>
      <c r="C1929" s="58">
        <v>12</v>
      </c>
      <c r="D1929" s="56" t="s">
        <v>3045</v>
      </c>
      <c r="E1929" s="63">
        <v>0</v>
      </c>
      <c r="F1929" s="63">
        <v>7500000</v>
      </c>
      <c r="G1929" s="76">
        <f t="shared" si="134"/>
        <v>7500000</v>
      </c>
      <c r="H1929" s="56" t="s">
        <v>1226</v>
      </c>
      <c r="I1929" s="69"/>
      <c r="J1929" s="26"/>
    </row>
    <row r="1930" spans="1:10" s="14" customFormat="1" ht="105" customHeight="1" x14ac:dyDescent="0.35">
      <c r="A1930" s="10"/>
      <c r="B1930" s="11"/>
      <c r="C1930" s="58">
        <v>13</v>
      </c>
      <c r="D1930" s="56" t="s">
        <v>3047</v>
      </c>
      <c r="E1930" s="63">
        <v>0</v>
      </c>
      <c r="F1930" s="63">
        <v>7500000</v>
      </c>
      <c r="G1930" s="76">
        <f t="shared" si="134"/>
        <v>7500000</v>
      </c>
      <c r="H1930" s="56" t="s">
        <v>1226</v>
      </c>
      <c r="I1930" s="69"/>
      <c r="J1930" s="26"/>
    </row>
    <row r="1931" spans="1:10" s="14" customFormat="1" ht="107.25" customHeight="1" x14ac:dyDescent="0.35">
      <c r="A1931" s="10"/>
      <c r="B1931" s="11"/>
      <c r="C1931" s="58">
        <v>14</v>
      </c>
      <c r="D1931" s="56" t="s">
        <v>3048</v>
      </c>
      <c r="E1931" s="63">
        <v>0</v>
      </c>
      <c r="F1931" s="63">
        <v>10000000</v>
      </c>
      <c r="G1931" s="76">
        <f t="shared" si="134"/>
        <v>10000000</v>
      </c>
      <c r="H1931" s="56" t="s">
        <v>1226</v>
      </c>
      <c r="I1931" s="69"/>
      <c r="J1931" s="26"/>
    </row>
    <row r="1932" spans="1:10" s="14" customFormat="1" ht="93" x14ac:dyDescent="0.35">
      <c r="A1932" s="10"/>
      <c r="B1932" s="11"/>
      <c r="C1932" s="58">
        <v>15</v>
      </c>
      <c r="D1932" s="56" t="s">
        <v>3049</v>
      </c>
      <c r="E1932" s="63">
        <v>0</v>
      </c>
      <c r="F1932" s="63">
        <v>7500000</v>
      </c>
      <c r="G1932" s="76">
        <f t="shared" si="134"/>
        <v>7500000</v>
      </c>
      <c r="H1932" s="56" t="s">
        <v>1226</v>
      </c>
      <c r="I1932" s="69"/>
      <c r="J1932" s="26"/>
    </row>
    <row r="1933" spans="1:10" s="14" customFormat="1" ht="108.5" x14ac:dyDescent="0.35">
      <c r="A1933" s="10"/>
      <c r="B1933" s="11"/>
      <c r="C1933" s="58">
        <v>16</v>
      </c>
      <c r="D1933" s="56" t="s">
        <v>3050</v>
      </c>
      <c r="E1933" s="63">
        <v>0</v>
      </c>
      <c r="F1933" s="63">
        <v>5000000</v>
      </c>
      <c r="G1933" s="76">
        <f t="shared" si="134"/>
        <v>5000000</v>
      </c>
      <c r="H1933" s="56" t="s">
        <v>1226</v>
      </c>
      <c r="I1933" s="69"/>
      <c r="J1933" s="26"/>
    </row>
    <row r="1934" spans="1:10" s="14" customFormat="1" ht="85.5" customHeight="1" x14ac:dyDescent="0.35">
      <c r="A1934" s="10"/>
      <c r="B1934" s="11"/>
      <c r="C1934" s="58">
        <v>17</v>
      </c>
      <c r="D1934" s="56" t="s">
        <v>3043</v>
      </c>
      <c r="E1934" s="63">
        <v>0</v>
      </c>
      <c r="F1934" s="63">
        <v>10000000</v>
      </c>
      <c r="G1934" s="76">
        <f t="shared" si="134"/>
        <v>10000000</v>
      </c>
      <c r="H1934" s="56" t="s">
        <v>1226</v>
      </c>
      <c r="I1934" s="69"/>
      <c r="J1934" s="26"/>
    </row>
    <row r="1935" spans="1:10" s="14" customFormat="1" ht="120.75" customHeight="1" x14ac:dyDescent="0.35">
      <c r="A1935" s="10"/>
      <c r="B1935" s="11"/>
      <c r="C1935" s="58">
        <v>18</v>
      </c>
      <c r="D1935" s="56" t="s">
        <v>3051</v>
      </c>
      <c r="E1935" s="63">
        <v>0</v>
      </c>
      <c r="F1935" s="63">
        <v>5000000</v>
      </c>
      <c r="G1935" s="76">
        <f t="shared" si="134"/>
        <v>5000000</v>
      </c>
      <c r="H1935" s="56" t="s">
        <v>1226</v>
      </c>
      <c r="I1935" s="69"/>
      <c r="J1935" s="26"/>
    </row>
    <row r="1936" spans="1:10" s="14" customFormat="1" ht="102" customHeight="1" x14ac:dyDescent="0.35">
      <c r="A1936" s="10"/>
      <c r="B1936" s="11"/>
      <c r="C1936" s="58">
        <v>19</v>
      </c>
      <c r="D1936" s="56" t="s">
        <v>3052</v>
      </c>
      <c r="E1936" s="63">
        <v>0</v>
      </c>
      <c r="F1936" s="63">
        <v>10000000</v>
      </c>
      <c r="G1936" s="76">
        <f t="shared" si="134"/>
        <v>10000000</v>
      </c>
      <c r="H1936" s="56" t="s">
        <v>1226</v>
      </c>
      <c r="I1936" s="69"/>
      <c r="J1936" s="26"/>
    </row>
    <row r="1937" spans="1:12" s="14" customFormat="1" ht="108.5" x14ac:dyDescent="0.35">
      <c r="A1937" s="10"/>
      <c r="B1937" s="11"/>
      <c r="C1937" s="58">
        <v>20</v>
      </c>
      <c r="D1937" s="56" t="s">
        <v>3055</v>
      </c>
      <c r="E1937" s="63">
        <v>0</v>
      </c>
      <c r="F1937" s="63">
        <v>10000000</v>
      </c>
      <c r="G1937" s="76">
        <f t="shared" si="134"/>
        <v>10000000</v>
      </c>
      <c r="H1937" s="56" t="s">
        <v>1226</v>
      </c>
      <c r="I1937" s="69"/>
      <c r="J1937" s="26"/>
    </row>
    <row r="1938" spans="1:12" x14ac:dyDescent="0.35">
      <c r="A1938" s="10"/>
      <c r="B1938" s="27"/>
      <c r="C1938" s="109" t="s">
        <v>1484</v>
      </c>
      <c r="D1938" s="110"/>
      <c r="E1938" s="59">
        <f>SUM(E1926:E1937)</f>
        <v>10000000</v>
      </c>
      <c r="F1938" s="59">
        <f>SUM(F1926:F1937)</f>
        <v>97500000</v>
      </c>
      <c r="G1938" s="73">
        <f>SUM(G1926:G1937)</f>
        <v>87500000</v>
      </c>
      <c r="H1938" s="31"/>
      <c r="J1938" s="35"/>
    </row>
    <row r="1939" spans="1:12" s="30" customFormat="1" x14ac:dyDescent="0.35">
      <c r="A1939" s="28"/>
      <c r="B1939" s="40"/>
      <c r="C1939" s="109" t="s">
        <v>1485</v>
      </c>
      <c r="D1939" s="110"/>
      <c r="E1939" s="61">
        <f>E1748+E1758+E1769+E1794+E1811+E1823+E1837+E1853+E1861+E1898+E1924+E1938</f>
        <v>1221000000</v>
      </c>
      <c r="F1939" s="61">
        <f>F1748+F1758+F1769+F1794+F1811+F1823+F1837+F1853+F1861+F1898+F1924+F1938</f>
        <v>2226500000</v>
      </c>
      <c r="G1939" s="75">
        <f>G1748+G1758+G1769+G1794+G1811+G1823+G1837+G1853+G1861+G1898+G1924+G1938</f>
        <v>1005500000</v>
      </c>
      <c r="H1939" s="36"/>
      <c r="I1939" s="69"/>
      <c r="J1939" s="53"/>
      <c r="L1939" s="77">
        <f>I1939-F1939</f>
        <v>-2226500000</v>
      </c>
    </row>
    <row r="1940" spans="1:12" s="32" customFormat="1" x14ac:dyDescent="0.35">
      <c r="A1940" s="37">
        <v>11</v>
      </c>
      <c r="B1940" s="38" t="s">
        <v>1510</v>
      </c>
      <c r="C1940" s="107" t="s">
        <v>1511</v>
      </c>
      <c r="D1940" s="112"/>
      <c r="E1940" s="62"/>
      <c r="F1940" s="62"/>
      <c r="G1940" s="73"/>
      <c r="H1940" s="31"/>
      <c r="I1940" s="69"/>
      <c r="J1940" s="35"/>
    </row>
    <row r="1941" spans="1:12" ht="77.5" x14ac:dyDescent="0.35">
      <c r="A1941" s="10"/>
      <c r="B1941" s="11"/>
      <c r="C1941" s="9">
        <f ca="1">COUNTIF($B$11:E1941,E1941)</f>
        <v>8</v>
      </c>
      <c r="D1941" s="4" t="s">
        <v>1062</v>
      </c>
      <c r="E1941" s="59">
        <v>20000000</v>
      </c>
      <c r="F1941" s="59">
        <v>20000000</v>
      </c>
      <c r="G1941" s="73"/>
      <c r="H1941" s="6" t="s">
        <v>1226</v>
      </c>
    </row>
    <row r="1942" spans="1:12" ht="77.25" customHeight="1" x14ac:dyDescent="0.35">
      <c r="A1942" s="10"/>
      <c r="B1942" s="11"/>
      <c r="C1942" s="9">
        <f ca="1">COUNTIF($B$11:E1942,E1942)</f>
        <v>9</v>
      </c>
      <c r="D1942" s="4" t="s">
        <v>1063</v>
      </c>
      <c r="E1942" s="59">
        <v>20000000</v>
      </c>
      <c r="F1942" s="59">
        <v>20000000</v>
      </c>
      <c r="G1942" s="73"/>
      <c r="H1942" s="6" t="s">
        <v>1226</v>
      </c>
    </row>
    <row r="1943" spans="1:12" ht="63.75" customHeight="1" x14ac:dyDescent="0.35">
      <c r="A1943" s="10"/>
      <c r="B1943" s="11"/>
      <c r="C1943" s="9">
        <f ca="1">COUNTIF($B$11:E1943,E1943)</f>
        <v>10</v>
      </c>
      <c r="D1943" s="4" t="s">
        <v>1064</v>
      </c>
      <c r="E1943" s="59">
        <v>20000000</v>
      </c>
      <c r="F1943" s="59">
        <v>20000000</v>
      </c>
      <c r="G1943" s="73"/>
      <c r="H1943" s="6" t="s">
        <v>1226</v>
      </c>
    </row>
    <row r="1944" spans="1:12" ht="77.5" x14ac:dyDescent="0.35">
      <c r="A1944" s="10"/>
      <c r="B1944" s="11"/>
      <c r="C1944" s="9">
        <f ca="1">COUNTIF($B$11:E1944,E1944)</f>
        <v>11</v>
      </c>
      <c r="D1944" s="4" t="s">
        <v>1065</v>
      </c>
      <c r="E1944" s="59">
        <v>8000000</v>
      </c>
      <c r="F1944" s="59">
        <v>8000000</v>
      </c>
      <c r="G1944" s="73"/>
      <c r="H1944" s="6" t="s">
        <v>1226</v>
      </c>
    </row>
    <row r="1945" spans="1:12" s="14" customFormat="1" ht="60" customHeight="1" x14ac:dyDescent="0.35">
      <c r="A1945" s="10"/>
      <c r="B1945" s="11"/>
      <c r="C1945" s="58">
        <v>21</v>
      </c>
      <c r="D1945" s="56" t="s">
        <v>3062</v>
      </c>
      <c r="E1945" s="63">
        <v>0</v>
      </c>
      <c r="F1945" s="63">
        <v>16000000</v>
      </c>
      <c r="G1945" s="76">
        <f t="shared" ref="G1945:G1951" si="135">F1945-E1945</f>
        <v>16000000</v>
      </c>
      <c r="H1945" s="56" t="s">
        <v>1226</v>
      </c>
      <c r="I1945" s="69"/>
      <c r="J1945" s="26"/>
    </row>
    <row r="1946" spans="1:12" s="14" customFormat="1" ht="78" customHeight="1" x14ac:dyDescent="0.35">
      <c r="A1946" s="10"/>
      <c r="B1946" s="11"/>
      <c r="C1946" s="58">
        <v>22</v>
      </c>
      <c r="D1946" s="56" t="s">
        <v>3063</v>
      </c>
      <c r="E1946" s="63">
        <v>0</v>
      </c>
      <c r="F1946" s="63">
        <v>16000000</v>
      </c>
      <c r="G1946" s="76">
        <f t="shared" si="135"/>
        <v>16000000</v>
      </c>
      <c r="H1946" s="56" t="s">
        <v>1226</v>
      </c>
      <c r="I1946" s="69"/>
      <c r="J1946" s="26"/>
    </row>
    <row r="1947" spans="1:12" s="14" customFormat="1" ht="78.75" customHeight="1" x14ac:dyDescent="0.35">
      <c r="A1947" s="10"/>
      <c r="B1947" s="11"/>
      <c r="C1947" s="58">
        <v>23</v>
      </c>
      <c r="D1947" s="56" t="s">
        <v>3064</v>
      </c>
      <c r="E1947" s="63">
        <v>0</v>
      </c>
      <c r="F1947" s="63">
        <v>16000000</v>
      </c>
      <c r="G1947" s="76">
        <f t="shared" si="135"/>
        <v>16000000</v>
      </c>
      <c r="H1947" s="56" t="s">
        <v>1226</v>
      </c>
      <c r="I1947" s="69"/>
      <c r="J1947" s="26"/>
    </row>
    <row r="1948" spans="1:12" s="14" customFormat="1" ht="78.75" customHeight="1" x14ac:dyDescent="0.35">
      <c r="A1948" s="10"/>
      <c r="B1948" s="11"/>
      <c r="C1948" s="58">
        <v>24</v>
      </c>
      <c r="D1948" s="56" t="s">
        <v>3065</v>
      </c>
      <c r="E1948" s="63">
        <v>0</v>
      </c>
      <c r="F1948" s="63">
        <v>17000000</v>
      </c>
      <c r="G1948" s="76">
        <f t="shared" si="135"/>
        <v>17000000</v>
      </c>
      <c r="H1948" s="56" t="s">
        <v>1226</v>
      </c>
      <c r="I1948" s="69"/>
      <c r="J1948" s="26"/>
    </row>
    <row r="1949" spans="1:12" s="14" customFormat="1" ht="77.5" x14ac:dyDescent="0.35">
      <c r="A1949" s="10"/>
      <c r="B1949" s="11"/>
      <c r="C1949" s="58">
        <v>25</v>
      </c>
      <c r="D1949" s="56" t="s">
        <v>3068</v>
      </c>
      <c r="E1949" s="63">
        <v>0</v>
      </c>
      <c r="F1949" s="63">
        <v>13000000</v>
      </c>
      <c r="G1949" s="76">
        <f t="shared" si="135"/>
        <v>13000000</v>
      </c>
      <c r="H1949" s="56" t="s">
        <v>1226</v>
      </c>
      <c r="I1949" s="69"/>
      <c r="J1949" s="26"/>
    </row>
    <row r="1950" spans="1:12" s="14" customFormat="1" ht="93" x14ac:dyDescent="0.35">
      <c r="A1950" s="10"/>
      <c r="B1950" s="11"/>
      <c r="C1950" s="58">
        <v>26</v>
      </c>
      <c r="D1950" s="56" t="s">
        <v>3069</v>
      </c>
      <c r="E1950" s="63">
        <v>0</v>
      </c>
      <c r="F1950" s="63">
        <v>20000000</v>
      </c>
      <c r="G1950" s="76">
        <f t="shared" si="135"/>
        <v>20000000</v>
      </c>
      <c r="H1950" s="56" t="s">
        <v>1226</v>
      </c>
      <c r="I1950" s="69"/>
      <c r="J1950" s="26"/>
    </row>
    <row r="1951" spans="1:12" s="14" customFormat="1" ht="93" x14ac:dyDescent="0.35">
      <c r="A1951" s="10"/>
      <c r="B1951" s="11"/>
      <c r="C1951" s="58">
        <v>27</v>
      </c>
      <c r="D1951" s="56" t="s">
        <v>3070</v>
      </c>
      <c r="E1951" s="63">
        <v>0</v>
      </c>
      <c r="F1951" s="63">
        <v>15000000</v>
      </c>
      <c r="G1951" s="76">
        <f t="shared" si="135"/>
        <v>15000000</v>
      </c>
      <c r="H1951" s="56" t="s">
        <v>1226</v>
      </c>
      <c r="I1951" s="69"/>
      <c r="J1951" s="26"/>
    </row>
    <row r="1952" spans="1:12" x14ac:dyDescent="0.35">
      <c r="A1952" s="10"/>
      <c r="B1952" s="11"/>
      <c r="C1952" s="109" t="s">
        <v>1498</v>
      </c>
      <c r="D1952" s="110"/>
      <c r="E1952" s="59">
        <f>SUM(E1941:E1951)</f>
        <v>68000000</v>
      </c>
      <c r="F1952" s="59">
        <f>SUM(F1941:F1951)</f>
        <v>181000000</v>
      </c>
      <c r="G1952" s="73">
        <f>SUM(G1941:G1951)</f>
        <v>113000000</v>
      </c>
      <c r="H1952" s="31"/>
      <c r="J1952" s="35"/>
    </row>
    <row r="1953" spans="1:10" x14ac:dyDescent="0.35">
      <c r="A1953" s="10"/>
      <c r="B1953" s="11"/>
      <c r="C1953" s="107" t="s">
        <v>1359</v>
      </c>
      <c r="D1953" s="112"/>
      <c r="E1953" s="59"/>
      <c r="F1953" s="59"/>
      <c r="G1953" s="73"/>
      <c r="H1953" s="31"/>
      <c r="J1953" s="35"/>
    </row>
    <row r="1954" spans="1:10" ht="78.75" customHeight="1" x14ac:dyDescent="0.35">
      <c r="A1954" s="10"/>
      <c r="B1954" s="11"/>
      <c r="C1954" s="9" t="e">
        <f>#REF!+1</f>
        <v>#REF!</v>
      </c>
      <c r="D1954" s="4" t="s">
        <v>1070</v>
      </c>
      <c r="E1954" s="59">
        <v>20000000</v>
      </c>
      <c r="F1954" s="59">
        <v>20000000</v>
      </c>
      <c r="G1954" s="73"/>
      <c r="H1954" s="6" t="s">
        <v>1226</v>
      </c>
    </row>
    <row r="1955" spans="1:10" ht="63.75" customHeight="1" x14ac:dyDescent="0.35">
      <c r="A1955" s="10"/>
      <c r="B1955" s="11"/>
      <c r="C1955" s="9" t="e">
        <f t="shared" ref="C1955:C1958" si="136">C1954+1</f>
        <v>#REF!</v>
      </c>
      <c r="D1955" s="4" t="s">
        <v>1071</v>
      </c>
      <c r="E1955" s="59">
        <v>20000000</v>
      </c>
      <c r="F1955" s="59">
        <v>20000000</v>
      </c>
      <c r="G1955" s="73"/>
      <c r="H1955" s="6" t="s">
        <v>1226</v>
      </c>
    </row>
    <row r="1956" spans="1:10" ht="78.75" customHeight="1" x14ac:dyDescent="0.35">
      <c r="A1956" s="10"/>
      <c r="B1956" s="11"/>
      <c r="C1956" s="9" t="e">
        <f t="shared" si="136"/>
        <v>#REF!</v>
      </c>
      <c r="D1956" s="4" t="s">
        <v>1072</v>
      </c>
      <c r="E1956" s="59">
        <v>7000000</v>
      </c>
      <c r="F1956" s="59">
        <v>7000000</v>
      </c>
      <c r="G1956" s="73"/>
      <c r="H1956" s="6" t="s">
        <v>1226</v>
      </c>
    </row>
    <row r="1957" spans="1:10" ht="77.5" x14ac:dyDescent="0.35">
      <c r="A1957" s="10"/>
      <c r="B1957" s="11"/>
      <c r="C1957" s="9" t="e">
        <f t="shared" si="136"/>
        <v>#REF!</v>
      </c>
      <c r="D1957" s="4" t="s">
        <v>1073</v>
      </c>
      <c r="E1957" s="59">
        <v>20000000</v>
      </c>
      <c r="F1957" s="59">
        <v>20000000</v>
      </c>
      <c r="G1957" s="73"/>
      <c r="H1957" s="6" t="s">
        <v>1226</v>
      </c>
    </row>
    <row r="1958" spans="1:10" ht="78" customHeight="1" x14ac:dyDescent="0.35">
      <c r="A1958" s="10"/>
      <c r="B1958" s="11"/>
      <c r="C1958" s="9" t="e">
        <f t="shared" si="136"/>
        <v>#REF!</v>
      </c>
      <c r="D1958" s="4" t="s">
        <v>1074</v>
      </c>
      <c r="E1958" s="59">
        <v>10000000</v>
      </c>
      <c r="F1958" s="59">
        <v>10000000</v>
      </c>
      <c r="G1958" s="73"/>
      <c r="H1958" s="6" t="s">
        <v>1226</v>
      </c>
    </row>
    <row r="1959" spans="1:10" s="14" customFormat="1" ht="77.5" x14ac:dyDescent="0.35">
      <c r="A1959" s="10"/>
      <c r="B1959" s="11"/>
      <c r="C1959" s="58">
        <v>16</v>
      </c>
      <c r="D1959" s="56" t="s">
        <v>3073</v>
      </c>
      <c r="E1959" s="63">
        <v>0</v>
      </c>
      <c r="F1959" s="63">
        <v>15000000</v>
      </c>
      <c r="G1959" s="76">
        <f t="shared" ref="G1959:G1960" si="137">F1959-E1959</f>
        <v>15000000</v>
      </c>
      <c r="H1959" s="56" t="s">
        <v>1226</v>
      </c>
      <c r="I1959" s="69"/>
      <c r="J1959" s="26"/>
    </row>
    <row r="1960" spans="1:10" s="14" customFormat="1" ht="77.5" x14ac:dyDescent="0.35">
      <c r="A1960" s="10"/>
      <c r="B1960" s="11"/>
      <c r="C1960" s="58">
        <v>17</v>
      </c>
      <c r="D1960" s="56" t="s">
        <v>3074</v>
      </c>
      <c r="E1960" s="63">
        <v>0</v>
      </c>
      <c r="F1960" s="63">
        <v>15000000</v>
      </c>
      <c r="G1960" s="76">
        <f t="shared" si="137"/>
        <v>15000000</v>
      </c>
      <c r="H1960" s="56" t="s">
        <v>1226</v>
      </c>
      <c r="I1960" s="69"/>
      <c r="J1960" s="26"/>
    </row>
    <row r="1961" spans="1:10" x14ac:dyDescent="0.35">
      <c r="A1961" s="10"/>
      <c r="B1961" s="11"/>
      <c r="C1961" s="109" t="s">
        <v>1333</v>
      </c>
      <c r="D1961" s="110"/>
      <c r="E1961" s="59">
        <f>SUM(E1954:E1960)</f>
        <v>77000000</v>
      </c>
      <c r="F1961" s="59">
        <f>SUM(F1954:F1960)</f>
        <v>107000000</v>
      </c>
      <c r="G1961" s="73">
        <f>SUM(G1954:G1960)</f>
        <v>30000000</v>
      </c>
      <c r="H1961" s="31"/>
      <c r="J1961" s="35"/>
    </row>
    <row r="1962" spans="1:10" x14ac:dyDescent="0.35">
      <c r="A1962" s="10"/>
      <c r="B1962" s="11"/>
      <c r="C1962" s="107" t="s">
        <v>1512</v>
      </c>
      <c r="D1962" s="112"/>
      <c r="E1962" s="59"/>
      <c r="F1962" s="59"/>
      <c r="G1962" s="73"/>
      <c r="H1962" s="31"/>
      <c r="J1962" s="35"/>
    </row>
    <row r="1963" spans="1:10" ht="93" x14ac:dyDescent="0.35">
      <c r="A1963" s="10"/>
      <c r="B1963" s="11"/>
      <c r="C1963" s="9">
        <f ca="1">COUNTIF($B$11:E1963,E1963)</f>
        <v>8</v>
      </c>
      <c r="D1963" s="4" t="s">
        <v>1082</v>
      </c>
      <c r="E1963" s="59">
        <v>8000000</v>
      </c>
      <c r="F1963" s="59">
        <v>8000000</v>
      </c>
      <c r="G1963" s="73"/>
      <c r="H1963" s="6" t="s">
        <v>1226</v>
      </c>
    </row>
    <row r="1964" spans="1:10" ht="77.5" x14ac:dyDescent="0.35">
      <c r="A1964" s="10"/>
      <c r="B1964" s="11"/>
      <c r="C1964" s="9">
        <f ca="1">COUNTIF($B$11:E1964,E1964)</f>
        <v>9</v>
      </c>
      <c r="D1964" s="4" t="s">
        <v>1083</v>
      </c>
      <c r="E1964" s="59">
        <v>20000000</v>
      </c>
      <c r="F1964" s="59">
        <v>20000000</v>
      </c>
      <c r="G1964" s="73"/>
      <c r="H1964" s="6" t="s">
        <v>1226</v>
      </c>
    </row>
    <row r="1965" spans="1:10" s="14" customFormat="1" ht="78" customHeight="1" x14ac:dyDescent="0.35">
      <c r="A1965" s="10"/>
      <c r="B1965" s="11"/>
      <c r="C1965" s="58">
        <v>15</v>
      </c>
      <c r="D1965" s="56" t="s">
        <v>3084</v>
      </c>
      <c r="E1965" s="63">
        <v>0</v>
      </c>
      <c r="F1965" s="63">
        <v>15000000</v>
      </c>
      <c r="G1965" s="76">
        <f t="shared" ref="G1965:G1968" si="138">F1965-E1965</f>
        <v>15000000</v>
      </c>
      <c r="H1965" s="56" t="s">
        <v>1226</v>
      </c>
      <c r="I1965" s="69"/>
      <c r="J1965" s="26"/>
    </row>
    <row r="1966" spans="1:10" s="14" customFormat="1" ht="77.5" x14ac:dyDescent="0.35">
      <c r="A1966" s="10"/>
      <c r="B1966" s="11"/>
      <c r="C1966" s="58">
        <v>16</v>
      </c>
      <c r="D1966" s="56" t="s">
        <v>3085</v>
      </c>
      <c r="E1966" s="63">
        <v>0</v>
      </c>
      <c r="F1966" s="63">
        <v>17000000</v>
      </c>
      <c r="G1966" s="76">
        <f t="shared" si="138"/>
        <v>17000000</v>
      </c>
      <c r="H1966" s="56" t="s">
        <v>1226</v>
      </c>
      <c r="I1966" s="69"/>
      <c r="J1966" s="26"/>
    </row>
    <row r="1967" spans="1:10" s="14" customFormat="1" ht="77.5" x14ac:dyDescent="0.35">
      <c r="A1967" s="10"/>
      <c r="B1967" s="11"/>
      <c r="C1967" s="58">
        <v>17</v>
      </c>
      <c r="D1967" s="56" t="s">
        <v>3086</v>
      </c>
      <c r="E1967" s="63">
        <v>0</v>
      </c>
      <c r="F1967" s="63">
        <v>23000000</v>
      </c>
      <c r="G1967" s="76">
        <f t="shared" si="138"/>
        <v>23000000</v>
      </c>
      <c r="H1967" s="56" t="s">
        <v>1226</v>
      </c>
      <c r="I1967" s="69"/>
      <c r="J1967" s="26"/>
    </row>
    <row r="1968" spans="1:10" s="14" customFormat="1" ht="108.5" x14ac:dyDescent="0.35">
      <c r="A1968" s="10"/>
      <c r="B1968" s="11"/>
      <c r="C1968" s="58">
        <v>18</v>
      </c>
      <c r="D1968" s="56" t="s">
        <v>3088</v>
      </c>
      <c r="E1968" s="63">
        <v>0</v>
      </c>
      <c r="F1968" s="63">
        <v>10000000</v>
      </c>
      <c r="G1968" s="76">
        <f t="shared" si="138"/>
        <v>10000000</v>
      </c>
      <c r="H1968" s="56" t="s">
        <v>1226</v>
      </c>
      <c r="I1968" s="69"/>
      <c r="J1968" s="26"/>
    </row>
    <row r="1969" spans="1:10" x14ac:dyDescent="0.35">
      <c r="A1969" s="10"/>
      <c r="B1969" s="11"/>
      <c r="C1969" s="109" t="s">
        <v>1499</v>
      </c>
      <c r="D1969" s="110"/>
      <c r="E1969" s="59">
        <f>SUM(E1963:E1968)</f>
        <v>28000000</v>
      </c>
      <c r="F1969" s="59">
        <f>SUM(F1963:F1968)</f>
        <v>93000000</v>
      </c>
      <c r="G1969" s="73">
        <f>SUM(G1963:G1968)</f>
        <v>65000000</v>
      </c>
      <c r="H1969" s="31"/>
      <c r="J1969" s="35"/>
    </row>
    <row r="1970" spans="1:10" x14ac:dyDescent="0.35">
      <c r="A1970" s="10"/>
      <c r="B1970" s="11"/>
      <c r="C1970" s="107" t="s">
        <v>1513</v>
      </c>
      <c r="D1970" s="112"/>
      <c r="E1970" s="59"/>
      <c r="F1970" s="59"/>
      <c r="G1970" s="73"/>
      <c r="H1970" s="31"/>
      <c r="J1970" s="35"/>
    </row>
    <row r="1971" spans="1:10" ht="77.5" x14ac:dyDescent="0.35">
      <c r="A1971" s="10"/>
      <c r="B1971" s="11"/>
      <c r="C1971" s="9">
        <f ca="1">COUNTIF($B$11:E1971,E1971)</f>
        <v>12</v>
      </c>
      <c r="D1971" s="4" t="s">
        <v>1095</v>
      </c>
      <c r="E1971" s="59">
        <v>20000000</v>
      </c>
      <c r="F1971" s="59">
        <v>20000000</v>
      </c>
      <c r="G1971" s="73"/>
      <c r="H1971" s="6" t="s">
        <v>1226</v>
      </c>
    </row>
    <row r="1972" spans="1:10" ht="77.5" x14ac:dyDescent="0.35">
      <c r="A1972" s="10"/>
      <c r="B1972" s="11"/>
      <c r="C1972" s="9">
        <f ca="1">COUNTIF($B$11:E1972,E1972)</f>
        <v>13</v>
      </c>
      <c r="D1972" s="4" t="s">
        <v>1096</v>
      </c>
      <c r="E1972" s="59">
        <v>20000000</v>
      </c>
      <c r="F1972" s="59">
        <v>20000000</v>
      </c>
      <c r="G1972" s="73"/>
      <c r="H1972" s="6" t="s">
        <v>1226</v>
      </c>
    </row>
    <row r="1973" spans="1:10" ht="124" x14ac:dyDescent="0.35">
      <c r="A1973" s="10"/>
      <c r="B1973" s="11"/>
      <c r="C1973" s="9">
        <f ca="1">COUNTIF($B$11:E1973,E1973)</f>
        <v>14</v>
      </c>
      <c r="D1973" s="4" t="s">
        <v>1097</v>
      </c>
      <c r="E1973" s="59">
        <v>7500000</v>
      </c>
      <c r="F1973" s="59">
        <v>7500000</v>
      </c>
      <c r="G1973" s="73"/>
      <c r="H1973" s="6" t="s">
        <v>1226</v>
      </c>
    </row>
    <row r="1974" spans="1:10" ht="124" x14ac:dyDescent="0.35">
      <c r="A1974" s="10"/>
      <c r="B1974" s="11"/>
      <c r="C1974" s="9">
        <f ca="1">COUNTIF($B$11:E1974,E1974)</f>
        <v>15</v>
      </c>
      <c r="D1974" s="4" t="s">
        <v>1098</v>
      </c>
      <c r="E1974" s="59">
        <v>15000000</v>
      </c>
      <c r="F1974" s="59">
        <v>15000000</v>
      </c>
      <c r="G1974" s="73"/>
      <c r="H1974" s="6" t="s">
        <v>1226</v>
      </c>
    </row>
    <row r="1975" spans="1:10" ht="108.5" x14ac:dyDescent="0.35">
      <c r="A1975" s="10"/>
      <c r="B1975" s="11"/>
      <c r="C1975" s="9">
        <f ca="1">COUNTIF($B$11:E1975,E1975)</f>
        <v>16</v>
      </c>
      <c r="D1975" s="4" t="s">
        <v>1099</v>
      </c>
      <c r="E1975" s="59">
        <v>10000000</v>
      </c>
      <c r="F1975" s="59">
        <v>10000000</v>
      </c>
      <c r="G1975" s="73"/>
      <c r="H1975" s="6" t="s">
        <v>1226</v>
      </c>
    </row>
    <row r="1976" spans="1:10" ht="77.5" x14ac:dyDescent="0.35">
      <c r="A1976" s="10"/>
      <c r="B1976" s="11"/>
      <c r="C1976" s="9">
        <f ca="1">COUNTIF($B$11:E1976,E1976)</f>
        <v>17</v>
      </c>
      <c r="D1976" s="4" t="s">
        <v>1100</v>
      </c>
      <c r="E1976" s="59">
        <v>10000000</v>
      </c>
      <c r="F1976" s="59">
        <v>10000000</v>
      </c>
      <c r="G1976" s="73"/>
      <c r="H1976" s="6" t="s">
        <v>1226</v>
      </c>
    </row>
    <row r="1977" spans="1:10" ht="77.5" x14ac:dyDescent="0.35">
      <c r="A1977" s="10"/>
      <c r="B1977" s="11"/>
      <c r="C1977" s="9">
        <f ca="1">COUNTIF($B$11:E1977,E1977)</f>
        <v>18</v>
      </c>
      <c r="D1977" s="4" t="s">
        <v>1101</v>
      </c>
      <c r="E1977" s="59">
        <v>10000000</v>
      </c>
      <c r="F1977" s="59">
        <v>10000000</v>
      </c>
      <c r="G1977" s="73"/>
      <c r="H1977" s="6" t="s">
        <v>1226</v>
      </c>
    </row>
    <row r="1978" spans="1:10" s="14" customFormat="1" ht="77.5" x14ac:dyDescent="0.35">
      <c r="A1978" s="10"/>
      <c r="B1978" s="11"/>
      <c r="C1978" s="58">
        <v>29</v>
      </c>
      <c r="D1978" s="56" t="s">
        <v>3094</v>
      </c>
      <c r="E1978" s="63">
        <v>0</v>
      </c>
      <c r="F1978" s="63">
        <v>20000000</v>
      </c>
      <c r="G1978" s="76">
        <f t="shared" ref="G1978:G1983" si="139">F1978-E1978</f>
        <v>20000000</v>
      </c>
      <c r="H1978" s="56" t="s">
        <v>1226</v>
      </c>
      <c r="I1978" s="69"/>
      <c r="J1978" s="26"/>
    </row>
    <row r="1979" spans="1:10" s="14" customFormat="1" ht="77.5" x14ac:dyDescent="0.35">
      <c r="A1979" s="10"/>
      <c r="B1979" s="11"/>
      <c r="C1979" s="58">
        <v>30</v>
      </c>
      <c r="D1979" s="56" t="s">
        <v>3095</v>
      </c>
      <c r="E1979" s="63">
        <v>0</v>
      </c>
      <c r="F1979" s="63">
        <v>17000000</v>
      </c>
      <c r="G1979" s="76">
        <f t="shared" si="139"/>
        <v>17000000</v>
      </c>
      <c r="H1979" s="56" t="s">
        <v>1226</v>
      </c>
      <c r="I1979" s="69"/>
      <c r="J1979" s="26"/>
    </row>
    <row r="1980" spans="1:10" s="14" customFormat="1" ht="77.5" x14ac:dyDescent="0.35">
      <c r="A1980" s="10"/>
      <c r="B1980" s="11"/>
      <c r="C1980" s="58">
        <v>31</v>
      </c>
      <c r="D1980" s="56" t="s">
        <v>3096</v>
      </c>
      <c r="E1980" s="63">
        <v>0</v>
      </c>
      <c r="F1980" s="63">
        <v>10000000</v>
      </c>
      <c r="G1980" s="76">
        <f t="shared" si="139"/>
        <v>10000000</v>
      </c>
      <c r="H1980" s="56" t="s">
        <v>1226</v>
      </c>
      <c r="I1980" s="69"/>
      <c r="J1980" s="26"/>
    </row>
    <row r="1981" spans="1:10" s="14" customFormat="1" ht="77.5" x14ac:dyDescent="0.35">
      <c r="A1981" s="10"/>
      <c r="B1981" s="11"/>
      <c r="C1981" s="58">
        <v>32</v>
      </c>
      <c r="D1981" s="56" t="s">
        <v>3097</v>
      </c>
      <c r="E1981" s="63">
        <v>0</v>
      </c>
      <c r="F1981" s="63">
        <v>13000000</v>
      </c>
      <c r="G1981" s="76">
        <f t="shared" si="139"/>
        <v>13000000</v>
      </c>
      <c r="H1981" s="56" t="s">
        <v>1226</v>
      </c>
      <c r="I1981" s="69"/>
      <c r="J1981" s="26"/>
    </row>
    <row r="1982" spans="1:10" s="14" customFormat="1" ht="77.5" x14ac:dyDescent="0.35">
      <c r="A1982" s="10"/>
      <c r="B1982" s="11"/>
      <c r="C1982" s="58">
        <v>33</v>
      </c>
      <c r="D1982" s="56" t="s">
        <v>3098</v>
      </c>
      <c r="E1982" s="63">
        <v>0</v>
      </c>
      <c r="F1982" s="63">
        <v>10000000</v>
      </c>
      <c r="G1982" s="76">
        <f t="shared" si="139"/>
        <v>10000000</v>
      </c>
      <c r="H1982" s="56" t="s">
        <v>1226</v>
      </c>
      <c r="I1982" s="69"/>
      <c r="J1982" s="26"/>
    </row>
    <row r="1983" spans="1:10" s="14" customFormat="1" ht="108.5" x14ac:dyDescent="0.35">
      <c r="A1983" s="10"/>
      <c r="B1983" s="11"/>
      <c r="C1983" s="58">
        <v>34</v>
      </c>
      <c r="D1983" s="56" t="s">
        <v>3100</v>
      </c>
      <c r="E1983" s="63">
        <v>0</v>
      </c>
      <c r="F1983" s="63">
        <v>10000000</v>
      </c>
      <c r="G1983" s="76">
        <f t="shared" si="139"/>
        <v>10000000</v>
      </c>
      <c r="H1983" s="56" t="s">
        <v>1226</v>
      </c>
      <c r="I1983" s="69"/>
      <c r="J1983" s="26"/>
    </row>
    <row r="1984" spans="1:10" x14ac:dyDescent="0.35">
      <c r="A1984" s="10"/>
      <c r="B1984" s="11"/>
      <c r="C1984" s="109" t="s">
        <v>1500</v>
      </c>
      <c r="D1984" s="110"/>
      <c r="E1984" s="59">
        <f>SUM(E1971:E1983)</f>
        <v>92500000</v>
      </c>
      <c r="F1984" s="59">
        <f>SUM(F1971:F1983)</f>
        <v>172500000</v>
      </c>
      <c r="G1984" s="73">
        <f>SUM(G1971:G1983)</f>
        <v>80000000</v>
      </c>
      <c r="H1984" s="31"/>
      <c r="J1984" s="35"/>
    </row>
    <row r="1985" spans="1:13" x14ac:dyDescent="0.35">
      <c r="A1985" s="10"/>
      <c r="B1985" s="11"/>
      <c r="C1985" s="107" t="s">
        <v>1514</v>
      </c>
      <c r="D1985" s="112"/>
      <c r="E1985" s="59"/>
      <c r="F1985" s="59"/>
      <c r="G1985" s="73"/>
      <c r="H1985" s="31"/>
      <c r="J1985" s="35"/>
    </row>
    <row r="1986" spans="1:13" s="69" customFormat="1" ht="77.5" x14ac:dyDescent="0.35">
      <c r="A1986" s="10"/>
      <c r="B1986" s="11"/>
      <c r="C1986" s="9">
        <f ca="1">COUNTIF($B$11:E1986,E1986)</f>
        <v>21</v>
      </c>
      <c r="D1986" s="4" t="s">
        <v>1122</v>
      </c>
      <c r="E1986" s="59">
        <v>17000000</v>
      </c>
      <c r="F1986" s="59">
        <v>17000000</v>
      </c>
      <c r="G1986" s="73"/>
      <c r="H1986" s="6" t="s">
        <v>1226</v>
      </c>
      <c r="J1986" s="51"/>
      <c r="K1986" s="7"/>
      <c r="L1986" s="7"/>
      <c r="M1986" s="7"/>
    </row>
    <row r="1987" spans="1:13" ht="77.5" x14ac:dyDescent="0.35">
      <c r="A1987" s="10"/>
      <c r="B1987" s="11"/>
      <c r="C1987" s="9">
        <f ca="1">COUNTIF($B$11:E1987,E1987)</f>
        <v>22</v>
      </c>
      <c r="D1987" s="4" t="s">
        <v>1123</v>
      </c>
      <c r="E1987" s="59">
        <v>15000000</v>
      </c>
      <c r="F1987" s="59">
        <v>15000000</v>
      </c>
      <c r="G1987" s="73"/>
      <c r="H1987" s="6" t="s">
        <v>1226</v>
      </c>
    </row>
    <row r="1988" spans="1:13" ht="77.5" x14ac:dyDescent="0.35">
      <c r="A1988" s="10"/>
      <c r="B1988" s="11"/>
      <c r="C1988" s="9">
        <f ca="1">COUNTIF($B$11:E1988,E1988)</f>
        <v>23</v>
      </c>
      <c r="D1988" s="4" t="s">
        <v>1124</v>
      </c>
      <c r="E1988" s="59">
        <v>15000000</v>
      </c>
      <c r="F1988" s="59">
        <v>15000000</v>
      </c>
      <c r="G1988" s="73"/>
      <c r="H1988" s="6" t="s">
        <v>1226</v>
      </c>
    </row>
    <row r="1989" spans="1:13" ht="77.5" x14ac:dyDescent="0.35">
      <c r="A1989" s="10"/>
      <c r="B1989" s="11"/>
      <c r="C1989" s="9">
        <f ca="1">COUNTIF($B$11:E1989,E1989)</f>
        <v>24</v>
      </c>
      <c r="D1989" s="4" t="s">
        <v>1125</v>
      </c>
      <c r="E1989" s="59">
        <v>30000000</v>
      </c>
      <c r="F1989" s="59">
        <v>30000000</v>
      </c>
      <c r="G1989" s="73"/>
      <c r="H1989" s="6" t="s">
        <v>1226</v>
      </c>
    </row>
    <row r="1990" spans="1:13" ht="77.5" x14ac:dyDescent="0.35">
      <c r="A1990" s="10"/>
      <c r="B1990" s="11"/>
      <c r="C1990" s="9">
        <f ca="1">COUNTIF($B$11:E1990,E1990)</f>
        <v>25</v>
      </c>
      <c r="D1990" s="4" t="s">
        <v>1126</v>
      </c>
      <c r="E1990" s="59">
        <v>20000000</v>
      </c>
      <c r="F1990" s="59">
        <v>20000000</v>
      </c>
      <c r="G1990" s="73"/>
      <c r="H1990" s="6" t="s">
        <v>1226</v>
      </c>
    </row>
    <row r="1991" spans="1:13" ht="77.5" x14ac:dyDescent="0.35">
      <c r="A1991" s="10"/>
      <c r="B1991" s="11"/>
      <c r="C1991" s="9">
        <f ca="1">COUNTIF($B$11:E1991,E1991)</f>
        <v>26</v>
      </c>
      <c r="D1991" s="4" t="s">
        <v>1127</v>
      </c>
      <c r="E1991" s="59">
        <v>18000000</v>
      </c>
      <c r="F1991" s="59">
        <v>18000000</v>
      </c>
      <c r="G1991" s="73"/>
      <c r="H1991" s="6" t="s">
        <v>1226</v>
      </c>
    </row>
    <row r="1992" spans="1:13" s="14" customFormat="1" ht="77.5" x14ac:dyDescent="0.35">
      <c r="A1992" s="10"/>
      <c r="B1992" s="11"/>
      <c r="C1992" s="58">
        <v>39</v>
      </c>
      <c r="D1992" s="56" t="s">
        <v>3117</v>
      </c>
      <c r="E1992" s="63">
        <v>0</v>
      </c>
      <c r="F1992" s="63">
        <v>15000000</v>
      </c>
      <c r="G1992" s="76">
        <f t="shared" ref="G1992:G2008" si="140">F1992-E1992</f>
        <v>15000000</v>
      </c>
      <c r="H1992" s="56" t="s">
        <v>1226</v>
      </c>
      <c r="I1992" s="69"/>
      <c r="J1992" s="26"/>
    </row>
    <row r="1993" spans="1:13" s="14" customFormat="1" ht="77.5" x14ac:dyDescent="0.35">
      <c r="A1993" s="10"/>
      <c r="B1993" s="11"/>
      <c r="C1993" s="58">
        <v>40</v>
      </c>
      <c r="D1993" s="56" t="s">
        <v>3118</v>
      </c>
      <c r="E1993" s="63">
        <v>0</v>
      </c>
      <c r="F1993" s="63">
        <v>20000000</v>
      </c>
      <c r="G1993" s="76">
        <f t="shared" si="140"/>
        <v>20000000</v>
      </c>
      <c r="H1993" s="56" t="s">
        <v>1226</v>
      </c>
      <c r="I1993" s="69"/>
      <c r="J1993" s="26"/>
    </row>
    <row r="1994" spans="1:13" s="14" customFormat="1" ht="77.5" x14ac:dyDescent="0.35">
      <c r="A1994" s="10"/>
      <c r="B1994" s="11"/>
      <c r="C1994" s="58">
        <v>41</v>
      </c>
      <c r="D1994" s="56" t="s">
        <v>3119</v>
      </c>
      <c r="E1994" s="63">
        <v>0</v>
      </c>
      <c r="F1994" s="63">
        <v>20000000</v>
      </c>
      <c r="G1994" s="76">
        <f t="shared" si="140"/>
        <v>20000000</v>
      </c>
      <c r="H1994" s="56" t="s">
        <v>1226</v>
      </c>
      <c r="I1994" s="69"/>
      <c r="J1994" s="26"/>
    </row>
    <row r="1995" spans="1:13" s="14" customFormat="1" ht="77.5" x14ac:dyDescent="0.35">
      <c r="A1995" s="10"/>
      <c r="B1995" s="11"/>
      <c r="C1995" s="58">
        <v>42</v>
      </c>
      <c r="D1995" s="56" t="s">
        <v>3120</v>
      </c>
      <c r="E1995" s="63">
        <v>0</v>
      </c>
      <c r="F1995" s="63">
        <v>20000000</v>
      </c>
      <c r="G1995" s="76">
        <f t="shared" si="140"/>
        <v>20000000</v>
      </c>
      <c r="H1995" s="56" t="s">
        <v>1226</v>
      </c>
      <c r="I1995" s="69"/>
      <c r="J1995" s="26"/>
    </row>
    <row r="1996" spans="1:13" s="14" customFormat="1" ht="77.5" x14ac:dyDescent="0.35">
      <c r="A1996" s="10"/>
      <c r="B1996" s="11"/>
      <c r="C1996" s="58">
        <v>43</v>
      </c>
      <c r="D1996" s="56" t="s">
        <v>3122</v>
      </c>
      <c r="E1996" s="63">
        <v>0</v>
      </c>
      <c r="F1996" s="63">
        <v>15000000</v>
      </c>
      <c r="G1996" s="76">
        <f t="shared" si="140"/>
        <v>15000000</v>
      </c>
      <c r="H1996" s="56" t="s">
        <v>1226</v>
      </c>
      <c r="I1996" s="69"/>
      <c r="J1996" s="26"/>
    </row>
    <row r="1997" spans="1:13" s="14" customFormat="1" ht="77.5" x14ac:dyDescent="0.35">
      <c r="A1997" s="10"/>
      <c r="B1997" s="11"/>
      <c r="C1997" s="58">
        <v>44</v>
      </c>
      <c r="D1997" s="56" t="s">
        <v>3373</v>
      </c>
      <c r="E1997" s="63">
        <v>0</v>
      </c>
      <c r="F1997" s="63">
        <v>16000000</v>
      </c>
      <c r="G1997" s="76">
        <f t="shared" si="140"/>
        <v>16000000</v>
      </c>
      <c r="H1997" s="56" t="s">
        <v>1226</v>
      </c>
      <c r="I1997" s="69"/>
      <c r="J1997" s="26"/>
    </row>
    <row r="1998" spans="1:13" s="14" customFormat="1" ht="77.5" x14ac:dyDescent="0.35">
      <c r="A1998" s="10"/>
      <c r="B1998" s="11"/>
      <c r="C1998" s="58">
        <v>45</v>
      </c>
      <c r="D1998" s="56" t="s">
        <v>3123</v>
      </c>
      <c r="E1998" s="63">
        <v>0</v>
      </c>
      <c r="F1998" s="63">
        <v>20000000</v>
      </c>
      <c r="G1998" s="76">
        <f t="shared" si="140"/>
        <v>20000000</v>
      </c>
      <c r="H1998" s="56" t="s">
        <v>1226</v>
      </c>
      <c r="I1998" s="69"/>
      <c r="J1998" s="26"/>
    </row>
    <row r="1999" spans="1:13" s="14" customFormat="1" ht="77.5" x14ac:dyDescent="0.35">
      <c r="A1999" s="10"/>
      <c r="B1999" s="11"/>
      <c r="C1999" s="58">
        <v>46</v>
      </c>
      <c r="D1999" s="56" t="s">
        <v>3124</v>
      </c>
      <c r="E1999" s="63">
        <v>0</v>
      </c>
      <c r="F1999" s="63">
        <v>20000000</v>
      </c>
      <c r="G1999" s="76">
        <f t="shared" si="140"/>
        <v>20000000</v>
      </c>
      <c r="H1999" s="56" t="s">
        <v>1226</v>
      </c>
      <c r="I1999" s="69"/>
      <c r="J1999" s="26"/>
    </row>
    <row r="2000" spans="1:13" s="14" customFormat="1" ht="77.5" x14ac:dyDescent="0.35">
      <c r="A2000" s="10"/>
      <c r="B2000" s="11"/>
      <c r="C2000" s="58">
        <v>47</v>
      </c>
      <c r="D2000" s="56" t="s">
        <v>3125</v>
      </c>
      <c r="E2000" s="63">
        <v>0</v>
      </c>
      <c r="F2000" s="63">
        <v>15000000</v>
      </c>
      <c r="G2000" s="76">
        <f t="shared" si="140"/>
        <v>15000000</v>
      </c>
      <c r="H2000" s="56" t="s">
        <v>1226</v>
      </c>
      <c r="I2000" s="69"/>
      <c r="J2000" s="26"/>
    </row>
    <row r="2001" spans="1:10" s="14" customFormat="1" ht="77.5" x14ac:dyDescent="0.35">
      <c r="A2001" s="10"/>
      <c r="B2001" s="11"/>
      <c r="C2001" s="58">
        <v>48</v>
      </c>
      <c r="D2001" s="56" t="s">
        <v>3126</v>
      </c>
      <c r="E2001" s="63">
        <v>0</v>
      </c>
      <c r="F2001" s="63">
        <v>15000000</v>
      </c>
      <c r="G2001" s="76">
        <f t="shared" si="140"/>
        <v>15000000</v>
      </c>
      <c r="H2001" s="56" t="s">
        <v>1226</v>
      </c>
      <c r="I2001" s="69"/>
      <c r="J2001" s="26"/>
    </row>
    <row r="2002" spans="1:10" s="14" customFormat="1" ht="93" x14ac:dyDescent="0.35">
      <c r="A2002" s="10"/>
      <c r="B2002" s="11"/>
      <c r="C2002" s="58">
        <v>49</v>
      </c>
      <c r="D2002" s="56" t="s">
        <v>3127</v>
      </c>
      <c r="E2002" s="63">
        <v>0</v>
      </c>
      <c r="F2002" s="63">
        <v>12000000</v>
      </c>
      <c r="G2002" s="76">
        <f t="shared" si="140"/>
        <v>12000000</v>
      </c>
      <c r="H2002" s="56" t="s">
        <v>1226</v>
      </c>
      <c r="I2002" s="69"/>
      <c r="J2002" s="26"/>
    </row>
    <row r="2003" spans="1:10" s="14" customFormat="1" ht="93" x14ac:dyDescent="0.35">
      <c r="A2003" s="10"/>
      <c r="B2003" s="11"/>
      <c r="C2003" s="58">
        <v>50</v>
      </c>
      <c r="D2003" s="56" t="s">
        <v>3128</v>
      </c>
      <c r="E2003" s="63">
        <v>0</v>
      </c>
      <c r="F2003" s="63">
        <v>12000000</v>
      </c>
      <c r="G2003" s="76">
        <f t="shared" si="140"/>
        <v>12000000</v>
      </c>
      <c r="H2003" s="56" t="s">
        <v>1226</v>
      </c>
      <c r="I2003" s="69"/>
      <c r="J2003" s="26"/>
    </row>
    <row r="2004" spans="1:10" s="14" customFormat="1" ht="108.5" x14ac:dyDescent="0.35">
      <c r="A2004" s="10"/>
      <c r="B2004" s="11"/>
      <c r="C2004" s="58">
        <v>51</v>
      </c>
      <c r="D2004" s="56" t="s">
        <v>3129</v>
      </c>
      <c r="E2004" s="63">
        <v>0</v>
      </c>
      <c r="F2004" s="63">
        <v>20000000</v>
      </c>
      <c r="G2004" s="76">
        <f t="shared" si="140"/>
        <v>20000000</v>
      </c>
      <c r="H2004" s="56" t="s">
        <v>1226</v>
      </c>
      <c r="I2004" s="69"/>
      <c r="J2004" s="26"/>
    </row>
    <row r="2005" spans="1:10" s="14" customFormat="1" ht="108.5" x14ac:dyDescent="0.35">
      <c r="A2005" s="10"/>
      <c r="B2005" s="11"/>
      <c r="C2005" s="58">
        <v>52</v>
      </c>
      <c r="D2005" s="56" t="s">
        <v>3130</v>
      </c>
      <c r="E2005" s="63">
        <v>0</v>
      </c>
      <c r="F2005" s="63">
        <v>20000000</v>
      </c>
      <c r="G2005" s="76">
        <f t="shared" si="140"/>
        <v>20000000</v>
      </c>
      <c r="H2005" s="56" t="s">
        <v>1226</v>
      </c>
      <c r="I2005" s="69"/>
      <c r="J2005" s="26"/>
    </row>
    <row r="2006" spans="1:10" s="14" customFormat="1" ht="108.5" x14ac:dyDescent="0.35">
      <c r="A2006" s="10"/>
      <c r="B2006" s="11"/>
      <c r="C2006" s="58">
        <v>53</v>
      </c>
      <c r="D2006" s="56" t="s">
        <v>3131</v>
      </c>
      <c r="E2006" s="63">
        <v>0</v>
      </c>
      <c r="F2006" s="63">
        <v>20000000</v>
      </c>
      <c r="G2006" s="76">
        <f t="shared" si="140"/>
        <v>20000000</v>
      </c>
      <c r="H2006" s="56" t="s">
        <v>1226</v>
      </c>
      <c r="I2006" s="69"/>
      <c r="J2006" s="26"/>
    </row>
    <row r="2007" spans="1:10" s="14" customFormat="1" ht="93" x14ac:dyDescent="0.35">
      <c r="A2007" s="10"/>
      <c r="B2007" s="11"/>
      <c r="C2007" s="58">
        <v>54</v>
      </c>
      <c r="D2007" s="56" t="s">
        <v>3132</v>
      </c>
      <c r="E2007" s="63">
        <v>0</v>
      </c>
      <c r="F2007" s="63">
        <v>20000000</v>
      </c>
      <c r="G2007" s="76">
        <f t="shared" si="140"/>
        <v>20000000</v>
      </c>
      <c r="H2007" s="56" t="s">
        <v>1226</v>
      </c>
      <c r="I2007" s="69"/>
      <c r="J2007" s="26"/>
    </row>
    <row r="2008" spans="1:10" s="14" customFormat="1" ht="108.5" x14ac:dyDescent="0.35">
      <c r="A2008" s="10"/>
      <c r="B2008" s="11"/>
      <c r="C2008" s="58">
        <v>55</v>
      </c>
      <c r="D2008" s="56" t="s">
        <v>3133</v>
      </c>
      <c r="E2008" s="63">
        <v>0</v>
      </c>
      <c r="F2008" s="63">
        <v>20000000</v>
      </c>
      <c r="G2008" s="76">
        <f t="shared" si="140"/>
        <v>20000000</v>
      </c>
      <c r="H2008" s="56" t="s">
        <v>1226</v>
      </c>
      <c r="I2008" s="69"/>
      <c r="J2008" s="26"/>
    </row>
    <row r="2009" spans="1:10" x14ac:dyDescent="0.35">
      <c r="A2009" s="10"/>
      <c r="B2009" s="11"/>
      <c r="C2009" s="109" t="s">
        <v>1501</v>
      </c>
      <c r="D2009" s="110"/>
      <c r="E2009" s="59">
        <f>SUM(E1986:E2008)</f>
        <v>115000000</v>
      </c>
      <c r="F2009" s="59">
        <f>SUM(F1986:F2008)</f>
        <v>415000000</v>
      </c>
      <c r="G2009" s="73">
        <f>SUM(G1986:G2008)</f>
        <v>300000000</v>
      </c>
      <c r="H2009" s="31"/>
      <c r="J2009" s="35"/>
    </row>
    <row r="2010" spans="1:10" x14ac:dyDescent="0.35">
      <c r="A2010" s="10"/>
      <c r="B2010" s="11"/>
      <c r="C2010" s="107" t="s">
        <v>1515</v>
      </c>
      <c r="D2010" s="112"/>
      <c r="E2010" s="59"/>
      <c r="F2010" s="59"/>
      <c r="G2010" s="73"/>
      <c r="H2010" s="31"/>
      <c r="J2010" s="35"/>
    </row>
    <row r="2011" spans="1:10" ht="77.5" x14ac:dyDescent="0.35">
      <c r="A2011" s="10"/>
      <c r="B2011" s="11"/>
      <c r="C2011" s="9">
        <f ca="1">COUNTIF($B$11:E2011,E2011)</f>
        <v>8</v>
      </c>
      <c r="D2011" s="4" t="s">
        <v>1135</v>
      </c>
      <c r="E2011" s="59">
        <v>15000000</v>
      </c>
      <c r="F2011" s="59">
        <v>15000000</v>
      </c>
      <c r="G2011" s="73"/>
      <c r="H2011" s="6" t="s">
        <v>1226</v>
      </c>
    </row>
    <row r="2012" spans="1:10" ht="77.5" x14ac:dyDescent="0.35">
      <c r="A2012" s="10"/>
      <c r="B2012" s="11"/>
      <c r="C2012" s="9">
        <f ca="1">COUNTIF($B$11:E2012,E2012)</f>
        <v>9</v>
      </c>
      <c r="D2012" s="4" t="s">
        <v>1136</v>
      </c>
      <c r="E2012" s="59">
        <v>15000000</v>
      </c>
      <c r="F2012" s="59">
        <v>15000000</v>
      </c>
      <c r="G2012" s="73"/>
      <c r="H2012" s="6" t="s">
        <v>1226</v>
      </c>
    </row>
    <row r="2013" spans="1:10" ht="77.5" x14ac:dyDescent="0.35">
      <c r="A2013" s="10"/>
      <c r="B2013" s="11"/>
      <c r="C2013" s="9">
        <f ca="1">COUNTIF($B$11:E2013,E2013)</f>
        <v>10</v>
      </c>
      <c r="D2013" s="4" t="s">
        <v>1137</v>
      </c>
      <c r="E2013" s="59">
        <v>20000000</v>
      </c>
      <c r="F2013" s="59">
        <v>20000000</v>
      </c>
      <c r="G2013" s="73"/>
      <c r="H2013" s="6" t="s">
        <v>1226</v>
      </c>
    </row>
    <row r="2014" spans="1:10" ht="77.5" x14ac:dyDescent="0.35">
      <c r="A2014" s="10"/>
      <c r="B2014" s="11"/>
      <c r="C2014" s="9">
        <f ca="1">COUNTIF($B$11:E2014,E2014)</f>
        <v>11</v>
      </c>
      <c r="D2014" s="4" t="s">
        <v>1138</v>
      </c>
      <c r="E2014" s="59">
        <v>20000000</v>
      </c>
      <c r="F2014" s="59">
        <v>20000000</v>
      </c>
      <c r="G2014" s="73"/>
      <c r="H2014" s="6" t="s">
        <v>1226</v>
      </c>
    </row>
    <row r="2015" spans="1:10" ht="77.5" x14ac:dyDescent="0.35">
      <c r="A2015" s="10"/>
      <c r="B2015" s="11"/>
      <c r="C2015" s="9">
        <f ca="1">COUNTIF($B$11:E2015,E2015)</f>
        <v>12</v>
      </c>
      <c r="D2015" s="4" t="s">
        <v>1139</v>
      </c>
      <c r="E2015" s="59">
        <v>20000000</v>
      </c>
      <c r="F2015" s="59">
        <v>20000000</v>
      </c>
      <c r="G2015" s="73"/>
      <c r="H2015" s="6" t="s">
        <v>1226</v>
      </c>
    </row>
    <row r="2016" spans="1:10" s="14" customFormat="1" ht="77.5" x14ac:dyDescent="0.35">
      <c r="A2016" s="10"/>
      <c r="B2016" s="11"/>
      <c r="C2016" s="58">
        <v>21</v>
      </c>
      <c r="D2016" s="56" t="s">
        <v>3141</v>
      </c>
      <c r="E2016" s="63">
        <v>0</v>
      </c>
      <c r="F2016" s="63">
        <v>15000000</v>
      </c>
      <c r="G2016" s="76">
        <f t="shared" ref="G2016:G2025" si="141">F2016-E2016</f>
        <v>15000000</v>
      </c>
      <c r="H2016" s="56" t="s">
        <v>1226</v>
      </c>
      <c r="I2016" s="69"/>
      <c r="J2016" s="26"/>
    </row>
    <row r="2017" spans="1:10" s="14" customFormat="1" ht="77.5" x14ac:dyDescent="0.35">
      <c r="A2017" s="10"/>
      <c r="B2017" s="11"/>
      <c r="C2017" s="58">
        <v>22</v>
      </c>
      <c r="D2017" s="56" t="s">
        <v>3142</v>
      </c>
      <c r="E2017" s="63">
        <v>0</v>
      </c>
      <c r="F2017" s="63">
        <v>17000000</v>
      </c>
      <c r="G2017" s="76">
        <f t="shared" si="141"/>
        <v>17000000</v>
      </c>
      <c r="H2017" s="56" t="s">
        <v>1226</v>
      </c>
      <c r="I2017" s="69"/>
      <c r="J2017" s="26"/>
    </row>
    <row r="2018" spans="1:10" s="14" customFormat="1" ht="77.5" x14ac:dyDescent="0.35">
      <c r="A2018" s="10"/>
      <c r="B2018" s="11"/>
      <c r="C2018" s="58">
        <v>23</v>
      </c>
      <c r="D2018" s="56" t="s">
        <v>3143</v>
      </c>
      <c r="E2018" s="63">
        <v>0</v>
      </c>
      <c r="F2018" s="63">
        <v>15000000</v>
      </c>
      <c r="G2018" s="76">
        <f t="shared" si="141"/>
        <v>15000000</v>
      </c>
      <c r="H2018" s="56" t="s">
        <v>1226</v>
      </c>
      <c r="I2018" s="69"/>
      <c r="J2018" s="26"/>
    </row>
    <row r="2019" spans="1:10" s="14" customFormat="1" ht="77.5" x14ac:dyDescent="0.35">
      <c r="A2019" s="10"/>
      <c r="B2019" s="11"/>
      <c r="C2019" s="58">
        <v>24</v>
      </c>
      <c r="D2019" s="56" t="s">
        <v>3144</v>
      </c>
      <c r="E2019" s="63">
        <v>0</v>
      </c>
      <c r="F2019" s="63">
        <v>17000000</v>
      </c>
      <c r="G2019" s="76">
        <f t="shared" si="141"/>
        <v>17000000</v>
      </c>
      <c r="H2019" s="56" t="s">
        <v>1226</v>
      </c>
      <c r="I2019" s="69"/>
      <c r="J2019" s="26"/>
    </row>
    <row r="2020" spans="1:10" s="14" customFormat="1" ht="77.5" x14ac:dyDescent="0.35">
      <c r="A2020" s="10"/>
      <c r="B2020" s="11"/>
      <c r="C2020" s="58">
        <v>25</v>
      </c>
      <c r="D2020" s="56" t="s">
        <v>3145</v>
      </c>
      <c r="E2020" s="63">
        <v>0</v>
      </c>
      <c r="F2020" s="63">
        <v>16000000</v>
      </c>
      <c r="G2020" s="76">
        <f t="shared" si="141"/>
        <v>16000000</v>
      </c>
      <c r="H2020" s="56" t="s">
        <v>1226</v>
      </c>
      <c r="I2020" s="69"/>
      <c r="J2020" s="26"/>
    </row>
    <row r="2021" spans="1:10" s="14" customFormat="1" ht="77.5" x14ac:dyDescent="0.35">
      <c r="A2021" s="10"/>
      <c r="B2021" s="11"/>
      <c r="C2021" s="58">
        <v>26</v>
      </c>
      <c r="D2021" s="56" t="s">
        <v>3146</v>
      </c>
      <c r="E2021" s="63">
        <v>0</v>
      </c>
      <c r="F2021" s="63">
        <v>17000000</v>
      </c>
      <c r="G2021" s="76">
        <f t="shared" si="141"/>
        <v>17000000</v>
      </c>
      <c r="H2021" s="56" t="s">
        <v>1226</v>
      </c>
      <c r="I2021" s="69"/>
      <c r="J2021" s="26"/>
    </row>
    <row r="2022" spans="1:10" s="14" customFormat="1" ht="77.5" x14ac:dyDescent="0.35">
      <c r="A2022" s="10"/>
      <c r="B2022" s="11"/>
      <c r="C2022" s="58">
        <v>27</v>
      </c>
      <c r="D2022" s="56" t="s">
        <v>3147</v>
      </c>
      <c r="E2022" s="63">
        <v>0</v>
      </c>
      <c r="F2022" s="63">
        <v>17000000</v>
      </c>
      <c r="G2022" s="76">
        <f t="shared" si="141"/>
        <v>17000000</v>
      </c>
      <c r="H2022" s="56" t="s">
        <v>1226</v>
      </c>
      <c r="I2022" s="69"/>
      <c r="J2022" s="26"/>
    </row>
    <row r="2023" spans="1:10" s="14" customFormat="1" ht="93" x14ac:dyDescent="0.35">
      <c r="A2023" s="10"/>
      <c r="B2023" s="11"/>
      <c r="C2023" s="58">
        <v>28</v>
      </c>
      <c r="D2023" s="56" t="s">
        <v>3148</v>
      </c>
      <c r="E2023" s="63">
        <v>0</v>
      </c>
      <c r="F2023" s="63">
        <v>5000000</v>
      </c>
      <c r="G2023" s="76">
        <f t="shared" si="141"/>
        <v>5000000</v>
      </c>
      <c r="H2023" s="56" t="s">
        <v>1226</v>
      </c>
      <c r="I2023" s="69"/>
      <c r="J2023" s="26"/>
    </row>
    <row r="2024" spans="1:10" s="14" customFormat="1" ht="77.5" x14ac:dyDescent="0.35">
      <c r="A2024" s="10"/>
      <c r="B2024" s="11"/>
      <c r="C2024" s="58">
        <v>29</v>
      </c>
      <c r="D2024" s="56" t="s">
        <v>3149</v>
      </c>
      <c r="E2024" s="63">
        <v>0</v>
      </c>
      <c r="F2024" s="63">
        <v>15000000</v>
      </c>
      <c r="G2024" s="76">
        <f t="shared" si="141"/>
        <v>15000000</v>
      </c>
      <c r="H2024" s="56" t="s">
        <v>1226</v>
      </c>
      <c r="I2024" s="69"/>
      <c r="J2024" s="26"/>
    </row>
    <row r="2025" spans="1:10" s="14" customFormat="1" ht="77.5" x14ac:dyDescent="0.35">
      <c r="A2025" s="10"/>
      <c r="B2025" s="11"/>
      <c r="C2025" s="58">
        <v>30</v>
      </c>
      <c r="D2025" s="56" t="s">
        <v>3151</v>
      </c>
      <c r="E2025" s="63">
        <v>0</v>
      </c>
      <c r="F2025" s="63">
        <v>15000000</v>
      </c>
      <c r="G2025" s="76">
        <f t="shared" si="141"/>
        <v>15000000</v>
      </c>
      <c r="H2025" s="56" t="s">
        <v>1226</v>
      </c>
      <c r="I2025" s="69"/>
      <c r="J2025" s="26"/>
    </row>
    <row r="2026" spans="1:10" x14ac:dyDescent="0.35">
      <c r="A2026" s="10"/>
      <c r="B2026" s="11"/>
      <c r="C2026" s="109" t="s">
        <v>1502</v>
      </c>
      <c r="D2026" s="110"/>
      <c r="E2026" s="59">
        <f>SUM(E2011:E2025)</f>
        <v>90000000</v>
      </c>
      <c r="F2026" s="59">
        <f>SUM(F2011:F2025)</f>
        <v>239000000</v>
      </c>
      <c r="G2026" s="73">
        <f>SUM(G2011:G2025)</f>
        <v>149000000</v>
      </c>
      <c r="H2026" s="31"/>
      <c r="J2026" s="35"/>
    </row>
    <row r="2027" spans="1:10" x14ac:dyDescent="0.35">
      <c r="A2027" s="10"/>
      <c r="B2027" s="11"/>
      <c r="C2027" s="107" t="s">
        <v>1516</v>
      </c>
      <c r="D2027" s="112"/>
      <c r="E2027" s="59"/>
      <c r="F2027" s="59"/>
      <c r="G2027" s="73"/>
      <c r="H2027" s="31"/>
      <c r="J2027" s="35"/>
    </row>
    <row r="2028" spans="1:10" ht="77.5" x14ac:dyDescent="0.35">
      <c r="A2028" s="10"/>
      <c r="B2028" s="11"/>
      <c r="C2028" s="9">
        <f ca="1">COUNTIF($B$11:E2028,E2028)</f>
        <v>6</v>
      </c>
      <c r="D2028" s="4" t="s">
        <v>1145</v>
      </c>
      <c r="E2028" s="59">
        <v>20000000</v>
      </c>
      <c r="F2028" s="59">
        <v>20000000</v>
      </c>
      <c r="G2028" s="73"/>
      <c r="H2028" s="6" t="s">
        <v>1226</v>
      </c>
    </row>
    <row r="2029" spans="1:10" ht="77.5" x14ac:dyDescent="0.35">
      <c r="A2029" s="10"/>
      <c r="B2029" s="11"/>
      <c r="C2029" s="9">
        <f ca="1">COUNTIF($B$11:E2029,E2029)</f>
        <v>7</v>
      </c>
      <c r="D2029" s="4" t="s">
        <v>1146</v>
      </c>
      <c r="E2029" s="59">
        <v>6000000</v>
      </c>
      <c r="F2029" s="59">
        <v>6000000</v>
      </c>
      <c r="G2029" s="73"/>
      <c r="H2029" s="6" t="s">
        <v>1226</v>
      </c>
    </row>
    <row r="2030" spans="1:10" ht="77.5" x14ac:dyDescent="0.35">
      <c r="A2030" s="10"/>
      <c r="B2030" s="11"/>
      <c r="C2030" s="9">
        <f ca="1">COUNTIF($B$11:E2030,E2030)</f>
        <v>8</v>
      </c>
      <c r="D2030" s="4" t="s">
        <v>1147</v>
      </c>
      <c r="E2030" s="59">
        <v>15000000</v>
      </c>
      <c r="F2030" s="59">
        <v>15000000</v>
      </c>
      <c r="G2030" s="73"/>
      <c r="H2030" s="6" t="s">
        <v>1226</v>
      </c>
    </row>
    <row r="2031" spans="1:10" ht="124" x14ac:dyDescent="0.35">
      <c r="A2031" s="10"/>
      <c r="B2031" s="11"/>
      <c r="C2031" s="9">
        <f ca="1">COUNTIF($B$11:E2031,E2031)</f>
        <v>9</v>
      </c>
      <c r="D2031" s="4" t="s">
        <v>1148</v>
      </c>
      <c r="E2031" s="59">
        <v>6500000</v>
      </c>
      <c r="F2031" s="59">
        <v>6500000</v>
      </c>
      <c r="G2031" s="73"/>
      <c r="H2031" s="6" t="s">
        <v>1226</v>
      </c>
    </row>
    <row r="2032" spans="1:10" ht="124" x14ac:dyDescent="0.35">
      <c r="A2032" s="10"/>
      <c r="B2032" s="11"/>
      <c r="C2032" s="9">
        <f ca="1">COUNTIF($B$11:E2032,E2032)</f>
        <v>10</v>
      </c>
      <c r="D2032" s="4" t="s">
        <v>1149</v>
      </c>
      <c r="E2032" s="59">
        <v>6500000</v>
      </c>
      <c r="F2032" s="59">
        <v>6500000</v>
      </c>
      <c r="G2032" s="73"/>
      <c r="H2032" s="6" t="s">
        <v>1226</v>
      </c>
    </row>
    <row r="2033" spans="1:10" ht="93" x14ac:dyDescent="0.35">
      <c r="A2033" s="10"/>
      <c r="B2033" s="11"/>
      <c r="C2033" s="9">
        <f ca="1">COUNTIF($B$11:E2033,E2033)</f>
        <v>11</v>
      </c>
      <c r="D2033" s="4" t="s">
        <v>1150</v>
      </c>
      <c r="E2033" s="59">
        <v>10000000</v>
      </c>
      <c r="F2033" s="59">
        <v>10000000</v>
      </c>
      <c r="G2033" s="73"/>
      <c r="H2033" s="6" t="s">
        <v>1226</v>
      </c>
    </row>
    <row r="2034" spans="1:10" ht="93" x14ac:dyDescent="0.35">
      <c r="A2034" s="10"/>
      <c r="B2034" s="11"/>
      <c r="C2034" s="9">
        <f ca="1">COUNTIF($B$11:E2034,E2034)</f>
        <v>12</v>
      </c>
      <c r="D2034" s="4" t="s">
        <v>1151</v>
      </c>
      <c r="E2034" s="59">
        <v>10000000</v>
      </c>
      <c r="F2034" s="59">
        <v>10000000</v>
      </c>
      <c r="G2034" s="73"/>
      <c r="H2034" s="6" t="s">
        <v>1226</v>
      </c>
    </row>
    <row r="2035" spans="1:10" s="14" customFormat="1" ht="77.5" x14ac:dyDescent="0.35">
      <c r="A2035" s="10"/>
      <c r="B2035" s="11"/>
      <c r="C2035" s="58">
        <v>21</v>
      </c>
      <c r="D2035" s="56" t="s">
        <v>3152</v>
      </c>
      <c r="E2035" s="63">
        <v>0</v>
      </c>
      <c r="F2035" s="63">
        <v>30000000</v>
      </c>
      <c r="G2035" s="76">
        <f t="shared" ref="G2035:G2048" si="142">F2035-E2035</f>
        <v>30000000</v>
      </c>
      <c r="H2035" s="56" t="s">
        <v>1226</v>
      </c>
      <c r="I2035" s="69"/>
      <c r="J2035" s="26"/>
    </row>
    <row r="2036" spans="1:10" s="14" customFormat="1" ht="77.5" x14ac:dyDescent="0.35">
      <c r="A2036" s="10"/>
      <c r="B2036" s="11"/>
      <c r="C2036" s="58">
        <v>22</v>
      </c>
      <c r="D2036" s="56" t="s">
        <v>3155</v>
      </c>
      <c r="E2036" s="63">
        <v>0</v>
      </c>
      <c r="F2036" s="63">
        <v>10000000</v>
      </c>
      <c r="G2036" s="76">
        <f t="shared" si="142"/>
        <v>10000000</v>
      </c>
      <c r="H2036" s="56" t="s">
        <v>1226</v>
      </c>
      <c r="I2036" s="69"/>
      <c r="J2036" s="26"/>
    </row>
    <row r="2037" spans="1:10" s="14" customFormat="1" ht="77.5" x14ac:dyDescent="0.35">
      <c r="A2037" s="10"/>
      <c r="B2037" s="11"/>
      <c r="C2037" s="58">
        <v>23</v>
      </c>
      <c r="D2037" s="56" t="s">
        <v>3156</v>
      </c>
      <c r="E2037" s="63">
        <v>0</v>
      </c>
      <c r="F2037" s="63">
        <v>17000000</v>
      </c>
      <c r="G2037" s="76">
        <f t="shared" si="142"/>
        <v>17000000</v>
      </c>
      <c r="H2037" s="56" t="s">
        <v>1226</v>
      </c>
      <c r="I2037" s="69"/>
      <c r="J2037" s="26"/>
    </row>
    <row r="2038" spans="1:10" s="14" customFormat="1" ht="77.5" x14ac:dyDescent="0.35">
      <c r="A2038" s="10"/>
      <c r="B2038" s="11"/>
      <c r="C2038" s="58">
        <v>24</v>
      </c>
      <c r="D2038" s="56" t="s">
        <v>3157</v>
      </c>
      <c r="E2038" s="63">
        <v>0</v>
      </c>
      <c r="F2038" s="63">
        <v>17000000</v>
      </c>
      <c r="G2038" s="76">
        <f t="shared" si="142"/>
        <v>17000000</v>
      </c>
      <c r="H2038" s="56" t="s">
        <v>1226</v>
      </c>
      <c r="I2038" s="69"/>
      <c r="J2038" s="26"/>
    </row>
    <row r="2039" spans="1:10" s="14" customFormat="1" ht="77.5" x14ac:dyDescent="0.35">
      <c r="A2039" s="10"/>
      <c r="B2039" s="11"/>
      <c r="C2039" s="58">
        <v>25</v>
      </c>
      <c r="D2039" s="56" t="s">
        <v>3158</v>
      </c>
      <c r="E2039" s="63">
        <v>0</v>
      </c>
      <c r="F2039" s="63">
        <v>10000000</v>
      </c>
      <c r="G2039" s="76">
        <f t="shared" si="142"/>
        <v>10000000</v>
      </c>
      <c r="H2039" s="56" t="s">
        <v>1226</v>
      </c>
      <c r="I2039" s="69"/>
      <c r="J2039" s="26"/>
    </row>
    <row r="2040" spans="1:10" s="14" customFormat="1" ht="77.5" x14ac:dyDescent="0.35">
      <c r="A2040" s="10"/>
      <c r="B2040" s="11"/>
      <c r="C2040" s="58">
        <v>26</v>
      </c>
      <c r="D2040" s="56" t="s">
        <v>3159</v>
      </c>
      <c r="E2040" s="63">
        <v>0</v>
      </c>
      <c r="F2040" s="63">
        <v>10000000</v>
      </c>
      <c r="G2040" s="76">
        <f t="shared" si="142"/>
        <v>10000000</v>
      </c>
      <c r="H2040" s="56" t="s">
        <v>1226</v>
      </c>
      <c r="I2040" s="69"/>
      <c r="J2040" s="26"/>
    </row>
    <row r="2041" spans="1:10" s="14" customFormat="1" ht="108.5" x14ac:dyDescent="0.35">
      <c r="A2041" s="10"/>
      <c r="B2041" s="11"/>
      <c r="C2041" s="58">
        <v>27</v>
      </c>
      <c r="D2041" s="56" t="s">
        <v>3160</v>
      </c>
      <c r="E2041" s="63">
        <v>0</v>
      </c>
      <c r="F2041" s="63">
        <v>10000000</v>
      </c>
      <c r="G2041" s="76">
        <f t="shared" si="142"/>
        <v>10000000</v>
      </c>
      <c r="H2041" s="56" t="s">
        <v>1226</v>
      </c>
      <c r="I2041" s="69"/>
      <c r="J2041" s="26"/>
    </row>
    <row r="2042" spans="1:10" s="14" customFormat="1" ht="108.5" x14ac:dyDescent="0.35">
      <c r="A2042" s="10"/>
      <c r="B2042" s="11"/>
      <c r="C2042" s="58">
        <v>28</v>
      </c>
      <c r="D2042" s="56" t="s">
        <v>3161</v>
      </c>
      <c r="E2042" s="63">
        <v>0</v>
      </c>
      <c r="F2042" s="63">
        <v>20000000</v>
      </c>
      <c r="G2042" s="76">
        <f t="shared" si="142"/>
        <v>20000000</v>
      </c>
      <c r="H2042" s="56" t="s">
        <v>1226</v>
      </c>
      <c r="I2042" s="69"/>
      <c r="J2042" s="26"/>
    </row>
    <row r="2043" spans="1:10" s="14" customFormat="1" ht="108.5" x14ac:dyDescent="0.35">
      <c r="A2043" s="10"/>
      <c r="B2043" s="11"/>
      <c r="C2043" s="58">
        <v>29</v>
      </c>
      <c r="D2043" s="56" t="s">
        <v>3164</v>
      </c>
      <c r="E2043" s="63">
        <v>0</v>
      </c>
      <c r="F2043" s="63">
        <v>10000000</v>
      </c>
      <c r="G2043" s="76">
        <f t="shared" si="142"/>
        <v>10000000</v>
      </c>
      <c r="H2043" s="56" t="s">
        <v>1226</v>
      </c>
      <c r="I2043" s="69"/>
      <c r="J2043" s="26"/>
    </row>
    <row r="2044" spans="1:10" s="14" customFormat="1" ht="108.5" x14ac:dyDescent="0.35">
      <c r="A2044" s="10"/>
      <c r="B2044" s="11"/>
      <c r="C2044" s="58">
        <v>30</v>
      </c>
      <c r="D2044" s="56" t="s">
        <v>3165</v>
      </c>
      <c r="E2044" s="63">
        <v>0</v>
      </c>
      <c r="F2044" s="63">
        <v>10000000</v>
      </c>
      <c r="G2044" s="76">
        <f t="shared" si="142"/>
        <v>10000000</v>
      </c>
      <c r="H2044" s="56" t="s">
        <v>1226</v>
      </c>
      <c r="I2044" s="69"/>
      <c r="J2044" s="26"/>
    </row>
    <row r="2045" spans="1:10" s="14" customFormat="1" ht="124" x14ac:dyDescent="0.35">
      <c r="A2045" s="10"/>
      <c r="B2045" s="11"/>
      <c r="C2045" s="58">
        <v>31</v>
      </c>
      <c r="D2045" s="56" t="s">
        <v>3166</v>
      </c>
      <c r="E2045" s="63">
        <v>0</v>
      </c>
      <c r="F2045" s="63">
        <v>15000000</v>
      </c>
      <c r="G2045" s="76">
        <f t="shared" si="142"/>
        <v>15000000</v>
      </c>
      <c r="H2045" s="56" t="s">
        <v>1226</v>
      </c>
      <c r="I2045" s="69"/>
      <c r="J2045" s="26"/>
    </row>
    <row r="2046" spans="1:10" s="14" customFormat="1" ht="108.5" x14ac:dyDescent="0.35">
      <c r="A2046" s="10"/>
      <c r="B2046" s="11"/>
      <c r="C2046" s="58">
        <v>32</v>
      </c>
      <c r="D2046" s="56" t="s">
        <v>3171</v>
      </c>
      <c r="E2046" s="63">
        <v>0</v>
      </c>
      <c r="F2046" s="63">
        <v>10000000</v>
      </c>
      <c r="G2046" s="76">
        <f t="shared" si="142"/>
        <v>10000000</v>
      </c>
      <c r="H2046" s="56" t="s">
        <v>1226</v>
      </c>
      <c r="I2046" s="69"/>
      <c r="J2046" s="26"/>
    </row>
    <row r="2047" spans="1:10" s="14" customFormat="1" ht="77.5" x14ac:dyDescent="0.35">
      <c r="A2047" s="10"/>
      <c r="B2047" s="11"/>
      <c r="C2047" s="58">
        <v>33</v>
      </c>
      <c r="D2047" s="56" t="s">
        <v>3172</v>
      </c>
      <c r="E2047" s="63">
        <v>0</v>
      </c>
      <c r="F2047" s="63">
        <v>10000000</v>
      </c>
      <c r="G2047" s="76">
        <f t="shared" si="142"/>
        <v>10000000</v>
      </c>
      <c r="H2047" s="56" t="s">
        <v>1226</v>
      </c>
      <c r="I2047" s="69"/>
      <c r="J2047" s="26"/>
    </row>
    <row r="2048" spans="1:10" s="14" customFormat="1" ht="108.5" x14ac:dyDescent="0.35">
      <c r="A2048" s="10"/>
      <c r="B2048" s="11"/>
      <c r="C2048" s="58">
        <v>34</v>
      </c>
      <c r="D2048" s="56" t="s">
        <v>3173</v>
      </c>
      <c r="E2048" s="63">
        <v>0</v>
      </c>
      <c r="F2048" s="63">
        <v>10000000</v>
      </c>
      <c r="G2048" s="76">
        <f t="shared" si="142"/>
        <v>10000000</v>
      </c>
      <c r="H2048" s="56" t="s">
        <v>1226</v>
      </c>
      <c r="I2048" s="69"/>
      <c r="J2048" s="26"/>
    </row>
    <row r="2049" spans="1:10" x14ac:dyDescent="0.35">
      <c r="A2049" s="10"/>
      <c r="B2049" s="11"/>
      <c r="C2049" s="109" t="s">
        <v>1503</v>
      </c>
      <c r="D2049" s="110"/>
      <c r="E2049" s="59">
        <f>SUM(E2028:E2048)</f>
        <v>74000000</v>
      </c>
      <c r="F2049" s="59">
        <f>SUM(F2028:F2048)</f>
        <v>263000000</v>
      </c>
      <c r="G2049" s="73">
        <f>SUM(G2028:G2048)</f>
        <v>189000000</v>
      </c>
      <c r="H2049" s="31"/>
      <c r="J2049" s="35"/>
    </row>
    <row r="2050" spans="1:10" x14ac:dyDescent="0.35">
      <c r="A2050" s="10"/>
      <c r="B2050" s="11"/>
      <c r="C2050" s="107" t="s">
        <v>1517</v>
      </c>
      <c r="D2050" s="112"/>
      <c r="E2050" s="59"/>
      <c r="F2050" s="59"/>
      <c r="G2050" s="73"/>
      <c r="H2050" s="31"/>
      <c r="J2050" s="35"/>
    </row>
    <row r="2051" spans="1:10" ht="77.5" x14ac:dyDescent="0.35">
      <c r="A2051" s="10"/>
      <c r="B2051" s="11"/>
      <c r="C2051" s="9">
        <f ca="1">COUNTIF($B$11:E2051,E2051)</f>
        <v>5</v>
      </c>
      <c r="D2051" s="4" t="s">
        <v>1156</v>
      </c>
      <c r="E2051" s="59">
        <v>15000000</v>
      </c>
      <c r="F2051" s="59">
        <v>15000000</v>
      </c>
      <c r="G2051" s="73"/>
      <c r="H2051" s="6" t="s">
        <v>1226</v>
      </c>
    </row>
    <row r="2052" spans="1:10" ht="77.5" x14ac:dyDescent="0.35">
      <c r="A2052" s="10"/>
      <c r="B2052" s="11"/>
      <c r="C2052" s="9">
        <f ca="1">COUNTIF($B$11:E2052,E2052)</f>
        <v>6</v>
      </c>
      <c r="D2052" s="4" t="s">
        <v>1157</v>
      </c>
      <c r="E2052" s="59">
        <v>13000000</v>
      </c>
      <c r="F2052" s="59">
        <v>13000000</v>
      </c>
      <c r="G2052" s="73"/>
      <c r="H2052" s="6" t="s">
        <v>1226</v>
      </c>
    </row>
    <row r="2053" spans="1:10" ht="77.5" x14ac:dyDescent="0.35">
      <c r="A2053" s="10"/>
      <c r="B2053" s="11"/>
      <c r="C2053" s="9">
        <f ca="1">COUNTIF($B$11:E2053,E2053)</f>
        <v>7</v>
      </c>
      <c r="D2053" s="4" t="s">
        <v>1158</v>
      </c>
      <c r="E2053" s="59">
        <v>10000000</v>
      </c>
      <c r="F2053" s="59">
        <v>10000000</v>
      </c>
      <c r="G2053" s="73"/>
      <c r="H2053" s="6" t="s">
        <v>1226</v>
      </c>
    </row>
    <row r="2054" spans="1:10" ht="77.5" x14ac:dyDescent="0.35">
      <c r="A2054" s="10"/>
      <c r="B2054" s="11"/>
      <c r="C2054" s="9">
        <f ca="1">COUNTIF($B$11:E2054,E2054)</f>
        <v>8</v>
      </c>
      <c r="D2054" s="4" t="s">
        <v>1159</v>
      </c>
      <c r="E2054" s="59">
        <v>13000000</v>
      </c>
      <c r="F2054" s="59">
        <v>13000000</v>
      </c>
      <c r="G2054" s="73"/>
      <c r="H2054" s="6" t="s">
        <v>1226</v>
      </c>
    </row>
    <row r="2055" spans="1:10" ht="124" x14ac:dyDescent="0.35">
      <c r="A2055" s="10"/>
      <c r="B2055" s="11"/>
      <c r="C2055" s="9">
        <f ca="1">COUNTIF($B$11:E2055,E2055)</f>
        <v>9</v>
      </c>
      <c r="D2055" s="4" t="s">
        <v>1160</v>
      </c>
      <c r="E2055" s="59">
        <v>7000000</v>
      </c>
      <c r="F2055" s="59">
        <v>7000000</v>
      </c>
      <c r="G2055" s="73"/>
      <c r="H2055" s="6" t="s">
        <v>1226</v>
      </c>
    </row>
    <row r="2056" spans="1:10" s="14" customFormat="1" ht="77.5" x14ac:dyDescent="0.35">
      <c r="A2056" s="10"/>
      <c r="B2056" s="11"/>
      <c r="C2056" s="58">
        <v>18</v>
      </c>
      <c r="D2056" s="56" t="s">
        <v>3178</v>
      </c>
      <c r="E2056" s="63">
        <v>0</v>
      </c>
      <c r="F2056" s="63">
        <v>15000000</v>
      </c>
      <c r="G2056" s="76">
        <f t="shared" ref="G2056:G2064" si="143">F2056-E2056</f>
        <v>15000000</v>
      </c>
      <c r="H2056" s="56" t="s">
        <v>1226</v>
      </c>
      <c r="I2056" s="69"/>
      <c r="J2056" s="26"/>
    </row>
    <row r="2057" spans="1:10" s="14" customFormat="1" ht="77.5" x14ac:dyDescent="0.35">
      <c r="A2057" s="10"/>
      <c r="B2057" s="11"/>
      <c r="C2057" s="58">
        <v>19</v>
      </c>
      <c r="D2057" s="56" t="s">
        <v>3179</v>
      </c>
      <c r="E2057" s="63">
        <v>0</v>
      </c>
      <c r="F2057" s="63">
        <v>20000000</v>
      </c>
      <c r="G2057" s="76">
        <f t="shared" si="143"/>
        <v>20000000</v>
      </c>
      <c r="H2057" s="56" t="s">
        <v>1226</v>
      </c>
      <c r="I2057" s="69"/>
      <c r="J2057" s="26"/>
    </row>
    <row r="2058" spans="1:10" s="14" customFormat="1" ht="77.5" x14ac:dyDescent="0.35">
      <c r="A2058" s="10"/>
      <c r="B2058" s="11"/>
      <c r="C2058" s="58">
        <v>20</v>
      </c>
      <c r="D2058" s="56" t="s">
        <v>3180</v>
      </c>
      <c r="E2058" s="63">
        <v>0</v>
      </c>
      <c r="F2058" s="63">
        <v>17000000</v>
      </c>
      <c r="G2058" s="76">
        <f t="shared" si="143"/>
        <v>17000000</v>
      </c>
      <c r="H2058" s="56" t="s">
        <v>1226</v>
      </c>
      <c r="I2058" s="69"/>
      <c r="J2058" s="26"/>
    </row>
    <row r="2059" spans="1:10" s="14" customFormat="1" ht="77.5" x14ac:dyDescent="0.35">
      <c r="A2059" s="10"/>
      <c r="B2059" s="11"/>
      <c r="C2059" s="58">
        <v>21</v>
      </c>
      <c r="D2059" s="56" t="s">
        <v>3181</v>
      </c>
      <c r="E2059" s="63">
        <v>0</v>
      </c>
      <c r="F2059" s="63">
        <v>17000000</v>
      </c>
      <c r="G2059" s="76">
        <f t="shared" si="143"/>
        <v>17000000</v>
      </c>
      <c r="H2059" s="56" t="s">
        <v>1226</v>
      </c>
      <c r="I2059" s="69"/>
      <c r="J2059" s="26"/>
    </row>
    <row r="2060" spans="1:10" s="14" customFormat="1" ht="77.5" x14ac:dyDescent="0.35">
      <c r="A2060" s="10"/>
      <c r="B2060" s="11"/>
      <c r="C2060" s="58">
        <v>22</v>
      </c>
      <c r="D2060" s="56" t="s">
        <v>3182</v>
      </c>
      <c r="E2060" s="63">
        <v>0</v>
      </c>
      <c r="F2060" s="63">
        <v>17000000</v>
      </c>
      <c r="G2060" s="76">
        <f t="shared" si="143"/>
        <v>17000000</v>
      </c>
      <c r="H2060" s="56" t="s">
        <v>1226</v>
      </c>
      <c r="I2060" s="69"/>
      <c r="J2060" s="26"/>
    </row>
    <row r="2061" spans="1:10" s="14" customFormat="1" ht="77.5" x14ac:dyDescent="0.35">
      <c r="A2061" s="10"/>
      <c r="B2061" s="11"/>
      <c r="C2061" s="58">
        <v>23</v>
      </c>
      <c r="D2061" s="56" t="s">
        <v>3183</v>
      </c>
      <c r="E2061" s="63">
        <v>0</v>
      </c>
      <c r="F2061" s="63">
        <v>20000000</v>
      </c>
      <c r="G2061" s="76">
        <f t="shared" si="143"/>
        <v>20000000</v>
      </c>
      <c r="H2061" s="56" t="s">
        <v>1226</v>
      </c>
      <c r="I2061" s="69"/>
      <c r="J2061" s="26"/>
    </row>
    <row r="2062" spans="1:10" s="14" customFormat="1" ht="77.5" x14ac:dyDescent="0.35">
      <c r="A2062" s="10"/>
      <c r="B2062" s="11"/>
      <c r="C2062" s="58">
        <v>24</v>
      </c>
      <c r="D2062" s="56" t="s">
        <v>3184</v>
      </c>
      <c r="E2062" s="63">
        <v>0</v>
      </c>
      <c r="F2062" s="63">
        <v>20000000</v>
      </c>
      <c r="G2062" s="76">
        <f t="shared" si="143"/>
        <v>20000000</v>
      </c>
      <c r="H2062" s="56" t="s">
        <v>1226</v>
      </c>
      <c r="I2062" s="69"/>
      <c r="J2062" s="26"/>
    </row>
    <row r="2063" spans="1:10" s="14" customFormat="1" ht="77.5" x14ac:dyDescent="0.35">
      <c r="A2063" s="10"/>
      <c r="B2063" s="11"/>
      <c r="C2063" s="58">
        <v>25</v>
      </c>
      <c r="D2063" s="56" t="s">
        <v>3186</v>
      </c>
      <c r="E2063" s="63">
        <v>0</v>
      </c>
      <c r="F2063" s="63">
        <v>16000000</v>
      </c>
      <c r="G2063" s="76">
        <f t="shared" si="143"/>
        <v>16000000</v>
      </c>
      <c r="H2063" s="56" t="s">
        <v>1226</v>
      </c>
      <c r="I2063" s="69"/>
      <c r="J2063" s="26"/>
    </row>
    <row r="2064" spans="1:10" s="14" customFormat="1" ht="93" x14ac:dyDescent="0.35">
      <c r="A2064" s="10"/>
      <c r="B2064" s="11"/>
      <c r="C2064" s="58">
        <v>26</v>
      </c>
      <c r="D2064" s="56" t="s">
        <v>3187</v>
      </c>
      <c r="E2064" s="63">
        <v>0</v>
      </c>
      <c r="F2064" s="63">
        <v>17000000</v>
      </c>
      <c r="G2064" s="76">
        <f t="shared" si="143"/>
        <v>17000000</v>
      </c>
      <c r="H2064" s="56" t="s">
        <v>1226</v>
      </c>
      <c r="I2064" s="69"/>
      <c r="J2064" s="26"/>
    </row>
    <row r="2065" spans="1:10" x14ac:dyDescent="0.35">
      <c r="A2065" s="10"/>
      <c r="B2065" s="11"/>
      <c r="C2065" s="109" t="s">
        <v>1504</v>
      </c>
      <c r="D2065" s="110"/>
      <c r="E2065" s="59">
        <f>SUM(E2051:E2064)</f>
        <v>58000000</v>
      </c>
      <c r="F2065" s="59">
        <f>SUM(F2051:F2064)</f>
        <v>217000000</v>
      </c>
      <c r="G2065" s="73">
        <f>SUM(G2051:G2064)</f>
        <v>159000000</v>
      </c>
      <c r="H2065" s="31"/>
      <c r="J2065" s="35"/>
    </row>
    <row r="2066" spans="1:10" x14ac:dyDescent="0.35">
      <c r="A2066" s="10"/>
      <c r="B2066" s="11"/>
      <c r="C2066" s="107" t="s">
        <v>1321</v>
      </c>
      <c r="D2066" s="112"/>
      <c r="E2066" s="59"/>
      <c r="F2066" s="59"/>
      <c r="G2066" s="73"/>
      <c r="H2066" s="31"/>
      <c r="J2066" s="35"/>
    </row>
    <row r="2067" spans="1:10" ht="77.5" x14ac:dyDescent="0.35">
      <c r="A2067" s="10"/>
      <c r="B2067" s="11"/>
      <c r="C2067" s="9">
        <v>8</v>
      </c>
      <c r="D2067" s="4" t="s">
        <v>1168</v>
      </c>
      <c r="E2067" s="59">
        <v>15000000</v>
      </c>
      <c r="F2067" s="59">
        <v>15000000</v>
      </c>
      <c r="G2067" s="76">
        <f t="shared" ref="G2067:G2075" si="144">F2067-E2067</f>
        <v>0</v>
      </c>
      <c r="H2067" s="6" t="s">
        <v>1226</v>
      </c>
    </row>
    <row r="2068" spans="1:10" ht="77.5" x14ac:dyDescent="0.35">
      <c r="A2068" s="10"/>
      <c r="B2068" s="11"/>
      <c r="C2068" s="9">
        <v>9</v>
      </c>
      <c r="D2068" s="4" t="s">
        <v>1169</v>
      </c>
      <c r="E2068" s="59">
        <v>20000000</v>
      </c>
      <c r="F2068" s="59">
        <v>20000000</v>
      </c>
      <c r="G2068" s="76">
        <f t="shared" si="144"/>
        <v>0</v>
      </c>
      <c r="H2068" s="6" t="s">
        <v>1226</v>
      </c>
    </row>
    <row r="2069" spans="1:10" ht="77.5" x14ac:dyDescent="0.35">
      <c r="A2069" s="10"/>
      <c r="B2069" s="11"/>
      <c r="C2069" s="9">
        <v>10</v>
      </c>
      <c r="D2069" s="4" t="s">
        <v>1170</v>
      </c>
      <c r="E2069" s="59">
        <v>20000000</v>
      </c>
      <c r="F2069" s="59">
        <v>20000000</v>
      </c>
      <c r="G2069" s="76">
        <f t="shared" si="144"/>
        <v>0</v>
      </c>
      <c r="H2069" s="6" t="s">
        <v>1226</v>
      </c>
    </row>
    <row r="2070" spans="1:10" s="14" customFormat="1" ht="77.5" x14ac:dyDescent="0.35">
      <c r="A2070" s="10"/>
      <c r="B2070" s="11"/>
      <c r="C2070" s="13">
        <v>17</v>
      </c>
      <c r="D2070" s="12" t="s">
        <v>3375</v>
      </c>
      <c r="E2070" s="60">
        <v>0</v>
      </c>
      <c r="F2070" s="60">
        <v>15000000</v>
      </c>
      <c r="G2070" s="76">
        <f t="shared" si="144"/>
        <v>15000000</v>
      </c>
      <c r="H2070" s="56" t="s">
        <v>1226</v>
      </c>
      <c r="I2070" s="69"/>
      <c r="J2070" s="26"/>
    </row>
    <row r="2071" spans="1:10" s="14" customFormat="1" ht="77.5" x14ac:dyDescent="0.35">
      <c r="A2071" s="10"/>
      <c r="B2071" s="11"/>
      <c r="C2071" s="13">
        <v>18</v>
      </c>
      <c r="D2071" s="12" t="s">
        <v>3197</v>
      </c>
      <c r="E2071" s="60">
        <v>0</v>
      </c>
      <c r="F2071" s="60">
        <v>15000000</v>
      </c>
      <c r="G2071" s="76">
        <f t="shared" si="144"/>
        <v>15000000</v>
      </c>
      <c r="H2071" s="56" t="s">
        <v>1226</v>
      </c>
      <c r="I2071" s="69"/>
      <c r="J2071" s="26"/>
    </row>
    <row r="2072" spans="1:10" s="14" customFormat="1" ht="77.5" x14ac:dyDescent="0.35">
      <c r="A2072" s="10"/>
      <c r="B2072" s="11"/>
      <c r="C2072" s="13">
        <v>19</v>
      </c>
      <c r="D2072" s="12" t="s">
        <v>3198</v>
      </c>
      <c r="E2072" s="60">
        <v>0</v>
      </c>
      <c r="F2072" s="60">
        <v>15000000</v>
      </c>
      <c r="G2072" s="76">
        <f t="shared" si="144"/>
        <v>15000000</v>
      </c>
      <c r="H2072" s="56" t="s">
        <v>1226</v>
      </c>
      <c r="I2072" s="69"/>
      <c r="J2072" s="26"/>
    </row>
    <row r="2073" spans="1:10" s="14" customFormat="1" ht="77.5" x14ac:dyDescent="0.35">
      <c r="A2073" s="10"/>
      <c r="B2073" s="11"/>
      <c r="C2073" s="13">
        <v>20</v>
      </c>
      <c r="D2073" s="12" t="s">
        <v>3199</v>
      </c>
      <c r="E2073" s="60">
        <v>0</v>
      </c>
      <c r="F2073" s="60">
        <v>15000000</v>
      </c>
      <c r="G2073" s="76">
        <f t="shared" si="144"/>
        <v>15000000</v>
      </c>
      <c r="H2073" s="56" t="s">
        <v>1226</v>
      </c>
      <c r="I2073" s="69"/>
      <c r="J2073" s="26"/>
    </row>
    <row r="2074" spans="1:10" s="14" customFormat="1" ht="93" x14ac:dyDescent="0.35">
      <c r="A2074" s="10"/>
      <c r="B2074" s="11"/>
      <c r="C2074" s="13">
        <v>21</v>
      </c>
      <c r="D2074" s="12" t="s">
        <v>3200</v>
      </c>
      <c r="E2074" s="60">
        <v>0</v>
      </c>
      <c r="F2074" s="60">
        <v>15000000</v>
      </c>
      <c r="G2074" s="76">
        <f t="shared" si="144"/>
        <v>15000000</v>
      </c>
      <c r="H2074" s="56" t="s">
        <v>1226</v>
      </c>
      <c r="I2074" s="69"/>
      <c r="J2074" s="26"/>
    </row>
    <row r="2075" spans="1:10" s="14" customFormat="1" ht="144.75" customHeight="1" x14ac:dyDescent="0.35">
      <c r="A2075" s="10"/>
      <c r="B2075" s="11"/>
      <c r="C2075" s="13">
        <v>22</v>
      </c>
      <c r="D2075" s="12" t="s">
        <v>3201</v>
      </c>
      <c r="E2075" s="60">
        <v>0</v>
      </c>
      <c r="F2075" s="60">
        <v>15000000</v>
      </c>
      <c r="G2075" s="76">
        <f t="shared" si="144"/>
        <v>15000000</v>
      </c>
      <c r="H2075" s="56" t="s">
        <v>1226</v>
      </c>
      <c r="I2075" s="69"/>
      <c r="J2075" s="26"/>
    </row>
    <row r="2076" spans="1:10" ht="31.5" customHeight="1" x14ac:dyDescent="0.35">
      <c r="A2076" s="10"/>
      <c r="B2076" s="11"/>
      <c r="C2076" s="109" t="s">
        <v>1307</v>
      </c>
      <c r="D2076" s="110"/>
      <c r="E2076" s="61">
        <f>SUM(E2067:E2075)</f>
        <v>55000000</v>
      </c>
      <c r="F2076" s="61">
        <f>SUM(F2067:F2075)</f>
        <v>145000000</v>
      </c>
      <c r="G2076" s="75">
        <f>SUM(G2067:G2075)</f>
        <v>90000000</v>
      </c>
      <c r="H2076" s="31"/>
      <c r="J2076" s="35"/>
    </row>
    <row r="2077" spans="1:10" x14ac:dyDescent="0.35">
      <c r="A2077" s="10"/>
      <c r="B2077" s="11"/>
      <c r="C2077" s="107" t="s">
        <v>1518</v>
      </c>
      <c r="D2077" s="112"/>
      <c r="E2077" s="59"/>
      <c r="F2077" s="59"/>
      <c r="G2077" s="73"/>
      <c r="H2077" s="31"/>
      <c r="J2077" s="35"/>
    </row>
    <row r="2078" spans="1:10" ht="77.5" x14ac:dyDescent="0.35">
      <c r="A2078" s="10"/>
      <c r="B2078" s="11"/>
      <c r="C2078" s="9">
        <f ca="1">COUNTIF($B$11:E2078,E2078)</f>
        <v>6</v>
      </c>
      <c r="D2078" s="4" t="s">
        <v>1177</v>
      </c>
      <c r="E2078" s="59">
        <v>20000000</v>
      </c>
      <c r="F2078" s="59">
        <v>20000000</v>
      </c>
      <c r="G2078" s="73"/>
      <c r="H2078" s="6" t="s">
        <v>1226</v>
      </c>
    </row>
    <row r="2079" spans="1:10" ht="77.5" x14ac:dyDescent="0.35">
      <c r="A2079" s="10"/>
      <c r="B2079" s="11"/>
      <c r="C2079" s="9">
        <f ca="1">COUNTIF($B$11:E2079,E2079)</f>
        <v>7</v>
      </c>
      <c r="D2079" s="4" t="s">
        <v>1178</v>
      </c>
      <c r="E2079" s="59">
        <v>7000000</v>
      </c>
      <c r="F2079" s="59">
        <v>7000000</v>
      </c>
      <c r="G2079" s="73"/>
      <c r="H2079" s="6" t="s">
        <v>1226</v>
      </c>
    </row>
    <row r="2080" spans="1:10" s="14" customFormat="1" ht="77.5" x14ac:dyDescent="0.35">
      <c r="A2080" s="10"/>
      <c r="B2080" s="11"/>
      <c r="C2080" s="58">
        <v>16</v>
      </c>
      <c r="D2080" s="56" t="s">
        <v>3204</v>
      </c>
      <c r="E2080" s="63">
        <v>0</v>
      </c>
      <c r="F2080" s="63">
        <v>10000000</v>
      </c>
      <c r="G2080" s="76">
        <f t="shared" ref="G2080:G2090" si="145">F2080-E2080</f>
        <v>10000000</v>
      </c>
      <c r="H2080" s="56" t="s">
        <v>1226</v>
      </c>
      <c r="I2080" s="69"/>
      <c r="J2080" s="26"/>
    </row>
    <row r="2081" spans="1:10" s="14" customFormat="1" ht="77.5" x14ac:dyDescent="0.35">
      <c r="A2081" s="10"/>
      <c r="B2081" s="11"/>
      <c r="C2081" s="58">
        <v>17</v>
      </c>
      <c r="D2081" s="56" t="s">
        <v>3206</v>
      </c>
      <c r="E2081" s="63">
        <v>0</v>
      </c>
      <c r="F2081" s="63">
        <v>16000000</v>
      </c>
      <c r="G2081" s="76">
        <f t="shared" si="145"/>
        <v>16000000</v>
      </c>
      <c r="H2081" s="56" t="s">
        <v>1226</v>
      </c>
      <c r="I2081" s="69"/>
      <c r="J2081" s="26"/>
    </row>
    <row r="2082" spans="1:10" s="14" customFormat="1" ht="77.5" x14ac:dyDescent="0.35">
      <c r="A2082" s="10"/>
      <c r="B2082" s="11"/>
      <c r="C2082" s="58">
        <v>18</v>
      </c>
      <c r="D2082" s="56" t="s">
        <v>3207</v>
      </c>
      <c r="E2082" s="63">
        <v>0</v>
      </c>
      <c r="F2082" s="63">
        <v>10000000</v>
      </c>
      <c r="G2082" s="76">
        <f t="shared" si="145"/>
        <v>10000000</v>
      </c>
      <c r="H2082" s="56" t="s">
        <v>1226</v>
      </c>
      <c r="I2082" s="69"/>
      <c r="J2082" s="26"/>
    </row>
    <row r="2083" spans="1:10" s="14" customFormat="1" ht="77.5" x14ac:dyDescent="0.35">
      <c r="A2083" s="10"/>
      <c r="B2083" s="11"/>
      <c r="C2083" s="58">
        <v>19</v>
      </c>
      <c r="D2083" s="56" t="s">
        <v>3208</v>
      </c>
      <c r="E2083" s="63">
        <v>0</v>
      </c>
      <c r="F2083" s="63">
        <v>15000000</v>
      </c>
      <c r="G2083" s="76">
        <f t="shared" si="145"/>
        <v>15000000</v>
      </c>
      <c r="H2083" s="56" t="s">
        <v>1226</v>
      </c>
      <c r="I2083" s="69"/>
      <c r="J2083" s="26"/>
    </row>
    <row r="2084" spans="1:10" s="14" customFormat="1" ht="77.5" x14ac:dyDescent="0.35">
      <c r="A2084" s="10"/>
      <c r="B2084" s="11"/>
      <c r="C2084" s="58">
        <v>20</v>
      </c>
      <c r="D2084" s="56" t="s">
        <v>3209</v>
      </c>
      <c r="E2084" s="63">
        <v>0</v>
      </c>
      <c r="F2084" s="63">
        <v>17000000</v>
      </c>
      <c r="G2084" s="76">
        <f t="shared" si="145"/>
        <v>17000000</v>
      </c>
      <c r="H2084" s="56" t="s">
        <v>1226</v>
      </c>
      <c r="I2084" s="69"/>
      <c r="J2084" s="26"/>
    </row>
    <row r="2085" spans="1:10" s="14" customFormat="1" ht="77.5" x14ac:dyDescent="0.35">
      <c r="A2085" s="10"/>
      <c r="B2085" s="11"/>
      <c r="C2085" s="58">
        <v>21</v>
      </c>
      <c r="D2085" s="56" t="s">
        <v>3210</v>
      </c>
      <c r="E2085" s="63">
        <v>0</v>
      </c>
      <c r="F2085" s="63">
        <v>12000000</v>
      </c>
      <c r="G2085" s="76">
        <f t="shared" si="145"/>
        <v>12000000</v>
      </c>
      <c r="H2085" s="56" t="s">
        <v>1226</v>
      </c>
      <c r="I2085" s="69"/>
      <c r="J2085" s="26"/>
    </row>
    <row r="2086" spans="1:10" s="14" customFormat="1" ht="77.5" x14ac:dyDescent="0.35">
      <c r="A2086" s="10"/>
      <c r="B2086" s="11"/>
      <c r="C2086" s="58">
        <v>22</v>
      </c>
      <c r="D2086" s="56" t="s">
        <v>3211</v>
      </c>
      <c r="E2086" s="63">
        <v>0</v>
      </c>
      <c r="F2086" s="63">
        <v>12000000</v>
      </c>
      <c r="G2086" s="76">
        <f t="shared" si="145"/>
        <v>12000000</v>
      </c>
      <c r="H2086" s="56" t="s">
        <v>1226</v>
      </c>
      <c r="I2086" s="69"/>
      <c r="J2086" s="26"/>
    </row>
    <row r="2087" spans="1:10" s="14" customFormat="1" ht="77.5" x14ac:dyDescent="0.35">
      <c r="A2087" s="10"/>
      <c r="B2087" s="11"/>
      <c r="C2087" s="58">
        <v>23</v>
      </c>
      <c r="D2087" s="56" t="s">
        <v>3212</v>
      </c>
      <c r="E2087" s="63">
        <v>0</v>
      </c>
      <c r="F2087" s="63">
        <v>12000000</v>
      </c>
      <c r="G2087" s="76">
        <f t="shared" si="145"/>
        <v>12000000</v>
      </c>
      <c r="H2087" s="56" t="s">
        <v>1226</v>
      </c>
      <c r="I2087" s="69"/>
      <c r="J2087" s="26"/>
    </row>
    <row r="2088" spans="1:10" s="14" customFormat="1" ht="77.5" x14ac:dyDescent="0.35">
      <c r="A2088" s="10"/>
      <c r="B2088" s="11"/>
      <c r="C2088" s="58">
        <v>24</v>
      </c>
      <c r="D2088" s="56" t="s">
        <v>3213</v>
      </c>
      <c r="E2088" s="63">
        <v>0</v>
      </c>
      <c r="F2088" s="63">
        <v>12000000</v>
      </c>
      <c r="G2088" s="76">
        <f t="shared" si="145"/>
        <v>12000000</v>
      </c>
      <c r="H2088" s="56" t="s">
        <v>1226</v>
      </c>
      <c r="I2088" s="69"/>
      <c r="J2088" s="26"/>
    </row>
    <row r="2089" spans="1:10" s="14" customFormat="1" ht="77.5" x14ac:dyDescent="0.35">
      <c r="A2089" s="10"/>
      <c r="B2089" s="11"/>
      <c r="C2089" s="58">
        <v>25</v>
      </c>
      <c r="D2089" s="56" t="s">
        <v>3214</v>
      </c>
      <c r="E2089" s="63">
        <v>0</v>
      </c>
      <c r="F2089" s="63">
        <v>10000000</v>
      </c>
      <c r="G2089" s="76">
        <f t="shared" si="145"/>
        <v>10000000</v>
      </c>
      <c r="H2089" s="56" t="s">
        <v>1226</v>
      </c>
      <c r="I2089" s="69"/>
      <c r="J2089" s="26"/>
    </row>
    <row r="2090" spans="1:10" s="14" customFormat="1" ht="77.5" x14ac:dyDescent="0.35">
      <c r="A2090" s="10"/>
      <c r="B2090" s="11"/>
      <c r="C2090" s="58">
        <v>26</v>
      </c>
      <c r="D2090" s="56" t="s">
        <v>3215</v>
      </c>
      <c r="E2090" s="63">
        <v>0</v>
      </c>
      <c r="F2090" s="63">
        <v>15000000</v>
      </c>
      <c r="G2090" s="76">
        <f t="shared" si="145"/>
        <v>15000000</v>
      </c>
      <c r="H2090" s="56" t="s">
        <v>1226</v>
      </c>
      <c r="I2090" s="69"/>
      <c r="J2090" s="26"/>
    </row>
    <row r="2091" spans="1:10" x14ac:dyDescent="0.35">
      <c r="A2091" s="10"/>
      <c r="B2091" s="11"/>
      <c r="C2091" s="109" t="s">
        <v>1505</v>
      </c>
      <c r="D2091" s="110"/>
      <c r="E2091" s="59">
        <f>SUM(E2078:E2090)</f>
        <v>27000000</v>
      </c>
      <c r="F2091" s="59">
        <f>SUM(F2078:F2090)</f>
        <v>168000000</v>
      </c>
      <c r="G2091" s="73">
        <f>SUM(G2078:G2090)</f>
        <v>141000000</v>
      </c>
      <c r="H2091" s="31"/>
      <c r="J2091" s="35"/>
    </row>
    <row r="2092" spans="1:10" x14ac:dyDescent="0.35">
      <c r="A2092" s="10"/>
      <c r="B2092" s="11"/>
      <c r="C2092" s="107" t="s">
        <v>1519</v>
      </c>
      <c r="D2092" s="112"/>
      <c r="E2092" s="59"/>
      <c r="F2092" s="59"/>
      <c r="G2092" s="73"/>
      <c r="H2092" s="31"/>
      <c r="J2092" s="35"/>
    </row>
    <row r="2093" spans="1:10" ht="77.5" x14ac:dyDescent="0.35">
      <c r="A2093" s="10"/>
      <c r="B2093" s="11"/>
      <c r="C2093" s="9">
        <f ca="1">COUNTIF($B$11:E2093,E2093)</f>
        <v>11</v>
      </c>
      <c r="D2093" s="4" t="s">
        <v>1189</v>
      </c>
      <c r="E2093" s="59">
        <v>7000000</v>
      </c>
      <c r="F2093" s="59">
        <v>7000000</v>
      </c>
      <c r="G2093" s="73"/>
      <c r="H2093" s="6" t="s">
        <v>1226</v>
      </c>
    </row>
    <row r="2094" spans="1:10" ht="77.5" x14ac:dyDescent="0.35">
      <c r="A2094" s="10"/>
      <c r="B2094" s="11"/>
      <c r="C2094" s="9">
        <f ca="1">COUNTIF($B$11:E2094,E2094)</f>
        <v>12</v>
      </c>
      <c r="D2094" s="4" t="s">
        <v>1190</v>
      </c>
      <c r="E2094" s="59">
        <v>20000000</v>
      </c>
      <c r="F2094" s="59">
        <v>20000000</v>
      </c>
      <c r="G2094" s="73"/>
      <c r="H2094" s="6" t="s">
        <v>1226</v>
      </c>
    </row>
    <row r="2095" spans="1:10" s="14" customFormat="1" ht="77.5" x14ac:dyDescent="0.35">
      <c r="A2095" s="10"/>
      <c r="B2095" s="11"/>
      <c r="C2095" s="58">
        <v>20</v>
      </c>
      <c r="D2095" s="56" t="s">
        <v>3222</v>
      </c>
      <c r="E2095" s="63">
        <v>0</v>
      </c>
      <c r="F2095" s="63">
        <v>20000000</v>
      </c>
      <c r="G2095" s="76">
        <f t="shared" ref="G2095:G2106" si="146">F2095-E2095</f>
        <v>20000000</v>
      </c>
      <c r="H2095" s="56" t="s">
        <v>1226</v>
      </c>
      <c r="I2095" s="69"/>
      <c r="J2095" s="26"/>
    </row>
    <row r="2096" spans="1:10" s="14" customFormat="1" ht="77.5" x14ac:dyDescent="0.35">
      <c r="A2096" s="10"/>
      <c r="B2096" s="11"/>
      <c r="C2096" s="58">
        <v>21</v>
      </c>
      <c r="D2096" s="56" t="s">
        <v>3225</v>
      </c>
      <c r="E2096" s="63">
        <v>0</v>
      </c>
      <c r="F2096" s="63">
        <v>15000000</v>
      </c>
      <c r="G2096" s="76">
        <f t="shared" si="146"/>
        <v>15000000</v>
      </c>
      <c r="H2096" s="56" t="s">
        <v>1226</v>
      </c>
      <c r="I2096" s="69"/>
      <c r="J2096" s="26"/>
    </row>
    <row r="2097" spans="1:13" s="14" customFormat="1" ht="77.5" x14ac:dyDescent="0.35">
      <c r="A2097" s="10"/>
      <c r="B2097" s="11"/>
      <c r="C2097" s="58">
        <v>22</v>
      </c>
      <c r="D2097" s="56" t="s">
        <v>3226</v>
      </c>
      <c r="E2097" s="63">
        <v>0</v>
      </c>
      <c r="F2097" s="63">
        <v>17000000</v>
      </c>
      <c r="G2097" s="76">
        <f t="shared" si="146"/>
        <v>17000000</v>
      </c>
      <c r="H2097" s="56" t="s">
        <v>1226</v>
      </c>
      <c r="I2097" s="69"/>
      <c r="J2097" s="26"/>
    </row>
    <row r="2098" spans="1:13" s="14" customFormat="1" ht="77.5" x14ac:dyDescent="0.35">
      <c r="A2098" s="10"/>
      <c r="B2098" s="11"/>
      <c r="C2098" s="58">
        <v>23</v>
      </c>
      <c r="D2098" s="56" t="s">
        <v>3227</v>
      </c>
      <c r="E2098" s="63">
        <v>0</v>
      </c>
      <c r="F2098" s="63">
        <v>16000000</v>
      </c>
      <c r="G2098" s="76">
        <f t="shared" si="146"/>
        <v>16000000</v>
      </c>
      <c r="H2098" s="56" t="s">
        <v>1226</v>
      </c>
      <c r="I2098" s="69"/>
      <c r="J2098" s="26"/>
    </row>
    <row r="2099" spans="1:13" s="14" customFormat="1" ht="77.5" x14ac:dyDescent="0.35">
      <c r="A2099" s="10"/>
      <c r="B2099" s="11"/>
      <c r="C2099" s="58">
        <v>24</v>
      </c>
      <c r="D2099" s="56" t="s">
        <v>3228</v>
      </c>
      <c r="E2099" s="63">
        <v>0</v>
      </c>
      <c r="F2099" s="63">
        <v>15000000</v>
      </c>
      <c r="G2099" s="76">
        <f t="shared" si="146"/>
        <v>15000000</v>
      </c>
      <c r="H2099" s="56" t="s">
        <v>1226</v>
      </c>
      <c r="I2099" s="69"/>
      <c r="J2099" s="26"/>
    </row>
    <row r="2100" spans="1:13" s="14" customFormat="1" ht="77.5" x14ac:dyDescent="0.35">
      <c r="A2100" s="10"/>
      <c r="B2100" s="11"/>
      <c r="C2100" s="58">
        <v>25</v>
      </c>
      <c r="D2100" s="56" t="s">
        <v>3229</v>
      </c>
      <c r="E2100" s="63">
        <v>0</v>
      </c>
      <c r="F2100" s="63">
        <v>10000000</v>
      </c>
      <c r="G2100" s="76">
        <f t="shared" si="146"/>
        <v>10000000</v>
      </c>
      <c r="H2100" s="56" t="s">
        <v>1226</v>
      </c>
      <c r="I2100" s="69"/>
      <c r="J2100" s="26"/>
    </row>
    <row r="2101" spans="1:13" s="14" customFormat="1" ht="77.5" x14ac:dyDescent="0.35">
      <c r="A2101" s="10"/>
      <c r="B2101" s="11"/>
      <c r="C2101" s="58">
        <v>26</v>
      </c>
      <c r="D2101" s="56" t="s">
        <v>3230</v>
      </c>
      <c r="E2101" s="63">
        <v>0</v>
      </c>
      <c r="F2101" s="63">
        <v>30000000</v>
      </c>
      <c r="G2101" s="76">
        <f t="shared" si="146"/>
        <v>30000000</v>
      </c>
      <c r="H2101" s="56" t="s">
        <v>1226</v>
      </c>
      <c r="I2101" s="69"/>
      <c r="J2101" s="26"/>
    </row>
    <row r="2102" spans="1:13" s="14" customFormat="1" ht="77.5" x14ac:dyDescent="0.35">
      <c r="A2102" s="10"/>
      <c r="B2102" s="11"/>
      <c r="C2102" s="58">
        <v>27</v>
      </c>
      <c r="D2102" s="56" t="s">
        <v>3231</v>
      </c>
      <c r="E2102" s="63">
        <v>0</v>
      </c>
      <c r="F2102" s="63">
        <v>15000000</v>
      </c>
      <c r="G2102" s="76">
        <f t="shared" si="146"/>
        <v>15000000</v>
      </c>
      <c r="H2102" s="56" t="s">
        <v>1226</v>
      </c>
      <c r="I2102" s="69"/>
      <c r="J2102" s="26"/>
    </row>
    <row r="2103" spans="1:13" s="14" customFormat="1" ht="77.5" x14ac:dyDescent="0.35">
      <c r="A2103" s="10"/>
      <c r="B2103" s="11"/>
      <c r="C2103" s="58">
        <v>28</v>
      </c>
      <c r="D2103" s="56" t="s">
        <v>3232</v>
      </c>
      <c r="E2103" s="63">
        <v>0</v>
      </c>
      <c r="F2103" s="63">
        <v>17000000</v>
      </c>
      <c r="G2103" s="76">
        <f t="shared" si="146"/>
        <v>17000000</v>
      </c>
      <c r="H2103" s="56" t="s">
        <v>1226</v>
      </c>
      <c r="I2103" s="69"/>
      <c r="J2103" s="26"/>
    </row>
    <row r="2104" spans="1:13" s="14" customFormat="1" ht="77.5" x14ac:dyDescent="0.35">
      <c r="A2104" s="10"/>
      <c r="B2104" s="11"/>
      <c r="C2104" s="58">
        <v>29</v>
      </c>
      <c r="D2104" s="56" t="s">
        <v>3233</v>
      </c>
      <c r="E2104" s="63">
        <v>0</v>
      </c>
      <c r="F2104" s="63">
        <v>17000000</v>
      </c>
      <c r="G2104" s="76">
        <f t="shared" si="146"/>
        <v>17000000</v>
      </c>
      <c r="H2104" s="56" t="s">
        <v>1226</v>
      </c>
      <c r="I2104" s="69"/>
      <c r="J2104" s="26"/>
    </row>
    <row r="2105" spans="1:13" s="14" customFormat="1" ht="77.5" x14ac:dyDescent="0.35">
      <c r="A2105" s="10"/>
      <c r="B2105" s="11"/>
      <c r="C2105" s="58">
        <v>30</v>
      </c>
      <c r="D2105" s="56" t="s">
        <v>3234</v>
      </c>
      <c r="E2105" s="63">
        <v>0</v>
      </c>
      <c r="F2105" s="63">
        <v>17000000</v>
      </c>
      <c r="G2105" s="76">
        <f t="shared" si="146"/>
        <v>17000000</v>
      </c>
      <c r="H2105" s="56" t="s">
        <v>1226</v>
      </c>
      <c r="I2105" s="69"/>
      <c r="J2105" s="26"/>
    </row>
    <row r="2106" spans="1:13" s="14" customFormat="1" ht="77.5" x14ac:dyDescent="0.35">
      <c r="A2106" s="10"/>
      <c r="B2106" s="11"/>
      <c r="C2106" s="58">
        <v>31</v>
      </c>
      <c r="D2106" s="56" t="s">
        <v>3235</v>
      </c>
      <c r="E2106" s="63">
        <v>0</v>
      </c>
      <c r="F2106" s="63">
        <v>25000000</v>
      </c>
      <c r="G2106" s="76">
        <f t="shared" si="146"/>
        <v>25000000</v>
      </c>
      <c r="H2106" s="56" t="s">
        <v>1226</v>
      </c>
      <c r="I2106" s="69"/>
      <c r="J2106" s="26"/>
    </row>
    <row r="2107" spans="1:13" ht="15.75" customHeight="1" x14ac:dyDescent="0.35">
      <c r="A2107" s="10"/>
      <c r="B2107" s="11"/>
      <c r="C2107" s="109" t="s">
        <v>1506</v>
      </c>
      <c r="D2107" s="110"/>
      <c r="E2107" s="59">
        <f>SUM(E2093:E2106)</f>
        <v>27000000</v>
      </c>
      <c r="F2107" s="59">
        <f>SUM(F2093:F2106)</f>
        <v>241000000</v>
      </c>
      <c r="G2107" s="73">
        <f>SUM(G2093:G2106)</f>
        <v>214000000</v>
      </c>
      <c r="H2107" s="31"/>
      <c r="J2107" s="35"/>
    </row>
    <row r="2108" spans="1:13" x14ac:dyDescent="0.35">
      <c r="A2108" s="10"/>
      <c r="B2108" s="11"/>
      <c r="C2108" s="107" t="s">
        <v>1520</v>
      </c>
      <c r="D2108" s="112"/>
      <c r="E2108" s="59"/>
      <c r="F2108" s="59"/>
      <c r="G2108" s="73"/>
      <c r="H2108" s="31"/>
      <c r="J2108" s="35"/>
    </row>
    <row r="2109" spans="1:13" s="69" customFormat="1" ht="77.5" x14ac:dyDescent="0.35">
      <c r="A2109" s="10"/>
      <c r="B2109" s="11"/>
      <c r="C2109" s="9">
        <f ca="1">COUNTIF($B$11:E2109,E2109)</f>
        <v>18</v>
      </c>
      <c r="D2109" s="4" t="s">
        <v>1208</v>
      </c>
      <c r="E2109" s="59">
        <v>8000000</v>
      </c>
      <c r="F2109" s="59">
        <v>8000000</v>
      </c>
      <c r="G2109" s="73"/>
      <c r="H2109" s="6" t="s">
        <v>1226</v>
      </c>
      <c r="J2109" s="51"/>
      <c r="K2109" s="7"/>
      <c r="L2109" s="7"/>
      <c r="M2109" s="7"/>
    </row>
    <row r="2110" spans="1:13" s="69" customFormat="1" ht="77.5" x14ac:dyDescent="0.35">
      <c r="A2110" s="10"/>
      <c r="B2110" s="11"/>
      <c r="C2110" s="9">
        <f ca="1">COUNTIF($B$11:E2110,E2110)</f>
        <v>19</v>
      </c>
      <c r="D2110" s="4" t="s">
        <v>1209</v>
      </c>
      <c r="E2110" s="59">
        <v>20000000</v>
      </c>
      <c r="F2110" s="59">
        <v>20000000</v>
      </c>
      <c r="G2110" s="73"/>
      <c r="H2110" s="6" t="s">
        <v>1226</v>
      </c>
      <c r="J2110" s="51"/>
      <c r="K2110" s="7"/>
      <c r="L2110" s="7"/>
      <c r="M2110" s="7"/>
    </row>
    <row r="2111" spans="1:13" s="69" customFormat="1" ht="77.5" x14ac:dyDescent="0.35">
      <c r="A2111" s="10"/>
      <c r="B2111" s="11"/>
      <c r="C2111" s="9">
        <f ca="1">COUNTIF($B$11:E2111,E2111)</f>
        <v>20</v>
      </c>
      <c r="D2111" s="4" t="s">
        <v>1210</v>
      </c>
      <c r="E2111" s="59">
        <v>20000000</v>
      </c>
      <c r="F2111" s="59">
        <v>20000000</v>
      </c>
      <c r="G2111" s="73"/>
      <c r="H2111" s="6" t="s">
        <v>1226</v>
      </c>
      <c r="J2111" s="51"/>
      <c r="K2111" s="7"/>
      <c r="L2111" s="7"/>
      <c r="M2111" s="7"/>
    </row>
    <row r="2112" spans="1:13" s="69" customFormat="1" ht="124" x14ac:dyDescent="0.35">
      <c r="A2112" s="10"/>
      <c r="B2112" s="11"/>
      <c r="C2112" s="9">
        <f ca="1">COUNTIF($B$11:E2112,E2112)</f>
        <v>21</v>
      </c>
      <c r="D2112" s="4" t="s">
        <v>1211</v>
      </c>
      <c r="E2112" s="59">
        <v>10000000</v>
      </c>
      <c r="F2112" s="59">
        <v>10000000</v>
      </c>
      <c r="G2112" s="73"/>
      <c r="H2112" s="6" t="s">
        <v>1226</v>
      </c>
      <c r="J2112" s="51"/>
      <c r="K2112" s="7"/>
      <c r="L2112" s="7"/>
      <c r="M2112" s="7"/>
    </row>
    <row r="2113" spans="1:13" s="69" customFormat="1" ht="93" x14ac:dyDescent="0.35">
      <c r="A2113" s="10"/>
      <c r="B2113" s="11"/>
      <c r="C2113" s="9">
        <f ca="1">COUNTIF($B$11:E2113,E2113)</f>
        <v>22</v>
      </c>
      <c r="D2113" s="4" t="s">
        <v>1212</v>
      </c>
      <c r="E2113" s="59">
        <v>40000000</v>
      </c>
      <c r="F2113" s="59">
        <v>40000000</v>
      </c>
      <c r="G2113" s="73"/>
      <c r="H2113" s="6" t="s">
        <v>1226</v>
      </c>
      <c r="J2113" s="51"/>
      <c r="K2113" s="7"/>
      <c r="L2113" s="7"/>
      <c r="M2113" s="7"/>
    </row>
    <row r="2114" spans="1:13" s="69" customFormat="1" ht="93" x14ac:dyDescent="0.35">
      <c r="A2114" s="10"/>
      <c r="B2114" s="11"/>
      <c r="C2114" s="9">
        <f ca="1">COUNTIF($B$11:E2114,E2114)</f>
        <v>23</v>
      </c>
      <c r="D2114" s="4" t="s">
        <v>1213</v>
      </c>
      <c r="E2114" s="59">
        <v>10000000</v>
      </c>
      <c r="F2114" s="59">
        <v>10000000</v>
      </c>
      <c r="G2114" s="73"/>
      <c r="H2114" s="6" t="s">
        <v>1226</v>
      </c>
      <c r="J2114" s="51"/>
      <c r="K2114" s="7"/>
      <c r="L2114" s="7"/>
      <c r="M2114" s="7"/>
    </row>
    <row r="2115" spans="1:13" ht="93" x14ac:dyDescent="0.35">
      <c r="A2115" s="10"/>
      <c r="B2115" s="11"/>
      <c r="C2115" s="9">
        <f ca="1">COUNTIF($B$11:E2115,E2115)</f>
        <v>24</v>
      </c>
      <c r="D2115" s="4" t="s">
        <v>1214</v>
      </c>
      <c r="E2115" s="59">
        <v>10000000</v>
      </c>
      <c r="F2115" s="59">
        <v>10000000</v>
      </c>
      <c r="G2115" s="73"/>
      <c r="H2115" s="6" t="s">
        <v>1226</v>
      </c>
    </row>
    <row r="2116" spans="1:13" ht="93" x14ac:dyDescent="0.35">
      <c r="A2116" s="10"/>
      <c r="B2116" s="11"/>
      <c r="C2116" s="9">
        <f ca="1">COUNTIF($B$11:E2116,E2116)</f>
        <v>25</v>
      </c>
      <c r="D2116" s="4" t="s">
        <v>1215</v>
      </c>
      <c r="E2116" s="59">
        <v>20000000</v>
      </c>
      <c r="F2116" s="59">
        <v>20000000</v>
      </c>
      <c r="G2116" s="73"/>
      <c r="H2116" s="6" t="s">
        <v>1226</v>
      </c>
    </row>
    <row r="2117" spans="1:13" s="14" customFormat="1" ht="93" x14ac:dyDescent="0.35">
      <c r="A2117" s="10"/>
      <c r="B2117" s="11"/>
      <c r="C2117" s="58">
        <v>26</v>
      </c>
      <c r="D2117" s="56" t="s">
        <v>3238</v>
      </c>
      <c r="E2117" s="63">
        <v>0</v>
      </c>
      <c r="F2117" s="63">
        <v>10000000</v>
      </c>
      <c r="G2117" s="76">
        <f t="shared" ref="G2117:G2128" si="147">F2117-E2117</f>
        <v>10000000</v>
      </c>
      <c r="H2117" s="56" t="s">
        <v>1227</v>
      </c>
      <c r="I2117" s="69"/>
      <c r="J2117" s="26"/>
    </row>
    <row r="2118" spans="1:13" s="14" customFormat="1" ht="77.5" x14ac:dyDescent="0.35">
      <c r="A2118" s="10"/>
      <c r="B2118" s="11"/>
      <c r="C2118" s="58">
        <v>34</v>
      </c>
      <c r="D2118" s="56" t="s">
        <v>3239</v>
      </c>
      <c r="E2118" s="63">
        <v>0</v>
      </c>
      <c r="F2118" s="63">
        <v>10000000</v>
      </c>
      <c r="G2118" s="76">
        <f t="shared" si="147"/>
        <v>10000000</v>
      </c>
      <c r="H2118" s="56" t="s">
        <v>1226</v>
      </c>
      <c r="I2118" s="69"/>
      <c r="J2118" s="26"/>
    </row>
    <row r="2119" spans="1:13" s="14" customFormat="1" ht="93" x14ac:dyDescent="0.35">
      <c r="A2119" s="10"/>
      <c r="B2119" s="11"/>
      <c r="C2119" s="58">
        <v>35</v>
      </c>
      <c r="D2119" s="56" t="s">
        <v>3240</v>
      </c>
      <c r="E2119" s="63">
        <v>0</v>
      </c>
      <c r="F2119" s="63">
        <v>10000000</v>
      </c>
      <c r="G2119" s="76">
        <f t="shared" si="147"/>
        <v>10000000</v>
      </c>
      <c r="H2119" s="56" t="s">
        <v>1226</v>
      </c>
      <c r="I2119" s="69"/>
      <c r="J2119" s="26"/>
    </row>
    <row r="2120" spans="1:13" s="14" customFormat="1" ht="77.5" x14ac:dyDescent="0.35">
      <c r="A2120" s="10"/>
      <c r="B2120" s="11"/>
      <c r="C2120" s="58">
        <v>36</v>
      </c>
      <c r="D2120" s="56" t="s">
        <v>3241</v>
      </c>
      <c r="E2120" s="63">
        <v>0</v>
      </c>
      <c r="F2120" s="63">
        <v>17000000</v>
      </c>
      <c r="G2120" s="76">
        <f t="shared" si="147"/>
        <v>17000000</v>
      </c>
      <c r="H2120" s="56" t="s">
        <v>1226</v>
      </c>
      <c r="I2120" s="69"/>
      <c r="J2120" s="26"/>
    </row>
    <row r="2121" spans="1:13" s="14" customFormat="1" ht="77.5" x14ac:dyDescent="0.35">
      <c r="A2121" s="10"/>
      <c r="B2121" s="11"/>
      <c r="C2121" s="58">
        <v>37</v>
      </c>
      <c r="D2121" s="56" t="s">
        <v>3242</v>
      </c>
      <c r="E2121" s="63">
        <v>0</v>
      </c>
      <c r="F2121" s="63">
        <v>17000000</v>
      </c>
      <c r="G2121" s="76">
        <f t="shared" si="147"/>
        <v>17000000</v>
      </c>
      <c r="H2121" s="56" t="s">
        <v>1226</v>
      </c>
      <c r="I2121" s="69"/>
      <c r="J2121" s="26"/>
    </row>
    <row r="2122" spans="1:13" s="14" customFormat="1" ht="77.5" x14ac:dyDescent="0.35">
      <c r="A2122" s="10"/>
      <c r="B2122" s="11"/>
      <c r="C2122" s="58">
        <v>38</v>
      </c>
      <c r="D2122" s="56" t="s">
        <v>3243</v>
      </c>
      <c r="E2122" s="63">
        <v>0</v>
      </c>
      <c r="F2122" s="63">
        <v>17000000</v>
      </c>
      <c r="G2122" s="76">
        <f t="shared" si="147"/>
        <v>17000000</v>
      </c>
      <c r="H2122" s="56" t="s">
        <v>1226</v>
      </c>
      <c r="I2122" s="69"/>
      <c r="J2122" s="26"/>
    </row>
    <row r="2123" spans="1:13" s="14" customFormat="1" ht="77.5" x14ac:dyDescent="0.35">
      <c r="A2123" s="10"/>
      <c r="B2123" s="11"/>
      <c r="C2123" s="58">
        <v>39</v>
      </c>
      <c r="D2123" s="56" t="s">
        <v>3244</v>
      </c>
      <c r="E2123" s="63">
        <v>0</v>
      </c>
      <c r="F2123" s="63">
        <v>17000000</v>
      </c>
      <c r="G2123" s="76">
        <f t="shared" si="147"/>
        <v>17000000</v>
      </c>
      <c r="H2123" s="56" t="s">
        <v>1226</v>
      </c>
      <c r="I2123" s="69"/>
      <c r="J2123" s="26"/>
    </row>
    <row r="2124" spans="1:13" s="14" customFormat="1" ht="77.5" x14ac:dyDescent="0.35">
      <c r="A2124" s="10"/>
      <c r="B2124" s="11"/>
      <c r="C2124" s="58">
        <v>40</v>
      </c>
      <c r="D2124" s="56" t="s">
        <v>3245</v>
      </c>
      <c r="E2124" s="63">
        <v>0</v>
      </c>
      <c r="F2124" s="63">
        <v>17000000</v>
      </c>
      <c r="G2124" s="76">
        <f t="shared" si="147"/>
        <v>17000000</v>
      </c>
      <c r="H2124" s="56" t="s">
        <v>1226</v>
      </c>
      <c r="I2124" s="69"/>
      <c r="J2124" s="26"/>
    </row>
    <row r="2125" spans="1:13" s="14" customFormat="1" ht="77.5" x14ac:dyDescent="0.35">
      <c r="A2125" s="10"/>
      <c r="B2125" s="11"/>
      <c r="C2125" s="58">
        <v>41</v>
      </c>
      <c r="D2125" s="56" t="s">
        <v>3246</v>
      </c>
      <c r="E2125" s="63">
        <v>0</v>
      </c>
      <c r="F2125" s="63">
        <v>10000000</v>
      </c>
      <c r="G2125" s="76">
        <f t="shared" si="147"/>
        <v>10000000</v>
      </c>
      <c r="H2125" s="56" t="s">
        <v>1226</v>
      </c>
      <c r="I2125" s="69"/>
      <c r="J2125" s="26"/>
    </row>
    <row r="2126" spans="1:13" s="14" customFormat="1" ht="93" x14ac:dyDescent="0.35">
      <c r="A2126" s="10"/>
      <c r="B2126" s="11"/>
      <c r="C2126" s="58">
        <v>42</v>
      </c>
      <c r="D2126" s="56" t="s">
        <v>3254</v>
      </c>
      <c r="E2126" s="63">
        <v>0</v>
      </c>
      <c r="F2126" s="63">
        <v>10000000</v>
      </c>
      <c r="G2126" s="76">
        <f t="shared" si="147"/>
        <v>10000000</v>
      </c>
      <c r="H2126" s="56" t="s">
        <v>1226</v>
      </c>
      <c r="I2126" s="69"/>
      <c r="J2126" s="26"/>
    </row>
    <row r="2127" spans="1:13" s="14" customFormat="1" ht="93" x14ac:dyDescent="0.35">
      <c r="A2127" s="10"/>
      <c r="B2127" s="11"/>
      <c r="C2127" s="58">
        <v>43</v>
      </c>
      <c r="D2127" s="56" t="s">
        <v>3255</v>
      </c>
      <c r="E2127" s="63">
        <v>0</v>
      </c>
      <c r="F2127" s="63">
        <v>10000000</v>
      </c>
      <c r="G2127" s="76">
        <f t="shared" si="147"/>
        <v>10000000</v>
      </c>
      <c r="H2127" s="56" t="s">
        <v>1226</v>
      </c>
      <c r="I2127" s="69"/>
      <c r="J2127" s="26"/>
    </row>
    <row r="2128" spans="1:13" s="14" customFormat="1" ht="93" x14ac:dyDescent="0.35">
      <c r="A2128" s="10"/>
      <c r="B2128" s="11"/>
      <c r="C2128" s="58">
        <v>44</v>
      </c>
      <c r="D2128" s="56" t="s">
        <v>3256</v>
      </c>
      <c r="E2128" s="63">
        <v>0</v>
      </c>
      <c r="F2128" s="63">
        <v>10000000</v>
      </c>
      <c r="G2128" s="76">
        <f t="shared" si="147"/>
        <v>10000000</v>
      </c>
      <c r="H2128" s="56" t="s">
        <v>1226</v>
      </c>
      <c r="I2128" s="69"/>
      <c r="J2128" s="26"/>
    </row>
    <row r="2129" spans="1:10" x14ac:dyDescent="0.35">
      <c r="A2129" s="10"/>
      <c r="B2129" s="11"/>
      <c r="C2129" s="109" t="s">
        <v>1507</v>
      </c>
      <c r="D2129" s="110"/>
      <c r="E2129" s="59">
        <f>SUM(E2109:E2128)</f>
        <v>138000000</v>
      </c>
      <c r="F2129" s="59">
        <f>SUM(F2109:F2128)</f>
        <v>293000000</v>
      </c>
      <c r="G2129" s="73">
        <f>SUM(G2109:G2128)</f>
        <v>155000000</v>
      </c>
      <c r="H2129" s="31"/>
      <c r="J2129" s="35"/>
    </row>
    <row r="2130" spans="1:10" x14ac:dyDescent="0.35">
      <c r="A2130" s="10"/>
      <c r="B2130" s="11"/>
      <c r="C2130" s="107" t="s">
        <v>1521</v>
      </c>
      <c r="D2130" s="112"/>
      <c r="E2130" s="59"/>
      <c r="F2130" s="59"/>
      <c r="G2130" s="73"/>
      <c r="H2130" s="31"/>
      <c r="J2130" s="35"/>
    </row>
    <row r="2131" spans="1:10" ht="77.5" x14ac:dyDescent="0.35">
      <c r="A2131" s="10"/>
      <c r="B2131" s="11"/>
      <c r="C2131" s="9">
        <f ca="1">COUNTIF($B$11:E2131,E2131)</f>
        <v>4</v>
      </c>
      <c r="D2131" s="4" t="s">
        <v>1219</v>
      </c>
      <c r="E2131" s="59">
        <v>15000000</v>
      </c>
      <c r="F2131" s="59">
        <v>15000000</v>
      </c>
      <c r="G2131" s="73"/>
      <c r="H2131" s="6" t="s">
        <v>1226</v>
      </c>
    </row>
    <row r="2132" spans="1:10" ht="77.5" x14ac:dyDescent="0.35">
      <c r="A2132" s="10"/>
      <c r="B2132" s="11"/>
      <c r="C2132" s="9">
        <f ca="1">COUNTIF($B$11:E2132,E2132)</f>
        <v>5</v>
      </c>
      <c r="D2132" s="4" t="s">
        <v>1220</v>
      </c>
      <c r="E2132" s="59">
        <v>14000000</v>
      </c>
      <c r="F2132" s="59">
        <v>14000000</v>
      </c>
      <c r="G2132" s="73"/>
      <c r="H2132" s="6" t="s">
        <v>1226</v>
      </c>
    </row>
    <row r="2133" spans="1:10" ht="93" x14ac:dyDescent="0.35">
      <c r="A2133" s="10"/>
      <c r="B2133" s="11"/>
      <c r="C2133" s="9">
        <f ca="1">COUNTIF($B$11:E2133,E2133)</f>
        <v>6</v>
      </c>
      <c r="D2133" s="4" t="s">
        <v>1221</v>
      </c>
      <c r="E2133" s="59">
        <v>10000000</v>
      </c>
      <c r="F2133" s="59">
        <v>10000000</v>
      </c>
      <c r="G2133" s="73"/>
      <c r="H2133" s="6" t="s">
        <v>1226</v>
      </c>
    </row>
    <row r="2134" spans="1:10" s="14" customFormat="1" ht="77.5" x14ac:dyDescent="0.35">
      <c r="A2134" s="10"/>
      <c r="B2134" s="11"/>
      <c r="C2134" s="58">
        <v>9</v>
      </c>
      <c r="D2134" s="56" t="s">
        <v>3259</v>
      </c>
      <c r="E2134" s="63">
        <v>0</v>
      </c>
      <c r="F2134" s="63">
        <v>10000000</v>
      </c>
      <c r="G2134" s="76">
        <f t="shared" ref="G2134:G2135" si="148">F2134-E2134</f>
        <v>10000000</v>
      </c>
      <c r="H2134" s="56" t="s">
        <v>1226</v>
      </c>
      <c r="I2134" s="69"/>
      <c r="J2134" s="26"/>
    </row>
    <row r="2135" spans="1:10" s="14" customFormat="1" ht="77.5" x14ac:dyDescent="0.35">
      <c r="A2135" s="10"/>
      <c r="B2135" s="11"/>
      <c r="C2135" s="58">
        <v>10</v>
      </c>
      <c r="D2135" s="56" t="s">
        <v>3260</v>
      </c>
      <c r="E2135" s="63">
        <v>0</v>
      </c>
      <c r="F2135" s="63">
        <v>10000000</v>
      </c>
      <c r="G2135" s="76">
        <f t="shared" si="148"/>
        <v>10000000</v>
      </c>
      <c r="H2135" s="56" t="s">
        <v>1226</v>
      </c>
      <c r="I2135" s="69"/>
      <c r="J2135" s="26"/>
    </row>
    <row r="2136" spans="1:10" x14ac:dyDescent="0.35">
      <c r="A2136" s="10"/>
      <c r="B2136" s="27"/>
      <c r="C2136" s="109" t="s">
        <v>1508</v>
      </c>
      <c r="D2136" s="110"/>
      <c r="E2136" s="59">
        <f>SUM(E2131:E2135)</f>
        <v>39000000</v>
      </c>
      <c r="F2136" s="59">
        <f>SUM(F2131:F2135)</f>
        <v>59000000</v>
      </c>
      <c r="G2136" s="59">
        <f>SUM(G2131:G2135)</f>
        <v>20000000</v>
      </c>
      <c r="H2136" s="31"/>
      <c r="J2136" s="35"/>
    </row>
    <row r="2137" spans="1:10" s="32" customFormat="1" x14ac:dyDescent="0.35">
      <c r="A2137" s="28"/>
      <c r="B2137" s="45"/>
      <c r="C2137" s="115" t="s">
        <v>1509</v>
      </c>
      <c r="D2137" s="116"/>
      <c r="E2137" s="5">
        <f>E1952+E1961+E1969+E1984+E2009+E2026+E2049+E2065+E2076+E2091+E2107+E2129+E2136</f>
        <v>888500000</v>
      </c>
      <c r="F2137" s="5">
        <f>F1952+F1961+F1969+F1984+F2009+F2026+F2049+F2065+F2076+F2091+F2107+F2129+F2136</f>
        <v>2593500000</v>
      </c>
      <c r="G2137" s="5">
        <f>G1952+G1961+G1969+G1984+G2009+G2026+G2049+G2065+G2076+G2091+G2107+G2129+G2136</f>
        <v>1705000000</v>
      </c>
      <c r="H2137" s="31"/>
      <c r="I2137" s="72"/>
      <c r="J2137" s="35"/>
    </row>
    <row r="2138" spans="1:10" s="32" customFormat="1" ht="27.75" customHeight="1" x14ac:dyDescent="0.35">
      <c r="A2138" s="21"/>
      <c r="B2138" s="119" t="s">
        <v>1225</v>
      </c>
      <c r="C2138" s="120"/>
      <c r="D2138" s="121"/>
      <c r="E2138" s="66">
        <f>E178+E381+E492+E727+E898+E1031+E1305+E1476+E1731+E1939+E2137</f>
        <v>9194500000</v>
      </c>
      <c r="F2138" s="66">
        <f>F178+F381+F492+F727+F898+F1031+F1305+F1476+F1731+F1939+F2137</f>
        <v>25117800000</v>
      </c>
      <c r="G2138" s="66">
        <f>G178+G381+G492+G727+G898+G1031+G1305+G1476+G1731+G1939+G2137</f>
        <v>15923300000</v>
      </c>
      <c r="H2138" s="31"/>
      <c r="I2138" s="72"/>
      <c r="J2138" s="35"/>
    </row>
    <row r="2140" spans="1:10" ht="15.75" customHeight="1" x14ac:dyDescent="0.35">
      <c r="G2140" s="118" t="s">
        <v>3377</v>
      </c>
      <c r="H2140" s="118"/>
    </row>
    <row r="2141" spans="1:10" x14ac:dyDescent="0.35">
      <c r="G2141" s="117"/>
      <c r="H2141" s="117"/>
    </row>
    <row r="2142" spans="1:10" x14ac:dyDescent="0.35">
      <c r="G2142" s="117"/>
      <c r="H2142" s="117"/>
    </row>
    <row r="2143" spans="1:10" x14ac:dyDescent="0.35">
      <c r="G2143" s="117"/>
      <c r="H2143" s="117"/>
    </row>
    <row r="2144" spans="1:10" x14ac:dyDescent="0.35">
      <c r="G2144" s="117"/>
      <c r="H2144" s="117"/>
    </row>
    <row r="2145" spans="7:8" ht="16.5" x14ac:dyDescent="0.35">
      <c r="G2145" s="118" t="s">
        <v>3376</v>
      </c>
      <c r="H2145" s="118"/>
    </row>
  </sheetData>
  <autoFilter ref="A9:H2133"/>
  <mergeCells count="320">
    <mergeCell ref="G2144:H2144"/>
    <mergeCell ref="G2145:H2145"/>
    <mergeCell ref="C2137:D2137"/>
    <mergeCell ref="B2138:D2138"/>
    <mergeCell ref="G2140:H2140"/>
    <mergeCell ref="G2141:H2141"/>
    <mergeCell ref="G2142:H2142"/>
    <mergeCell ref="G2143:H2143"/>
    <mergeCell ref="C2092:D2092"/>
    <mergeCell ref="C2107:D2107"/>
    <mergeCell ref="C2108:D2108"/>
    <mergeCell ref="C2129:D2129"/>
    <mergeCell ref="C2130:D2130"/>
    <mergeCell ref="C2136:D2136"/>
    <mergeCell ref="C2050:D2050"/>
    <mergeCell ref="C2065:D2065"/>
    <mergeCell ref="C2066:D2066"/>
    <mergeCell ref="C2076:D2076"/>
    <mergeCell ref="C2077:D2077"/>
    <mergeCell ref="C2091:D2091"/>
    <mergeCell ref="C1985:D1985"/>
    <mergeCell ref="C2009:D2009"/>
    <mergeCell ref="C2010:D2010"/>
    <mergeCell ref="C2026:D2026"/>
    <mergeCell ref="C2027:D2027"/>
    <mergeCell ref="C2049:D2049"/>
    <mergeCell ref="C1953:D1953"/>
    <mergeCell ref="C1961:D1961"/>
    <mergeCell ref="C1962:D1962"/>
    <mergeCell ref="C1969:D1969"/>
    <mergeCell ref="C1970:D1970"/>
    <mergeCell ref="C1984:D1984"/>
    <mergeCell ref="C1924:D1924"/>
    <mergeCell ref="C1925:D1925"/>
    <mergeCell ref="C1938:D1938"/>
    <mergeCell ref="C1939:D1939"/>
    <mergeCell ref="C1940:D1940"/>
    <mergeCell ref="C1952:D1952"/>
    <mergeCell ref="C1853:D1853"/>
    <mergeCell ref="C1854:D1854"/>
    <mergeCell ref="C1861:D1861"/>
    <mergeCell ref="C1862:D1862"/>
    <mergeCell ref="C1898:D1898"/>
    <mergeCell ref="C1899:D1899"/>
    <mergeCell ref="C1811:D1811"/>
    <mergeCell ref="C1812:D1812"/>
    <mergeCell ref="C1823:D1823"/>
    <mergeCell ref="C1824:D1824"/>
    <mergeCell ref="C1837:D1837"/>
    <mergeCell ref="C1838:D1838"/>
    <mergeCell ref="C1758:D1758"/>
    <mergeCell ref="C1759:D1759"/>
    <mergeCell ref="C1769:D1769"/>
    <mergeCell ref="C1770:D1770"/>
    <mergeCell ref="C1794:D1794"/>
    <mergeCell ref="C1795:D1795"/>
    <mergeCell ref="C1724:D1724"/>
    <mergeCell ref="C1730:D1730"/>
    <mergeCell ref="C1731:D1731"/>
    <mergeCell ref="C1732:D1732"/>
    <mergeCell ref="C1748:D1748"/>
    <mergeCell ref="C1749:D1749"/>
    <mergeCell ref="C1685:D1685"/>
    <mergeCell ref="C1699:D1699"/>
    <mergeCell ref="C1700:D1700"/>
    <mergeCell ref="C1708:D1708"/>
    <mergeCell ref="C1709:D1709"/>
    <mergeCell ref="C1723:D1723"/>
    <mergeCell ref="C1632:D1632"/>
    <mergeCell ref="C1655:D1655"/>
    <mergeCell ref="C1656:D1656"/>
    <mergeCell ref="C1667:D1667"/>
    <mergeCell ref="C1668:D1668"/>
    <mergeCell ref="C1684:D1684"/>
    <mergeCell ref="C1578:D1578"/>
    <mergeCell ref="C1585:D1585"/>
    <mergeCell ref="C1586:D1586"/>
    <mergeCell ref="C1594:D1594"/>
    <mergeCell ref="C1595:D1595"/>
    <mergeCell ref="C1631:D1631"/>
    <mergeCell ref="C1550:D1550"/>
    <mergeCell ref="C1554:D1554"/>
    <mergeCell ref="C1555:D1555"/>
    <mergeCell ref="C1570:D1570"/>
    <mergeCell ref="C1571:D1571"/>
    <mergeCell ref="C1577:D1577"/>
    <mergeCell ref="C1499:D1499"/>
    <mergeCell ref="C1514:D1514"/>
    <mergeCell ref="C1515:D1515"/>
    <mergeCell ref="C1540:D1540"/>
    <mergeCell ref="C1541:D1541"/>
    <mergeCell ref="C1549:D1549"/>
    <mergeCell ref="C1468:D1468"/>
    <mergeCell ref="C1469:D1469"/>
    <mergeCell ref="C1475:D1475"/>
    <mergeCell ref="C1476:D1476"/>
    <mergeCell ref="C1477:D1477"/>
    <mergeCell ref="C1498:D1498"/>
    <mergeCell ref="C1428:D1428"/>
    <mergeCell ref="C1429:D1429"/>
    <mergeCell ref="C1444:D1444"/>
    <mergeCell ref="C1445:D1445"/>
    <mergeCell ref="C1450:D1450"/>
    <mergeCell ref="C1451:D1451"/>
    <mergeCell ref="C1402:D1402"/>
    <mergeCell ref="C1403:D1403"/>
    <mergeCell ref="C1411:D1411"/>
    <mergeCell ref="C1412:D1412"/>
    <mergeCell ref="C1416:D1416"/>
    <mergeCell ref="C1417:D1417"/>
    <mergeCell ref="C1363:D1363"/>
    <mergeCell ref="C1364:D1364"/>
    <mergeCell ref="C1381:D1381"/>
    <mergeCell ref="C1382:D1382"/>
    <mergeCell ref="C1394:D1394"/>
    <mergeCell ref="C1395:D1395"/>
    <mergeCell ref="C1336:D1336"/>
    <mergeCell ref="C1337:D1337"/>
    <mergeCell ref="C1346:D1346"/>
    <mergeCell ref="C1347:D1347"/>
    <mergeCell ref="C1350:D1350"/>
    <mergeCell ref="C1351:D1351"/>
    <mergeCell ref="C1305:D1305"/>
    <mergeCell ref="C1306:D1306"/>
    <mergeCell ref="C1314:D1314"/>
    <mergeCell ref="C1315:D1315"/>
    <mergeCell ref="C1329:D1329"/>
    <mergeCell ref="C1330:D1330"/>
    <mergeCell ref="C1257:D1257"/>
    <mergeCell ref="C1268:D1268"/>
    <mergeCell ref="C1269:D1269"/>
    <mergeCell ref="C1281:D1281"/>
    <mergeCell ref="C1282:D1282"/>
    <mergeCell ref="C1304:D1304"/>
    <mergeCell ref="C1198:D1198"/>
    <mergeCell ref="C1229:D1229"/>
    <mergeCell ref="C1230:D1230"/>
    <mergeCell ref="C1245:D1245"/>
    <mergeCell ref="C1246:D1246"/>
    <mergeCell ref="C1256:D1256"/>
    <mergeCell ref="C1158:D1158"/>
    <mergeCell ref="C1169:D1169"/>
    <mergeCell ref="C1170:D1170"/>
    <mergeCell ref="C1186:D1186"/>
    <mergeCell ref="C1187:D1187"/>
    <mergeCell ref="C1197:D1197"/>
    <mergeCell ref="C1095:D1095"/>
    <mergeCell ref="C1113:D1113"/>
    <mergeCell ref="C1114:D1114"/>
    <mergeCell ref="C1136:D1136"/>
    <mergeCell ref="C1137:D1137"/>
    <mergeCell ref="C1157:D1157"/>
    <mergeCell ref="C1032:D1032"/>
    <mergeCell ref="C1054:D1054"/>
    <mergeCell ref="C1055:D1055"/>
    <mergeCell ref="C1073:D1073"/>
    <mergeCell ref="C1074:D1074"/>
    <mergeCell ref="C1094:D1094"/>
    <mergeCell ref="C1019:D1019"/>
    <mergeCell ref="C1020:D1020"/>
    <mergeCell ref="C1025:D1025"/>
    <mergeCell ref="C1026:D1026"/>
    <mergeCell ref="C1030:D1030"/>
    <mergeCell ref="C1031:D1031"/>
    <mergeCell ref="C960:D960"/>
    <mergeCell ref="C961:D961"/>
    <mergeCell ref="C987:D987"/>
    <mergeCell ref="C988:D988"/>
    <mergeCell ref="C996:D996"/>
    <mergeCell ref="C997:D997"/>
    <mergeCell ref="C920:D920"/>
    <mergeCell ref="C921:D921"/>
    <mergeCell ref="C931:D931"/>
    <mergeCell ref="C932:D932"/>
    <mergeCell ref="C953:D953"/>
    <mergeCell ref="C954:D954"/>
    <mergeCell ref="C883:D883"/>
    <mergeCell ref="C897:D897"/>
    <mergeCell ref="C898:D898"/>
    <mergeCell ref="C899:D899"/>
    <mergeCell ref="C915:D915"/>
    <mergeCell ref="C916:D916"/>
    <mergeCell ref="C841:D841"/>
    <mergeCell ref="C852:D852"/>
    <mergeCell ref="C853:D853"/>
    <mergeCell ref="C869:D869"/>
    <mergeCell ref="C870:D870"/>
    <mergeCell ref="C882:D882"/>
    <mergeCell ref="C799:D799"/>
    <mergeCell ref="C814:D814"/>
    <mergeCell ref="C815:D815"/>
    <mergeCell ref="C827:D827"/>
    <mergeCell ref="C828:D828"/>
    <mergeCell ref="C840:D840"/>
    <mergeCell ref="C775:D775"/>
    <mergeCell ref="C779:D779"/>
    <mergeCell ref="C780:D780"/>
    <mergeCell ref="C789:D789"/>
    <mergeCell ref="C790:D790"/>
    <mergeCell ref="C798:D798"/>
    <mergeCell ref="C744:D744"/>
    <mergeCell ref="C760:D760"/>
    <mergeCell ref="C761:D761"/>
    <mergeCell ref="C769:D769"/>
    <mergeCell ref="C770:D770"/>
    <mergeCell ref="C774:D774"/>
    <mergeCell ref="C675:D675"/>
    <mergeCell ref="C704:D704"/>
    <mergeCell ref="C726:D726"/>
    <mergeCell ref="C727:D727"/>
    <mergeCell ref="C728:D728"/>
    <mergeCell ref="C743:D743"/>
    <mergeCell ref="C630:D630"/>
    <mergeCell ref="C638:D638"/>
    <mergeCell ref="C639:D639"/>
    <mergeCell ref="C647:D647"/>
    <mergeCell ref="C648:D648"/>
    <mergeCell ref="C674:D674"/>
    <mergeCell ref="C588:D588"/>
    <mergeCell ref="C604:D604"/>
    <mergeCell ref="C605:D605"/>
    <mergeCell ref="C620:D620"/>
    <mergeCell ref="C621:D621"/>
    <mergeCell ref="C629:D629"/>
    <mergeCell ref="C555:D555"/>
    <mergeCell ref="C560:D560"/>
    <mergeCell ref="C561:D561"/>
    <mergeCell ref="C570:D570"/>
    <mergeCell ref="C571:D571"/>
    <mergeCell ref="C587:D587"/>
    <mergeCell ref="C493:D493"/>
    <mergeCell ref="C523:D523"/>
    <mergeCell ref="C524:D524"/>
    <mergeCell ref="C538:D538"/>
    <mergeCell ref="C539:D539"/>
    <mergeCell ref="C554:D554"/>
    <mergeCell ref="C471:D471"/>
    <mergeCell ref="C472:D472"/>
    <mergeCell ref="C478:D478"/>
    <mergeCell ref="C479:D479"/>
    <mergeCell ref="C491:D491"/>
    <mergeCell ref="C492:D492"/>
    <mergeCell ref="C439:D439"/>
    <mergeCell ref="C440:D440"/>
    <mergeCell ref="C451:D451"/>
    <mergeCell ref="C452:D452"/>
    <mergeCell ref="C461:D461"/>
    <mergeCell ref="C462:D462"/>
    <mergeCell ref="C414:D414"/>
    <mergeCell ref="C415:D415"/>
    <mergeCell ref="C423:D423"/>
    <mergeCell ref="C424:D424"/>
    <mergeCell ref="C434:D434"/>
    <mergeCell ref="C435:D435"/>
    <mergeCell ref="C391:D391"/>
    <mergeCell ref="C392:D392"/>
    <mergeCell ref="C398:D398"/>
    <mergeCell ref="C399:D399"/>
    <mergeCell ref="C409:D409"/>
    <mergeCell ref="C410:D410"/>
    <mergeCell ref="C338:D338"/>
    <mergeCell ref="C351:D351"/>
    <mergeCell ref="C352:D352"/>
    <mergeCell ref="C380:D380"/>
    <mergeCell ref="C381:D381"/>
    <mergeCell ref="C382:D382"/>
    <mergeCell ref="C301:D301"/>
    <mergeCell ref="C310:D310"/>
    <mergeCell ref="C311:D311"/>
    <mergeCell ref="C323:D323"/>
    <mergeCell ref="C324:D324"/>
    <mergeCell ref="C337:D337"/>
    <mergeCell ref="C237:D237"/>
    <mergeCell ref="C272:D272"/>
    <mergeCell ref="C273:D273"/>
    <mergeCell ref="C290:D290"/>
    <mergeCell ref="C291:D291"/>
    <mergeCell ref="C300:D300"/>
    <mergeCell ref="C191:D191"/>
    <mergeCell ref="C221:D221"/>
    <mergeCell ref="C222:D222"/>
    <mergeCell ref="C227:D227"/>
    <mergeCell ref="C228:D228"/>
    <mergeCell ref="C236:D236"/>
    <mergeCell ref="C177:D177"/>
    <mergeCell ref="C178:D178"/>
    <mergeCell ref="C179:D179"/>
    <mergeCell ref="C181:D181"/>
    <mergeCell ref="C182:D182"/>
    <mergeCell ref="C190:D190"/>
    <mergeCell ref="C157:D157"/>
    <mergeCell ref="C158:D158"/>
    <mergeCell ref="C165:D165"/>
    <mergeCell ref="C166:D166"/>
    <mergeCell ref="C172:D172"/>
    <mergeCell ref="C173:D173"/>
    <mergeCell ref="C126:D126"/>
    <mergeCell ref="C127:D127"/>
    <mergeCell ref="C138:D138"/>
    <mergeCell ref="C139:D139"/>
    <mergeCell ref="C151:D151"/>
    <mergeCell ref="C152:D152"/>
    <mergeCell ref="C99:D99"/>
    <mergeCell ref="C120:D120"/>
    <mergeCell ref="C121:D121"/>
    <mergeCell ref="C35:D35"/>
    <mergeCell ref="C36:D36"/>
    <mergeCell ref="C47:D47"/>
    <mergeCell ref="C48:D48"/>
    <mergeCell ref="C66:D66"/>
    <mergeCell ref="C67:D67"/>
    <mergeCell ref="A5:H5"/>
    <mergeCell ref="C7:D7"/>
    <mergeCell ref="C8:D8"/>
    <mergeCell ref="C10:D10"/>
    <mergeCell ref="C25:D25"/>
    <mergeCell ref="C26:D26"/>
    <mergeCell ref="C87:D87"/>
    <mergeCell ref="C88:D88"/>
    <mergeCell ref="C98:D98"/>
  </mergeCells>
  <pageMargins left="0.35" right="0.23622047244094491" top="0.59055118110236227" bottom="0.31496062992125984" header="0.31496062992125984" footer="0.23622047244094491"/>
  <pageSetup paperSize="41" scale="65" orientation="portrait" r:id="rId1"/>
  <headerFooter>
    <oddHeader>&amp;C-&amp;P 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387"/>
  <sheetViews>
    <sheetView tabSelected="1" topLeftCell="C3376" zoomScale="85" zoomScaleNormal="85" workbookViewId="0">
      <selection activeCell="F3386" sqref="F3386"/>
    </sheetView>
  </sheetViews>
  <sheetFormatPr defaultColWidth="9.1796875" defaultRowHeight="15.5" x14ac:dyDescent="0.35"/>
  <cols>
    <col min="1" max="1" width="6.81640625" style="46" customWidth="1"/>
    <col min="2" max="2" width="16.1796875" style="7" customWidth="1"/>
    <col min="3" max="3" width="5.453125" style="46" customWidth="1"/>
    <col min="4" max="4" width="27.7265625" style="47" customWidth="1"/>
    <col min="5" max="5" width="25.26953125" style="48" customWidth="1"/>
    <col min="6" max="7" width="25" style="48" customWidth="1"/>
    <col min="8" max="8" width="23.453125" style="47" customWidth="1"/>
    <col min="9" max="9" width="26.26953125" style="69" customWidth="1"/>
    <col min="10" max="10" width="26.81640625" style="51" bestFit="1" customWidth="1"/>
    <col min="11" max="11" width="9.1796875" style="7"/>
    <col min="12" max="12" width="32.54296875" style="7" customWidth="1"/>
    <col min="13" max="16384" width="9.1796875" style="7"/>
  </cols>
  <sheetData>
    <row r="1" spans="1:10" s="15" customFormat="1" ht="15" x14ac:dyDescent="0.35">
      <c r="A1" s="1"/>
      <c r="B1" s="1"/>
      <c r="C1" s="8"/>
      <c r="D1" s="2"/>
      <c r="E1" s="2"/>
      <c r="F1" s="2"/>
      <c r="G1" s="2"/>
      <c r="H1" s="2"/>
      <c r="I1" s="67"/>
      <c r="J1" s="49"/>
    </row>
    <row r="2" spans="1:10" s="15" customFormat="1" ht="15" x14ac:dyDescent="0.35">
      <c r="A2" s="1"/>
      <c r="B2" s="1"/>
      <c r="C2" s="8"/>
      <c r="D2" s="2"/>
      <c r="E2" s="2"/>
      <c r="F2" s="2"/>
      <c r="G2" s="2"/>
      <c r="H2" s="2"/>
      <c r="I2" s="67"/>
      <c r="J2" s="49"/>
    </row>
    <row r="3" spans="1:10" s="15" customFormat="1" ht="15" x14ac:dyDescent="0.35">
      <c r="A3" s="1"/>
      <c r="B3" s="1"/>
      <c r="C3" s="8"/>
      <c r="D3" s="2"/>
      <c r="E3" s="2"/>
      <c r="F3" s="2"/>
      <c r="G3" s="2"/>
      <c r="H3" s="2"/>
      <c r="I3" s="67"/>
      <c r="J3" s="49"/>
    </row>
    <row r="4" spans="1:10" s="15" customFormat="1" ht="15" x14ac:dyDescent="0.35">
      <c r="A4" s="1"/>
      <c r="B4" s="1"/>
      <c r="C4" s="8"/>
      <c r="D4" s="2"/>
      <c r="E4" s="2"/>
      <c r="F4" s="2"/>
      <c r="G4" s="2"/>
      <c r="H4" s="2"/>
      <c r="I4" s="67"/>
      <c r="J4" s="49"/>
    </row>
    <row r="5" spans="1:10" s="15" customFormat="1" ht="45.75" customHeight="1" x14ac:dyDescent="0.35">
      <c r="A5" s="104" t="s">
        <v>1229</v>
      </c>
      <c r="B5" s="104"/>
      <c r="C5" s="104"/>
      <c r="D5" s="104"/>
      <c r="E5" s="104"/>
      <c r="F5" s="104"/>
      <c r="G5" s="104"/>
      <c r="H5" s="104"/>
      <c r="I5" s="68"/>
      <c r="J5" s="49"/>
    </row>
    <row r="7" spans="1:10" s="18" customFormat="1" ht="55.5" customHeight="1" x14ac:dyDescent="0.35">
      <c r="A7" s="16" t="s">
        <v>1528</v>
      </c>
      <c r="B7" s="16" t="s">
        <v>1223</v>
      </c>
      <c r="C7" s="105" t="s">
        <v>1224</v>
      </c>
      <c r="D7" s="106"/>
      <c r="E7" s="17" t="s">
        <v>3261</v>
      </c>
      <c r="F7" s="17" t="s">
        <v>3262</v>
      </c>
      <c r="G7" s="17" t="s">
        <v>3263</v>
      </c>
      <c r="H7" s="3" t="s">
        <v>1228</v>
      </c>
      <c r="I7" s="70"/>
      <c r="J7" s="50"/>
    </row>
    <row r="8" spans="1:10" s="18" customFormat="1" x14ac:dyDescent="0.35">
      <c r="A8" s="16">
        <v>1</v>
      </c>
      <c r="B8" s="16">
        <v>2</v>
      </c>
      <c r="C8" s="105">
        <v>3</v>
      </c>
      <c r="D8" s="106"/>
      <c r="E8" s="20">
        <v>4</v>
      </c>
      <c r="F8" s="20" t="s">
        <v>3264</v>
      </c>
      <c r="G8" s="20" t="s">
        <v>3265</v>
      </c>
      <c r="H8" s="3">
        <v>7</v>
      </c>
      <c r="I8" s="70"/>
      <c r="J8" s="50"/>
    </row>
    <row r="9" spans="1:10" s="18" customFormat="1" x14ac:dyDescent="0.35">
      <c r="A9" s="21"/>
      <c r="B9" s="21"/>
      <c r="C9" s="21"/>
      <c r="D9" s="22"/>
      <c r="E9" s="19"/>
      <c r="F9" s="19"/>
      <c r="G9" s="23"/>
      <c r="H9" s="22"/>
      <c r="I9" s="70"/>
      <c r="J9" s="50"/>
    </row>
    <row r="10" spans="1:10" s="18" customFormat="1" ht="15.75" customHeight="1" x14ac:dyDescent="0.35">
      <c r="A10" s="24">
        <v>1</v>
      </c>
      <c r="B10" s="25" t="s">
        <v>1522</v>
      </c>
      <c r="C10" s="107" t="s">
        <v>1245</v>
      </c>
      <c r="D10" s="108"/>
      <c r="E10" s="19"/>
      <c r="F10" s="19"/>
      <c r="G10" s="23"/>
      <c r="H10" s="22"/>
      <c r="I10" s="70"/>
      <c r="J10" s="50"/>
    </row>
    <row r="11" spans="1:10" ht="75" customHeight="1" x14ac:dyDescent="0.35">
      <c r="A11" s="10"/>
      <c r="B11" s="11"/>
      <c r="C11" s="9">
        <f ca="1">COUNTIF($B$11:E11,E11)</f>
        <v>1</v>
      </c>
      <c r="D11" s="4" t="s">
        <v>0</v>
      </c>
      <c r="E11" s="59">
        <v>10000000</v>
      </c>
      <c r="F11" s="59">
        <v>10000000</v>
      </c>
      <c r="G11" s="73"/>
      <c r="H11" s="6" t="s">
        <v>1227</v>
      </c>
    </row>
    <row r="12" spans="1:10" ht="75" customHeight="1" x14ac:dyDescent="0.35">
      <c r="A12" s="10"/>
      <c r="B12" s="11"/>
      <c r="C12" s="9">
        <f ca="1">COUNTIF($B$11:E12,E12)</f>
        <v>2</v>
      </c>
      <c r="D12" s="4" t="s">
        <v>1</v>
      </c>
      <c r="E12" s="59">
        <v>10000000</v>
      </c>
      <c r="F12" s="59">
        <v>10000000</v>
      </c>
      <c r="G12" s="73"/>
      <c r="H12" s="6" t="s">
        <v>1227</v>
      </c>
    </row>
    <row r="13" spans="1:10" ht="75" customHeight="1" x14ac:dyDescent="0.35">
      <c r="A13" s="10"/>
      <c r="B13" s="11"/>
      <c r="C13" s="9">
        <f ca="1">COUNTIF($B$11:E13,E13)</f>
        <v>3</v>
      </c>
      <c r="D13" s="4" t="s">
        <v>2</v>
      </c>
      <c r="E13" s="59">
        <v>20000000</v>
      </c>
      <c r="F13" s="59">
        <v>20000000</v>
      </c>
      <c r="G13" s="73"/>
      <c r="H13" s="6" t="s">
        <v>1227</v>
      </c>
    </row>
    <row r="14" spans="1:10" ht="93" x14ac:dyDescent="0.35">
      <c r="A14" s="10"/>
      <c r="B14" s="11"/>
      <c r="C14" s="9">
        <f ca="1">COUNTIF($B$11:E14,E14)</f>
        <v>4</v>
      </c>
      <c r="D14" s="4" t="s">
        <v>3</v>
      </c>
      <c r="E14" s="59">
        <v>12000000</v>
      </c>
      <c r="F14" s="59">
        <v>12000000</v>
      </c>
      <c r="G14" s="73"/>
      <c r="H14" s="6" t="s">
        <v>1227</v>
      </c>
    </row>
    <row r="15" spans="1:10" ht="84.75" customHeight="1" x14ac:dyDescent="0.35">
      <c r="A15" s="10"/>
      <c r="B15" s="11"/>
      <c r="C15" s="9">
        <f ca="1">COUNTIF($B$11:E15,E15)</f>
        <v>5</v>
      </c>
      <c r="D15" s="4" t="s">
        <v>4</v>
      </c>
      <c r="E15" s="59">
        <v>15000000</v>
      </c>
      <c r="F15" s="59">
        <v>15000000</v>
      </c>
      <c r="G15" s="73"/>
      <c r="H15" s="6" t="s">
        <v>1227</v>
      </c>
    </row>
    <row r="16" spans="1:10" ht="69.75" customHeight="1" x14ac:dyDescent="0.35">
      <c r="A16" s="10"/>
      <c r="B16" s="11"/>
      <c r="C16" s="9">
        <f ca="1">COUNTIF($B$11:E16,E16)</f>
        <v>6</v>
      </c>
      <c r="D16" s="4" t="s">
        <v>5</v>
      </c>
      <c r="E16" s="59">
        <v>10000000</v>
      </c>
      <c r="F16" s="59">
        <v>10000000</v>
      </c>
      <c r="G16" s="73"/>
      <c r="H16" s="6" t="s">
        <v>1227</v>
      </c>
    </row>
    <row r="17" spans="1:10" ht="77.5" x14ac:dyDescent="0.35">
      <c r="A17" s="10"/>
      <c r="B17" s="11"/>
      <c r="C17" s="9">
        <f ca="1">COUNTIF($B$11:E17,E17)</f>
        <v>7</v>
      </c>
      <c r="D17" s="4" t="s">
        <v>6</v>
      </c>
      <c r="E17" s="59">
        <v>10000000</v>
      </c>
      <c r="F17" s="59">
        <v>10000000</v>
      </c>
      <c r="G17" s="73"/>
      <c r="H17" s="6" t="s">
        <v>1226</v>
      </c>
    </row>
    <row r="18" spans="1:10" ht="66.75" customHeight="1" x14ac:dyDescent="0.35">
      <c r="A18" s="10"/>
      <c r="B18" s="11"/>
      <c r="C18" s="9">
        <f ca="1">COUNTIF($B$11:E18,E18)</f>
        <v>8</v>
      </c>
      <c r="D18" s="4" t="s">
        <v>7</v>
      </c>
      <c r="E18" s="59">
        <v>10000000</v>
      </c>
      <c r="F18" s="59">
        <v>10000000</v>
      </c>
      <c r="G18" s="73"/>
      <c r="H18" s="6" t="s">
        <v>1226</v>
      </c>
    </row>
    <row r="19" spans="1:10" ht="84.75" customHeight="1" x14ac:dyDescent="0.35">
      <c r="A19" s="10"/>
      <c r="B19" s="11"/>
      <c r="C19" s="9">
        <f ca="1">COUNTIF($B$11:E19,E19)</f>
        <v>9</v>
      </c>
      <c r="D19" s="4" t="s">
        <v>8</v>
      </c>
      <c r="E19" s="59">
        <v>10000000</v>
      </c>
      <c r="F19" s="59">
        <v>10000000</v>
      </c>
      <c r="G19" s="73"/>
      <c r="H19" s="6" t="s">
        <v>1226</v>
      </c>
    </row>
    <row r="20" spans="1:10" ht="85.5" customHeight="1" x14ac:dyDescent="0.35">
      <c r="A20" s="10"/>
      <c r="B20" s="11"/>
      <c r="C20" s="9">
        <f ca="1">COUNTIF($B$11:E20,E20)</f>
        <v>10</v>
      </c>
      <c r="D20" s="4" t="s">
        <v>9</v>
      </c>
      <c r="E20" s="59">
        <v>10000000</v>
      </c>
      <c r="F20" s="59">
        <v>10000000</v>
      </c>
      <c r="G20" s="73"/>
      <c r="H20" s="6" t="s">
        <v>1226</v>
      </c>
    </row>
    <row r="21" spans="1:10" ht="72" customHeight="1" x14ac:dyDescent="0.35">
      <c r="A21" s="10"/>
      <c r="B21" s="11"/>
      <c r="C21" s="9">
        <f ca="1">COUNTIF($B$11:E21,E21)</f>
        <v>11</v>
      </c>
      <c r="D21" s="4" t="s">
        <v>10</v>
      </c>
      <c r="E21" s="59">
        <v>10000000</v>
      </c>
      <c r="F21" s="59">
        <v>10000000</v>
      </c>
      <c r="G21" s="73"/>
      <c r="H21" s="6" t="s">
        <v>1226</v>
      </c>
    </row>
    <row r="22" spans="1:10" ht="77.5" x14ac:dyDescent="0.35">
      <c r="A22" s="10"/>
      <c r="B22" s="11"/>
      <c r="C22" s="9">
        <f ca="1">COUNTIF($B$11:E22,E22)</f>
        <v>12</v>
      </c>
      <c r="D22" s="4" t="s">
        <v>11</v>
      </c>
      <c r="E22" s="59">
        <v>10000000</v>
      </c>
      <c r="F22" s="59">
        <v>10000000</v>
      </c>
      <c r="G22" s="73"/>
      <c r="H22" s="6" t="s">
        <v>1226</v>
      </c>
    </row>
    <row r="23" spans="1:10" ht="85.5" customHeight="1" x14ac:dyDescent="0.35">
      <c r="A23" s="10"/>
      <c r="B23" s="11"/>
      <c r="C23" s="9">
        <f ca="1">COUNTIF($B$11:E23,E23)</f>
        <v>13</v>
      </c>
      <c r="D23" s="4" t="s">
        <v>12</v>
      </c>
      <c r="E23" s="59">
        <v>10000000</v>
      </c>
      <c r="F23" s="59">
        <v>10000000</v>
      </c>
      <c r="G23" s="73"/>
      <c r="H23" s="6" t="s">
        <v>1226</v>
      </c>
    </row>
    <row r="24" spans="1:10" ht="77.5" x14ac:dyDescent="0.35">
      <c r="A24" s="10"/>
      <c r="B24" s="11"/>
      <c r="C24" s="9">
        <f ca="1">COUNTIF($B$11:E24,E24)</f>
        <v>14</v>
      </c>
      <c r="D24" s="4" t="s">
        <v>13</v>
      </c>
      <c r="E24" s="59">
        <v>10000000</v>
      </c>
      <c r="F24" s="59">
        <v>10000000</v>
      </c>
      <c r="G24" s="73"/>
      <c r="H24" s="6" t="s">
        <v>1226</v>
      </c>
    </row>
    <row r="25" spans="1:10" ht="77.5" x14ac:dyDescent="0.35">
      <c r="A25" s="10"/>
      <c r="B25" s="11"/>
      <c r="C25" s="9">
        <f ca="1">COUNTIF($B$11:E25,E25)</f>
        <v>15</v>
      </c>
      <c r="D25" s="4" t="s">
        <v>14</v>
      </c>
      <c r="E25" s="59">
        <v>10000000</v>
      </c>
      <c r="F25" s="59">
        <v>10000000</v>
      </c>
      <c r="G25" s="73"/>
      <c r="H25" s="6" t="s">
        <v>1226</v>
      </c>
    </row>
    <row r="26" spans="1:10" ht="77.5" x14ac:dyDescent="0.35">
      <c r="A26" s="10"/>
      <c r="B26" s="11"/>
      <c r="C26" s="9">
        <f ca="1">COUNTIF($B$11:E26,E26)</f>
        <v>16</v>
      </c>
      <c r="D26" s="4" t="s">
        <v>15</v>
      </c>
      <c r="E26" s="59">
        <v>12000000</v>
      </c>
      <c r="F26" s="59">
        <v>12000000</v>
      </c>
      <c r="G26" s="73"/>
      <c r="H26" s="6" t="s">
        <v>1226</v>
      </c>
    </row>
    <row r="27" spans="1:10" ht="80.25" customHeight="1" x14ac:dyDescent="0.35">
      <c r="A27" s="10"/>
      <c r="B27" s="11"/>
      <c r="C27" s="9">
        <f ca="1">COUNTIF($B$11:E27,E27)</f>
        <v>17</v>
      </c>
      <c r="D27" s="4" t="s">
        <v>16</v>
      </c>
      <c r="E27" s="59">
        <v>7000000</v>
      </c>
      <c r="F27" s="59">
        <v>7000000</v>
      </c>
      <c r="G27" s="73"/>
      <c r="H27" s="6" t="s">
        <v>1226</v>
      </c>
    </row>
    <row r="28" spans="1:10" ht="93" x14ac:dyDescent="0.35">
      <c r="A28" s="10"/>
      <c r="B28" s="11"/>
      <c r="C28" s="9">
        <f ca="1">COUNTIF($B$11:E28,E28)</f>
        <v>18</v>
      </c>
      <c r="D28" s="4" t="s">
        <v>17</v>
      </c>
      <c r="E28" s="59">
        <v>10000000</v>
      </c>
      <c r="F28" s="59">
        <v>10000000</v>
      </c>
      <c r="G28" s="73"/>
      <c r="H28" s="6" t="s">
        <v>1226</v>
      </c>
    </row>
    <row r="29" spans="1:10" s="14" customFormat="1" ht="77.5" x14ac:dyDescent="0.35">
      <c r="A29" s="10"/>
      <c r="B29" s="11"/>
      <c r="C29" s="13">
        <v>19</v>
      </c>
      <c r="D29" s="12" t="s">
        <v>1531</v>
      </c>
      <c r="E29" s="60">
        <v>0</v>
      </c>
      <c r="F29" s="60">
        <v>10000000</v>
      </c>
      <c r="G29" s="74">
        <f t="shared" ref="G29:G32" si="0">F29-E29</f>
        <v>10000000</v>
      </c>
      <c r="H29" s="12" t="s">
        <v>1226</v>
      </c>
      <c r="I29" s="69"/>
      <c r="J29" s="51"/>
    </row>
    <row r="30" spans="1:10" s="14" customFormat="1" ht="77.5" x14ac:dyDescent="0.35">
      <c r="A30" s="10"/>
      <c r="B30" s="11"/>
      <c r="C30" s="13">
        <v>20</v>
      </c>
      <c r="D30" s="12" t="s">
        <v>1533</v>
      </c>
      <c r="E30" s="60">
        <v>0</v>
      </c>
      <c r="F30" s="60">
        <v>10000000</v>
      </c>
      <c r="G30" s="74">
        <f t="shared" si="0"/>
        <v>10000000</v>
      </c>
      <c r="H30" s="12" t="s">
        <v>1227</v>
      </c>
      <c r="I30" s="69"/>
      <c r="J30" s="51"/>
    </row>
    <row r="31" spans="1:10" s="14" customFormat="1" ht="77.5" x14ac:dyDescent="0.35">
      <c r="A31" s="10"/>
      <c r="B31" s="11"/>
      <c r="C31" s="13">
        <v>21</v>
      </c>
      <c r="D31" s="12" t="s">
        <v>1530</v>
      </c>
      <c r="E31" s="60">
        <v>0</v>
      </c>
      <c r="F31" s="60">
        <v>10000000</v>
      </c>
      <c r="G31" s="74">
        <f t="shared" si="0"/>
        <v>10000000</v>
      </c>
      <c r="H31" s="12" t="s">
        <v>1226</v>
      </c>
      <c r="I31" s="69"/>
      <c r="J31" s="51"/>
    </row>
    <row r="32" spans="1:10" s="14" customFormat="1" ht="77.5" x14ac:dyDescent="0.35">
      <c r="A32" s="10"/>
      <c r="B32" s="11"/>
      <c r="C32" s="13">
        <v>22</v>
      </c>
      <c r="D32" s="12" t="s">
        <v>1532</v>
      </c>
      <c r="E32" s="60">
        <v>0</v>
      </c>
      <c r="F32" s="60">
        <v>10000000</v>
      </c>
      <c r="G32" s="74">
        <f t="shared" si="0"/>
        <v>10000000</v>
      </c>
      <c r="H32" s="12" t="s">
        <v>1227</v>
      </c>
      <c r="I32" s="69"/>
      <c r="J32" s="51"/>
    </row>
    <row r="33" spans="1:10" x14ac:dyDescent="0.35">
      <c r="A33" s="10"/>
      <c r="B33" s="11"/>
      <c r="C33" s="109" t="s">
        <v>1231</v>
      </c>
      <c r="D33" s="110"/>
      <c r="E33" s="59">
        <f>SUM(E11:E32)</f>
        <v>196000000</v>
      </c>
      <c r="F33" s="59">
        <f>SUM(F11:F32)</f>
        <v>236000000</v>
      </c>
      <c r="G33" s="73">
        <f>SUM(G11:G32)</f>
        <v>40000000</v>
      </c>
      <c r="H33" s="6"/>
      <c r="J33" s="35"/>
    </row>
    <row r="34" spans="1:10" x14ac:dyDescent="0.35">
      <c r="A34" s="10"/>
      <c r="B34" s="11"/>
      <c r="C34" s="107" t="s">
        <v>1246</v>
      </c>
      <c r="D34" s="108"/>
      <c r="E34" s="59"/>
      <c r="F34" s="59"/>
      <c r="G34" s="73"/>
      <c r="H34" s="6"/>
      <c r="J34" s="35"/>
    </row>
    <row r="35" spans="1:10" ht="84.75" customHeight="1" x14ac:dyDescent="0.35">
      <c r="A35" s="10"/>
      <c r="B35" s="11"/>
      <c r="C35" s="9">
        <f ca="1">COUNTIF($B$11:E35,E35)</f>
        <v>1</v>
      </c>
      <c r="D35" s="4" t="s">
        <v>18</v>
      </c>
      <c r="E35" s="59">
        <v>12000000</v>
      </c>
      <c r="F35" s="59">
        <v>12000000</v>
      </c>
      <c r="G35" s="73"/>
      <c r="H35" s="6" t="s">
        <v>1227</v>
      </c>
    </row>
    <row r="36" spans="1:10" ht="69.75" customHeight="1" x14ac:dyDescent="0.35">
      <c r="A36" s="10"/>
      <c r="B36" s="11"/>
      <c r="C36" s="9">
        <f ca="1">COUNTIF($B$11:E36,E36)</f>
        <v>2</v>
      </c>
      <c r="D36" s="4" t="s">
        <v>19</v>
      </c>
      <c r="E36" s="59">
        <v>20000000</v>
      </c>
      <c r="F36" s="59">
        <v>20000000</v>
      </c>
      <c r="G36" s="73"/>
      <c r="H36" s="6" t="s">
        <v>1227</v>
      </c>
    </row>
    <row r="37" spans="1:10" ht="53.25" customHeight="1" x14ac:dyDescent="0.35">
      <c r="A37" s="10"/>
      <c r="B37" s="11"/>
      <c r="C37" s="9">
        <f ca="1">COUNTIF($B$11:E37,E37)</f>
        <v>3</v>
      </c>
      <c r="D37" s="4" t="s">
        <v>20</v>
      </c>
      <c r="E37" s="59">
        <v>10000000</v>
      </c>
      <c r="F37" s="59">
        <v>10000000</v>
      </c>
      <c r="G37" s="73"/>
      <c r="H37" s="6" t="s">
        <v>1226</v>
      </c>
    </row>
    <row r="38" spans="1:10" ht="68.25" customHeight="1" x14ac:dyDescent="0.35">
      <c r="A38" s="10"/>
      <c r="B38" s="11"/>
      <c r="C38" s="9">
        <f ca="1">COUNTIF($B$11:E38,E38)</f>
        <v>4</v>
      </c>
      <c r="D38" s="4" t="s">
        <v>21</v>
      </c>
      <c r="E38" s="59">
        <v>20000000</v>
      </c>
      <c r="F38" s="59">
        <v>20000000</v>
      </c>
      <c r="G38" s="73"/>
      <c r="H38" s="6" t="s">
        <v>1226</v>
      </c>
    </row>
    <row r="39" spans="1:10" ht="77.5" x14ac:dyDescent="0.35">
      <c r="A39" s="10"/>
      <c r="B39" s="11"/>
      <c r="C39" s="9">
        <f ca="1">COUNTIF($B$11:E39,E39)</f>
        <v>5</v>
      </c>
      <c r="D39" s="4" t="s">
        <v>22</v>
      </c>
      <c r="E39" s="59">
        <v>8000000</v>
      </c>
      <c r="F39" s="59">
        <v>8000000</v>
      </c>
      <c r="G39" s="73"/>
      <c r="H39" s="6" t="s">
        <v>1226</v>
      </c>
    </row>
    <row r="40" spans="1:10" ht="93" x14ac:dyDescent="0.35">
      <c r="A40" s="10"/>
      <c r="B40" s="11"/>
      <c r="C40" s="9">
        <f ca="1">COUNTIF($B$11:E40,E40)</f>
        <v>6</v>
      </c>
      <c r="D40" s="4" t="s">
        <v>23</v>
      </c>
      <c r="E40" s="59">
        <v>8000000</v>
      </c>
      <c r="F40" s="59">
        <v>8000000</v>
      </c>
      <c r="G40" s="73"/>
      <c r="H40" s="6" t="s">
        <v>1226</v>
      </c>
    </row>
    <row r="41" spans="1:10" ht="93" x14ac:dyDescent="0.35">
      <c r="A41" s="10"/>
      <c r="B41" s="11"/>
      <c r="C41" s="9">
        <f ca="1">COUNTIF($B$11:E41,E41)</f>
        <v>7</v>
      </c>
      <c r="D41" s="4" t="s">
        <v>24</v>
      </c>
      <c r="E41" s="59">
        <v>8000000</v>
      </c>
      <c r="F41" s="59">
        <v>8000000</v>
      </c>
      <c r="G41" s="73"/>
      <c r="H41" s="6" t="s">
        <v>1226</v>
      </c>
    </row>
    <row r="42" spans="1:10" ht="93" x14ac:dyDescent="0.35">
      <c r="A42" s="10"/>
      <c r="B42" s="11"/>
      <c r="C42" s="9">
        <f ca="1">COUNTIF($B$11:E42,E42)</f>
        <v>8</v>
      </c>
      <c r="D42" s="4" t="s">
        <v>25</v>
      </c>
      <c r="E42" s="59">
        <v>10000000</v>
      </c>
      <c r="F42" s="59">
        <v>10000000</v>
      </c>
      <c r="G42" s="73"/>
      <c r="H42" s="6" t="s">
        <v>1226</v>
      </c>
    </row>
    <row r="43" spans="1:10" ht="77.5" x14ac:dyDescent="0.35">
      <c r="A43" s="10"/>
      <c r="B43" s="11"/>
      <c r="C43" s="9">
        <f ca="1">COUNTIF($B$11:E43,E43)</f>
        <v>9</v>
      </c>
      <c r="D43" s="4" t="s">
        <v>26</v>
      </c>
      <c r="E43" s="59">
        <v>6000000</v>
      </c>
      <c r="F43" s="59">
        <v>6000000</v>
      </c>
      <c r="G43" s="73"/>
      <c r="H43" s="6" t="s">
        <v>1226</v>
      </c>
    </row>
    <row r="44" spans="1:10" s="14" customFormat="1" ht="77.5" x14ac:dyDescent="0.35">
      <c r="A44" s="10"/>
      <c r="B44" s="11"/>
      <c r="C44" s="13">
        <v>10</v>
      </c>
      <c r="D44" s="12" t="s">
        <v>1534</v>
      </c>
      <c r="E44" s="60">
        <v>0</v>
      </c>
      <c r="F44" s="60">
        <v>12500000</v>
      </c>
      <c r="G44" s="74">
        <f t="shared" ref="G44" si="1">F44-E44</f>
        <v>12500000</v>
      </c>
      <c r="H44" s="12" t="s">
        <v>1226</v>
      </c>
      <c r="I44" s="69"/>
      <c r="J44" s="26"/>
    </row>
    <row r="45" spans="1:10" x14ac:dyDescent="0.35">
      <c r="A45" s="10"/>
      <c r="B45" s="11"/>
      <c r="C45" s="109" t="s">
        <v>1232</v>
      </c>
      <c r="D45" s="110"/>
      <c r="E45" s="59">
        <f>SUM(E35:E44)</f>
        <v>102000000</v>
      </c>
      <c r="F45" s="59">
        <f>SUM(F35:F44)</f>
        <v>114500000</v>
      </c>
      <c r="G45" s="73">
        <f>SUM(G35:G44)</f>
        <v>12500000</v>
      </c>
      <c r="H45" s="6"/>
      <c r="J45" s="35"/>
    </row>
    <row r="46" spans="1:10" x14ac:dyDescent="0.35">
      <c r="A46" s="10"/>
      <c r="B46" s="11"/>
      <c r="C46" s="107" t="s">
        <v>1247</v>
      </c>
      <c r="D46" s="108"/>
      <c r="E46" s="59"/>
      <c r="F46" s="59"/>
      <c r="G46" s="73"/>
      <c r="H46" s="6"/>
      <c r="J46" s="35"/>
    </row>
    <row r="47" spans="1:10" ht="69.75" customHeight="1" x14ac:dyDescent="0.35">
      <c r="A47" s="10"/>
      <c r="B47" s="11"/>
      <c r="C47" s="9">
        <f ca="1">COUNTIF($B$11:E47,E47)</f>
        <v>1</v>
      </c>
      <c r="D47" s="4" t="s">
        <v>27</v>
      </c>
      <c r="E47" s="59">
        <v>15000000</v>
      </c>
      <c r="F47" s="59">
        <v>15000000</v>
      </c>
      <c r="G47" s="73"/>
      <c r="H47" s="6" t="s">
        <v>1227</v>
      </c>
    </row>
    <row r="48" spans="1:10" ht="75" customHeight="1" x14ac:dyDescent="0.35">
      <c r="A48" s="10"/>
      <c r="B48" s="11"/>
      <c r="C48" s="9">
        <f ca="1">COUNTIF($B$11:E48,E48)</f>
        <v>2</v>
      </c>
      <c r="D48" s="4" t="s">
        <v>28</v>
      </c>
      <c r="E48" s="59">
        <v>15000000</v>
      </c>
      <c r="F48" s="59">
        <v>15000000</v>
      </c>
      <c r="G48" s="73"/>
      <c r="H48" s="6" t="s">
        <v>1227</v>
      </c>
    </row>
    <row r="49" spans="1:10" ht="66.75" customHeight="1" x14ac:dyDescent="0.35">
      <c r="A49" s="10"/>
      <c r="B49" s="11"/>
      <c r="C49" s="9">
        <f ca="1">COUNTIF($B$11:E49,E49)</f>
        <v>3</v>
      </c>
      <c r="D49" s="4" t="s">
        <v>29</v>
      </c>
      <c r="E49" s="59">
        <v>15000000</v>
      </c>
      <c r="F49" s="59">
        <v>15000000</v>
      </c>
      <c r="G49" s="73"/>
      <c r="H49" s="6" t="s">
        <v>1227</v>
      </c>
    </row>
    <row r="50" spans="1:10" ht="96.75" customHeight="1" x14ac:dyDescent="0.35">
      <c r="A50" s="10"/>
      <c r="B50" s="11"/>
      <c r="C50" s="9">
        <f ca="1">COUNTIF($B$11:E50,E50)</f>
        <v>4</v>
      </c>
      <c r="D50" s="4" t="s">
        <v>30</v>
      </c>
      <c r="E50" s="59">
        <v>12000000</v>
      </c>
      <c r="F50" s="59">
        <v>12000000</v>
      </c>
      <c r="G50" s="73"/>
      <c r="H50" s="6" t="s">
        <v>1227</v>
      </c>
    </row>
    <row r="51" spans="1:10" ht="77.5" x14ac:dyDescent="0.35">
      <c r="A51" s="10"/>
      <c r="B51" s="11"/>
      <c r="C51" s="9">
        <f ca="1">COUNTIF($B$11:E51,E51)</f>
        <v>5</v>
      </c>
      <c r="D51" s="4" t="s">
        <v>31</v>
      </c>
      <c r="E51" s="59">
        <v>12000000</v>
      </c>
      <c r="F51" s="59">
        <v>12000000</v>
      </c>
      <c r="G51" s="73"/>
      <c r="H51" s="6" t="s">
        <v>1227</v>
      </c>
    </row>
    <row r="52" spans="1:10" ht="66" customHeight="1" x14ac:dyDescent="0.35">
      <c r="A52" s="10"/>
      <c r="B52" s="11"/>
      <c r="C52" s="9">
        <f ca="1">COUNTIF($B$11:E52,E52)</f>
        <v>6</v>
      </c>
      <c r="D52" s="4" t="s">
        <v>32</v>
      </c>
      <c r="E52" s="59">
        <v>10000000</v>
      </c>
      <c r="F52" s="59">
        <v>10000000</v>
      </c>
      <c r="G52" s="73"/>
      <c r="H52" s="6" t="s">
        <v>1226</v>
      </c>
    </row>
    <row r="53" spans="1:10" ht="65.25" customHeight="1" x14ac:dyDescent="0.35">
      <c r="A53" s="10"/>
      <c r="B53" s="11"/>
      <c r="C53" s="9">
        <f ca="1">COUNTIF($B$11:E53,E53)</f>
        <v>7</v>
      </c>
      <c r="D53" s="4" t="s">
        <v>33</v>
      </c>
      <c r="E53" s="59">
        <v>10000000</v>
      </c>
      <c r="F53" s="59">
        <v>10000000</v>
      </c>
      <c r="G53" s="73"/>
      <c r="H53" s="6" t="s">
        <v>1226</v>
      </c>
    </row>
    <row r="54" spans="1:10" ht="65.25" customHeight="1" x14ac:dyDescent="0.35">
      <c r="A54" s="10"/>
      <c r="B54" s="11"/>
      <c r="C54" s="9">
        <f ca="1">COUNTIF($B$11:E54,E54)</f>
        <v>8</v>
      </c>
      <c r="D54" s="4" t="s">
        <v>34</v>
      </c>
      <c r="E54" s="59">
        <v>10000000</v>
      </c>
      <c r="F54" s="59">
        <v>10000000</v>
      </c>
      <c r="G54" s="73"/>
      <c r="H54" s="6" t="s">
        <v>1226</v>
      </c>
    </row>
    <row r="55" spans="1:10" ht="69" customHeight="1" x14ac:dyDescent="0.35">
      <c r="A55" s="10"/>
      <c r="B55" s="11"/>
      <c r="C55" s="9">
        <f ca="1">COUNTIF($B$11:E55,E55)</f>
        <v>9</v>
      </c>
      <c r="D55" s="4" t="s">
        <v>35</v>
      </c>
      <c r="E55" s="59">
        <v>10000000</v>
      </c>
      <c r="F55" s="59">
        <v>10000000</v>
      </c>
      <c r="G55" s="73"/>
      <c r="H55" s="6" t="s">
        <v>1226</v>
      </c>
    </row>
    <row r="56" spans="1:10" ht="77.5" x14ac:dyDescent="0.35">
      <c r="A56" s="10"/>
      <c r="B56" s="11"/>
      <c r="C56" s="9">
        <f ca="1">COUNTIF($B$11:E56,E56)</f>
        <v>10</v>
      </c>
      <c r="D56" s="4" t="s">
        <v>36</v>
      </c>
      <c r="E56" s="59">
        <v>8000000</v>
      </c>
      <c r="F56" s="59">
        <v>8000000</v>
      </c>
      <c r="G56" s="73"/>
      <c r="H56" s="6" t="s">
        <v>1226</v>
      </c>
    </row>
    <row r="57" spans="1:10" ht="80.25" customHeight="1" x14ac:dyDescent="0.35">
      <c r="A57" s="10"/>
      <c r="B57" s="11"/>
      <c r="C57" s="9">
        <f ca="1">COUNTIF($B$11:E57,E57)</f>
        <v>11</v>
      </c>
      <c r="D57" s="4" t="s">
        <v>37</v>
      </c>
      <c r="E57" s="59">
        <v>8000000</v>
      </c>
      <c r="F57" s="59">
        <v>8000000</v>
      </c>
      <c r="G57" s="73"/>
      <c r="H57" s="6" t="s">
        <v>1226</v>
      </c>
    </row>
    <row r="58" spans="1:10" ht="85.5" customHeight="1" x14ac:dyDescent="0.35">
      <c r="A58" s="10"/>
      <c r="B58" s="11"/>
      <c r="C58" s="9">
        <f ca="1">COUNTIF($B$11:E58,E58)</f>
        <v>12</v>
      </c>
      <c r="D58" s="4" t="s">
        <v>38</v>
      </c>
      <c r="E58" s="59">
        <v>10000000</v>
      </c>
      <c r="F58" s="59">
        <v>10000000</v>
      </c>
      <c r="G58" s="73"/>
      <c r="H58" s="6" t="s">
        <v>1226</v>
      </c>
    </row>
    <row r="59" spans="1:10" ht="79.5" customHeight="1" x14ac:dyDescent="0.35">
      <c r="A59" s="10"/>
      <c r="B59" s="11"/>
      <c r="C59" s="9">
        <f ca="1">COUNTIF($B$11:E59,E59)</f>
        <v>13</v>
      </c>
      <c r="D59" s="4" t="s">
        <v>39</v>
      </c>
      <c r="E59" s="59">
        <v>15000000</v>
      </c>
      <c r="F59" s="59">
        <v>15000000</v>
      </c>
      <c r="G59" s="73"/>
      <c r="H59" s="6" t="s">
        <v>1226</v>
      </c>
    </row>
    <row r="60" spans="1:10" s="14" customFormat="1" ht="70.5" customHeight="1" x14ac:dyDescent="0.35">
      <c r="A60" s="10"/>
      <c r="B60" s="11"/>
      <c r="C60" s="13">
        <v>14</v>
      </c>
      <c r="D60" s="12" t="s">
        <v>1535</v>
      </c>
      <c r="E60" s="60">
        <v>0</v>
      </c>
      <c r="F60" s="60">
        <v>100000000</v>
      </c>
      <c r="G60" s="74">
        <f t="shared" ref="G60:G62" si="2">F60-E60</f>
        <v>100000000</v>
      </c>
      <c r="H60" s="12" t="s">
        <v>1227</v>
      </c>
      <c r="I60" s="69"/>
      <c r="J60" s="51"/>
    </row>
    <row r="61" spans="1:10" s="14" customFormat="1" ht="77.5" x14ac:dyDescent="0.35">
      <c r="A61" s="10"/>
      <c r="B61" s="11"/>
      <c r="C61" s="13">
        <v>15</v>
      </c>
      <c r="D61" s="12" t="s">
        <v>1536</v>
      </c>
      <c r="E61" s="60">
        <v>0</v>
      </c>
      <c r="F61" s="60">
        <v>10000000</v>
      </c>
      <c r="G61" s="74">
        <f t="shared" si="2"/>
        <v>10000000</v>
      </c>
      <c r="H61" s="12" t="s">
        <v>1226</v>
      </c>
      <c r="I61" s="69"/>
      <c r="J61" s="51"/>
    </row>
    <row r="62" spans="1:10" s="14" customFormat="1" ht="77.5" x14ac:dyDescent="0.35">
      <c r="A62" s="10"/>
      <c r="B62" s="11"/>
      <c r="C62" s="13">
        <v>16</v>
      </c>
      <c r="D62" s="12" t="s">
        <v>1537</v>
      </c>
      <c r="E62" s="60">
        <v>0</v>
      </c>
      <c r="F62" s="60">
        <v>10000000</v>
      </c>
      <c r="G62" s="74">
        <f t="shared" si="2"/>
        <v>10000000</v>
      </c>
      <c r="H62" s="12" t="s">
        <v>1226</v>
      </c>
      <c r="I62" s="69"/>
      <c r="J62" s="51"/>
    </row>
    <row r="63" spans="1:10" x14ac:dyDescent="0.35">
      <c r="A63" s="10"/>
      <c r="B63" s="11"/>
      <c r="C63" s="109" t="s">
        <v>1233</v>
      </c>
      <c r="D63" s="110"/>
      <c r="E63" s="59">
        <f>SUM(E47:E62)</f>
        <v>150000000</v>
      </c>
      <c r="F63" s="59">
        <f>SUM(F47:F62)</f>
        <v>270000000</v>
      </c>
      <c r="G63" s="73">
        <f>SUM(G47:G62)</f>
        <v>120000000</v>
      </c>
      <c r="H63" s="6"/>
      <c r="J63" s="35"/>
    </row>
    <row r="64" spans="1:10" x14ac:dyDescent="0.35">
      <c r="A64" s="10"/>
      <c r="B64" s="11"/>
      <c r="C64" s="107" t="s">
        <v>1248</v>
      </c>
      <c r="D64" s="108"/>
      <c r="E64" s="59"/>
      <c r="F64" s="59"/>
      <c r="G64" s="73"/>
      <c r="H64" s="6"/>
      <c r="J64" s="35"/>
    </row>
    <row r="65" spans="1:10" ht="77.5" x14ac:dyDescent="0.35">
      <c r="A65" s="10"/>
      <c r="B65" s="11"/>
      <c r="C65" s="9">
        <f ca="1">COUNTIF($B$11:E65,E65)</f>
        <v>1</v>
      </c>
      <c r="D65" s="4" t="s">
        <v>40</v>
      </c>
      <c r="E65" s="59">
        <v>75000000</v>
      </c>
      <c r="F65" s="59">
        <v>75000000</v>
      </c>
      <c r="G65" s="73"/>
      <c r="H65" s="6" t="s">
        <v>1227</v>
      </c>
    </row>
    <row r="66" spans="1:10" ht="77.5" x14ac:dyDescent="0.35">
      <c r="A66" s="10"/>
      <c r="B66" s="11"/>
      <c r="C66" s="9">
        <f ca="1">COUNTIF($B$11:E66,E66)</f>
        <v>2</v>
      </c>
      <c r="D66" s="4" t="s">
        <v>41</v>
      </c>
      <c r="E66" s="59">
        <v>100000000</v>
      </c>
      <c r="F66" s="59">
        <v>100000000</v>
      </c>
      <c r="G66" s="73"/>
      <c r="H66" s="6" t="s">
        <v>1227</v>
      </c>
    </row>
    <row r="67" spans="1:10" ht="124" x14ac:dyDescent="0.35">
      <c r="A67" s="10"/>
      <c r="B67" s="11"/>
      <c r="C67" s="9">
        <f ca="1">COUNTIF($B$11:E67,E67)</f>
        <v>3</v>
      </c>
      <c r="D67" s="4" t="s">
        <v>42</v>
      </c>
      <c r="E67" s="59">
        <v>10000000</v>
      </c>
      <c r="F67" s="59">
        <v>10000000</v>
      </c>
      <c r="G67" s="73"/>
      <c r="H67" s="6" t="s">
        <v>1227</v>
      </c>
    </row>
    <row r="68" spans="1:10" ht="77.5" x14ac:dyDescent="0.35">
      <c r="A68" s="10"/>
      <c r="B68" s="11"/>
      <c r="C68" s="9">
        <f ca="1">COUNTIF($B$11:E68,E68)</f>
        <v>4</v>
      </c>
      <c r="D68" s="4" t="s">
        <v>43</v>
      </c>
      <c r="E68" s="59">
        <v>8000000</v>
      </c>
      <c r="F68" s="59">
        <v>8000000</v>
      </c>
      <c r="G68" s="73"/>
      <c r="H68" s="6" t="s">
        <v>1227</v>
      </c>
    </row>
    <row r="69" spans="1:10" ht="93" x14ac:dyDescent="0.35">
      <c r="A69" s="10"/>
      <c r="B69" s="11"/>
      <c r="C69" s="9">
        <f ca="1">COUNTIF($B$11:E69,E69)</f>
        <v>5</v>
      </c>
      <c r="D69" s="4" t="s">
        <v>44</v>
      </c>
      <c r="E69" s="59">
        <v>25000000</v>
      </c>
      <c r="F69" s="59">
        <v>25000000</v>
      </c>
      <c r="G69" s="73"/>
      <c r="H69" s="6" t="s">
        <v>1227</v>
      </c>
    </row>
    <row r="70" spans="1:10" ht="77.5" x14ac:dyDescent="0.35">
      <c r="A70" s="10"/>
      <c r="B70" s="11"/>
      <c r="C70" s="9">
        <f ca="1">COUNTIF($B$11:E70,E70)</f>
        <v>6</v>
      </c>
      <c r="D70" s="4" t="s">
        <v>45</v>
      </c>
      <c r="E70" s="59">
        <v>90000000</v>
      </c>
      <c r="F70" s="59">
        <v>90000000</v>
      </c>
      <c r="G70" s="73"/>
      <c r="H70" s="6" t="s">
        <v>1227</v>
      </c>
    </row>
    <row r="71" spans="1:10" ht="93" x14ac:dyDescent="0.35">
      <c r="A71" s="10"/>
      <c r="B71" s="11"/>
      <c r="C71" s="9">
        <f ca="1">COUNTIF($B$11:E71,E71)</f>
        <v>7</v>
      </c>
      <c r="D71" s="4" t="s">
        <v>46</v>
      </c>
      <c r="E71" s="59">
        <v>70000000</v>
      </c>
      <c r="F71" s="59">
        <v>70000000</v>
      </c>
      <c r="G71" s="73"/>
      <c r="H71" s="6" t="s">
        <v>1227</v>
      </c>
    </row>
    <row r="72" spans="1:10" ht="77.5" x14ac:dyDescent="0.35">
      <c r="A72" s="10"/>
      <c r="B72" s="11"/>
      <c r="C72" s="9">
        <f ca="1">COUNTIF($B$11:E72,E72)</f>
        <v>8</v>
      </c>
      <c r="D72" s="4" t="s">
        <v>47</v>
      </c>
      <c r="E72" s="59">
        <v>10000000</v>
      </c>
      <c r="F72" s="59">
        <v>10000000</v>
      </c>
      <c r="G72" s="73"/>
      <c r="H72" s="6" t="s">
        <v>1226</v>
      </c>
    </row>
    <row r="73" spans="1:10" ht="77.5" x14ac:dyDescent="0.35">
      <c r="A73" s="10"/>
      <c r="B73" s="11"/>
      <c r="C73" s="9">
        <f ca="1">COUNTIF($B$11:E73,E73)</f>
        <v>9</v>
      </c>
      <c r="D73" s="4" t="s">
        <v>48</v>
      </c>
      <c r="E73" s="59">
        <v>10000000</v>
      </c>
      <c r="F73" s="59">
        <v>10000000</v>
      </c>
      <c r="G73" s="73"/>
      <c r="H73" s="6" t="s">
        <v>1226</v>
      </c>
    </row>
    <row r="74" spans="1:10" ht="93" x14ac:dyDescent="0.35">
      <c r="A74" s="10"/>
      <c r="B74" s="11"/>
      <c r="C74" s="9">
        <f ca="1">COUNTIF($B$11:E74,E74)</f>
        <v>10</v>
      </c>
      <c r="D74" s="4" t="s">
        <v>49</v>
      </c>
      <c r="E74" s="59">
        <v>17000000</v>
      </c>
      <c r="F74" s="59">
        <v>17000000</v>
      </c>
      <c r="G74" s="73"/>
      <c r="H74" s="6" t="s">
        <v>1226</v>
      </c>
    </row>
    <row r="75" spans="1:10" ht="77.5" x14ac:dyDescent="0.35">
      <c r="A75" s="10"/>
      <c r="B75" s="11"/>
      <c r="C75" s="9">
        <f ca="1">COUNTIF($B$11:E75,E75)</f>
        <v>11</v>
      </c>
      <c r="D75" s="4" t="s">
        <v>50</v>
      </c>
      <c r="E75" s="59">
        <v>15000000</v>
      </c>
      <c r="F75" s="59">
        <v>15000000</v>
      </c>
      <c r="G75" s="73"/>
      <c r="H75" s="6" t="s">
        <v>1226</v>
      </c>
    </row>
    <row r="76" spans="1:10" ht="77.5" x14ac:dyDescent="0.35">
      <c r="A76" s="10"/>
      <c r="B76" s="11"/>
      <c r="C76" s="9">
        <f ca="1">COUNTIF($B$11:E76,E76)</f>
        <v>12</v>
      </c>
      <c r="D76" s="4" t="s">
        <v>51</v>
      </c>
      <c r="E76" s="59">
        <v>12000000</v>
      </c>
      <c r="F76" s="59">
        <v>12000000</v>
      </c>
      <c r="G76" s="73"/>
      <c r="H76" s="6" t="s">
        <v>1226</v>
      </c>
    </row>
    <row r="77" spans="1:10" ht="93" x14ac:dyDescent="0.35">
      <c r="A77" s="10"/>
      <c r="B77" s="11"/>
      <c r="C77" s="9">
        <f ca="1">COUNTIF($B$11:E77,E77)</f>
        <v>13</v>
      </c>
      <c r="D77" s="4" t="s">
        <v>52</v>
      </c>
      <c r="E77" s="59">
        <v>12000000</v>
      </c>
      <c r="F77" s="59">
        <v>12000000</v>
      </c>
      <c r="G77" s="73"/>
      <c r="H77" s="6" t="s">
        <v>1226</v>
      </c>
    </row>
    <row r="78" spans="1:10" s="14" customFormat="1" ht="77.5" x14ac:dyDescent="0.35">
      <c r="A78" s="10"/>
      <c r="B78" s="11"/>
      <c r="C78" s="13">
        <v>14</v>
      </c>
      <c r="D78" s="12" t="s">
        <v>3267</v>
      </c>
      <c r="E78" s="60">
        <v>0</v>
      </c>
      <c r="F78" s="60">
        <v>10000000</v>
      </c>
      <c r="G78" s="74">
        <f t="shared" ref="G78:G90" si="3">F78-E78</f>
        <v>10000000</v>
      </c>
      <c r="H78" s="12" t="s">
        <v>1227</v>
      </c>
      <c r="I78" s="69"/>
      <c r="J78" s="51"/>
    </row>
    <row r="79" spans="1:10" s="14" customFormat="1" ht="77.5" x14ac:dyDescent="0.35">
      <c r="A79" s="10"/>
      <c r="B79" s="11"/>
      <c r="C79" s="13">
        <v>15</v>
      </c>
      <c r="D79" s="12" t="s">
        <v>1549</v>
      </c>
      <c r="E79" s="60">
        <v>0</v>
      </c>
      <c r="F79" s="60">
        <v>25000000</v>
      </c>
      <c r="G79" s="74">
        <f t="shared" si="3"/>
        <v>25000000</v>
      </c>
      <c r="H79" s="12" t="s">
        <v>1227</v>
      </c>
      <c r="I79" s="69"/>
      <c r="J79" s="51"/>
    </row>
    <row r="80" spans="1:10" s="14" customFormat="1" ht="77.5" x14ac:dyDescent="0.35">
      <c r="A80" s="10"/>
      <c r="B80" s="11"/>
      <c r="C80" s="13">
        <v>16</v>
      </c>
      <c r="D80" s="12" t="s">
        <v>1538</v>
      </c>
      <c r="E80" s="60">
        <v>0</v>
      </c>
      <c r="F80" s="60">
        <v>10000000</v>
      </c>
      <c r="G80" s="74">
        <f t="shared" si="3"/>
        <v>10000000</v>
      </c>
      <c r="H80" s="12" t="s">
        <v>1226</v>
      </c>
      <c r="I80" s="69"/>
      <c r="J80" s="51"/>
    </row>
    <row r="81" spans="1:10" s="14" customFormat="1" ht="77.5" x14ac:dyDescent="0.35">
      <c r="A81" s="10"/>
      <c r="B81" s="11"/>
      <c r="C81" s="13">
        <v>17</v>
      </c>
      <c r="D81" s="12" t="s">
        <v>1539</v>
      </c>
      <c r="E81" s="60">
        <v>0</v>
      </c>
      <c r="F81" s="60">
        <v>10000000</v>
      </c>
      <c r="G81" s="74">
        <f t="shared" si="3"/>
        <v>10000000</v>
      </c>
      <c r="H81" s="12" t="s">
        <v>1226</v>
      </c>
      <c r="I81" s="69"/>
      <c r="J81" s="51"/>
    </row>
    <row r="82" spans="1:10" s="14" customFormat="1" ht="77.5" x14ac:dyDescent="0.35">
      <c r="A82" s="10"/>
      <c r="B82" s="11"/>
      <c r="C82" s="13">
        <v>18</v>
      </c>
      <c r="D82" s="12" t="s">
        <v>1540</v>
      </c>
      <c r="E82" s="60">
        <v>0</v>
      </c>
      <c r="F82" s="60">
        <v>15000000</v>
      </c>
      <c r="G82" s="74">
        <f t="shared" si="3"/>
        <v>15000000</v>
      </c>
      <c r="H82" s="12" t="s">
        <v>1226</v>
      </c>
      <c r="I82" s="69"/>
      <c r="J82" s="51"/>
    </row>
    <row r="83" spans="1:10" s="14" customFormat="1" ht="77.5" x14ac:dyDescent="0.35">
      <c r="A83" s="10"/>
      <c r="B83" s="11"/>
      <c r="C83" s="13">
        <v>19</v>
      </c>
      <c r="D83" s="12" t="s">
        <v>1541</v>
      </c>
      <c r="E83" s="60">
        <v>0</v>
      </c>
      <c r="F83" s="60">
        <v>10000000</v>
      </c>
      <c r="G83" s="74">
        <f t="shared" si="3"/>
        <v>10000000</v>
      </c>
      <c r="H83" s="12" t="s">
        <v>1226</v>
      </c>
      <c r="I83" s="69"/>
      <c r="J83" s="51"/>
    </row>
    <row r="84" spans="1:10" s="14" customFormat="1" ht="77.5" x14ac:dyDescent="0.35">
      <c r="A84" s="10"/>
      <c r="B84" s="11"/>
      <c r="C84" s="13">
        <v>20</v>
      </c>
      <c r="D84" s="12" t="s">
        <v>1542</v>
      </c>
      <c r="E84" s="60">
        <v>0</v>
      </c>
      <c r="F84" s="60">
        <v>10000000</v>
      </c>
      <c r="G84" s="74">
        <f t="shared" si="3"/>
        <v>10000000</v>
      </c>
      <c r="H84" s="12" t="s">
        <v>1226</v>
      </c>
      <c r="I84" s="69"/>
      <c r="J84" s="51"/>
    </row>
    <row r="85" spans="1:10" s="14" customFormat="1" ht="77.5" x14ac:dyDescent="0.35">
      <c r="A85" s="10"/>
      <c r="B85" s="11"/>
      <c r="C85" s="13">
        <v>21</v>
      </c>
      <c r="D85" s="12" t="s">
        <v>1543</v>
      </c>
      <c r="E85" s="60">
        <v>0</v>
      </c>
      <c r="F85" s="60">
        <v>10000000</v>
      </c>
      <c r="G85" s="74">
        <f t="shared" si="3"/>
        <v>10000000</v>
      </c>
      <c r="H85" s="12" t="s">
        <v>1226</v>
      </c>
      <c r="I85" s="69"/>
      <c r="J85" s="51"/>
    </row>
    <row r="86" spans="1:10" s="14" customFormat="1" ht="77.5" x14ac:dyDescent="0.35">
      <c r="A86" s="10"/>
      <c r="B86" s="11"/>
      <c r="C86" s="13">
        <v>22</v>
      </c>
      <c r="D86" s="12" t="s">
        <v>1544</v>
      </c>
      <c r="E86" s="60">
        <v>0</v>
      </c>
      <c r="F86" s="60">
        <v>10000000</v>
      </c>
      <c r="G86" s="74">
        <f t="shared" si="3"/>
        <v>10000000</v>
      </c>
      <c r="H86" s="12" t="s">
        <v>1226</v>
      </c>
      <c r="I86" s="69"/>
      <c r="J86" s="51"/>
    </row>
    <row r="87" spans="1:10" s="14" customFormat="1" ht="77.5" x14ac:dyDescent="0.35">
      <c r="A87" s="10"/>
      <c r="B87" s="11"/>
      <c r="C87" s="13">
        <v>23</v>
      </c>
      <c r="D87" s="12" t="s">
        <v>1545</v>
      </c>
      <c r="E87" s="60">
        <v>0</v>
      </c>
      <c r="F87" s="60">
        <v>8000000</v>
      </c>
      <c r="G87" s="74">
        <f t="shared" si="3"/>
        <v>8000000</v>
      </c>
      <c r="H87" s="12" t="s">
        <v>1226</v>
      </c>
      <c r="I87" s="69"/>
      <c r="J87" s="51"/>
    </row>
    <row r="88" spans="1:10" s="14" customFormat="1" ht="77.5" x14ac:dyDescent="0.35">
      <c r="A88" s="10"/>
      <c r="B88" s="11"/>
      <c r="C88" s="13">
        <v>24</v>
      </c>
      <c r="D88" s="12" t="s">
        <v>1546</v>
      </c>
      <c r="E88" s="60">
        <v>0</v>
      </c>
      <c r="F88" s="60">
        <v>14000000</v>
      </c>
      <c r="G88" s="74">
        <f t="shared" si="3"/>
        <v>14000000</v>
      </c>
      <c r="H88" s="12" t="s">
        <v>1226</v>
      </c>
      <c r="I88" s="69"/>
      <c r="J88" s="51"/>
    </row>
    <row r="89" spans="1:10" s="14" customFormat="1" ht="124" x14ac:dyDescent="0.35">
      <c r="A89" s="10"/>
      <c r="B89" s="11"/>
      <c r="C89" s="13">
        <v>25</v>
      </c>
      <c r="D89" s="12" t="s">
        <v>1547</v>
      </c>
      <c r="E89" s="60">
        <v>0</v>
      </c>
      <c r="F89" s="60">
        <v>10000000</v>
      </c>
      <c r="G89" s="74">
        <f t="shared" si="3"/>
        <v>10000000</v>
      </c>
      <c r="H89" s="12" t="s">
        <v>1226</v>
      </c>
      <c r="I89" s="69"/>
      <c r="J89" s="51"/>
    </row>
    <row r="90" spans="1:10" s="14" customFormat="1" ht="108.5" x14ac:dyDescent="0.35">
      <c r="A90" s="10"/>
      <c r="B90" s="11"/>
      <c r="C90" s="13">
        <v>26</v>
      </c>
      <c r="D90" s="12" t="s">
        <v>1548</v>
      </c>
      <c r="E90" s="60">
        <v>0</v>
      </c>
      <c r="F90" s="60">
        <v>10000000</v>
      </c>
      <c r="G90" s="74">
        <f t="shared" si="3"/>
        <v>10000000</v>
      </c>
      <c r="H90" s="12" t="s">
        <v>1226</v>
      </c>
      <c r="I90" s="69"/>
      <c r="J90" s="51"/>
    </row>
    <row r="91" spans="1:10" ht="24" customHeight="1" x14ac:dyDescent="0.35">
      <c r="A91" s="10"/>
      <c r="B91" s="11"/>
      <c r="C91" s="109" t="s">
        <v>1234</v>
      </c>
      <c r="D91" s="110"/>
      <c r="E91" s="59">
        <f>SUM(E65:E90)</f>
        <v>454000000</v>
      </c>
      <c r="F91" s="59">
        <f>SUM(F65:F90)</f>
        <v>606000000</v>
      </c>
      <c r="G91" s="73">
        <f>SUM(G65:G90)</f>
        <v>152000000</v>
      </c>
      <c r="H91" s="6"/>
      <c r="J91" s="35"/>
    </row>
    <row r="92" spans="1:10" x14ac:dyDescent="0.35">
      <c r="A92" s="10"/>
      <c r="B92" s="11"/>
      <c r="C92" s="107" t="s">
        <v>1249</v>
      </c>
      <c r="D92" s="108"/>
      <c r="E92" s="59"/>
      <c r="F92" s="59"/>
      <c r="G92" s="73"/>
      <c r="H92" s="6"/>
      <c r="J92" s="35"/>
    </row>
    <row r="93" spans="1:10" ht="77.5" x14ac:dyDescent="0.35">
      <c r="A93" s="10"/>
      <c r="B93" s="11"/>
      <c r="C93" s="9">
        <f ca="1">COUNTIF($B$11:E93,E93)</f>
        <v>1</v>
      </c>
      <c r="D93" s="4" t="s">
        <v>53</v>
      </c>
      <c r="E93" s="59">
        <v>25000000</v>
      </c>
      <c r="F93" s="59">
        <v>25000000</v>
      </c>
      <c r="G93" s="73"/>
      <c r="H93" s="6" t="s">
        <v>1227</v>
      </c>
    </row>
    <row r="94" spans="1:10" ht="77.5" x14ac:dyDescent="0.35">
      <c r="A94" s="10"/>
      <c r="B94" s="11"/>
      <c r="C94" s="9">
        <f ca="1">COUNTIF($B$11:E94,E94)</f>
        <v>2</v>
      </c>
      <c r="D94" s="4" t="s">
        <v>54</v>
      </c>
      <c r="E94" s="59">
        <v>15000000</v>
      </c>
      <c r="F94" s="59">
        <v>15000000</v>
      </c>
      <c r="G94" s="73"/>
      <c r="H94" s="6" t="s">
        <v>1227</v>
      </c>
    </row>
    <row r="95" spans="1:10" ht="93" x14ac:dyDescent="0.35">
      <c r="A95" s="10"/>
      <c r="B95" s="11"/>
      <c r="C95" s="9">
        <f ca="1">COUNTIF($B$11:E95,E95)</f>
        <v>3</v>
      </c>
      <c r="D95" s="4" t="s">
        <v>55</v>
      </c>
      <c r="E95" s="59">
        <v>150000000</v>
      </c>
      <c r="F95" s="59">
        <v>150000000</v>
      </c>
      <c r="G95" s="73"/>
      <c r="H95" s="6" t="s">
        <v>1227</v>
      </c>
    </row>
    <row r="96" spans="1:10" ht="77.5" x14ac:dyDescent="0.35">
      <c r="A96" s="10"/>
      <c r="B96" s="11"/>
      <c r="C96" s="9">
        <f ca="1">COUNTIF($B$11:E96,E96)</f>
        <v>4</v>
      </c>
      <c r="D96" s="4" t="s">
        <v>56</v>
      </c>
      <c r="E96" s="59">
        <v>50000000</v>
      </c>
      <c r="F96" s="59">
        <v>50000000</v>
      </c>
      <c r="G96" s="73"/>
      <c r="H96" s="6" t="s">
        <v>1227</v>
      </c>
    </row>
    <row r="97" spans="1:10" ht="77.5" x14ac:dyDescent="0.35">
      <c r="A97" s="10"/>
      <c r="B97" s="11"/>
      <c r="C97" s="9">
        <f ca="1">COUNTIF($B$11:E97,E97)</f>
        <v>5</v>
      </c>
      <c r="D97" s="4" t="s">
        <v>57</v>
      </c>
      <c r="E97" s="59">
        <v>15000000</v>
      </c>
      <c r="F97" s="59">
        <v>15000000</v>
      </c>
      <c r="G97" s="73"/>
      <c r="H97" s="6" t="s">
        <v>1226</v>
      </c>
    </row>
    <row r="98" spans="1:10" ht="77.5" x14ac:dyDescent="0.35">
      <c r="A98" s="10"/>
      <c r="B98" s="11"/>
      <c r="C98" s="9">
        <f ca="1">COUNTIF($B$11:E98,E98)</f>
        <v>6</v>
      </c>
      <c r="D98" s="4" t="s">
        <v>58</v>
      </c>
      <c r="E98" s="59">
        <v>15000000</v>
      </c>
      <c r="F98" s="59">
        <v>15000000</v>
      </c>
      <c r="G98" s="73"/>
      <c r="H98" s="6" t="s">
        <v>1226</v>
      </c>
    </row>
    <row r="99" spans="1:10" ht="77.5" x14ac:dyDescent="0.35">
      <c r="A99" s="10"/>
      <c r="B99" s="11"/>
      <c r="C99" s="9">
        <f ca="1">COUNTIF($B$11:E99,E99)</f>
        <v>7</v>
      </c>
      <c r="D99" s="4" t="s">
        <v>59</v>
      </c>
      <c r="E99" s="59">
        <v>10000000</v>
      </c>
      <c r="F99" s="59">
        <v>10000000</v>
      </c>
      <c r="G99" s="73"/>
      <c r="H99" s="6" t="s">
        <v>1226</v>
      </c>
    </row>
    <row r="100" spans="1:10" s="14" customFormat="1" ht="77.5" x14ac:dyDescent="0.35">
      <c r="A100" s="10"/>
      <c r="B100" s="11"/>
      <c r="C100" s="13">
        <v>8</v>
      </c>
      <c r="D100" s="12" t="s">
        <v>1550</v>
      </c>
      <c r="E100" s="60">
        <v>0</v>
      </c>
      <c r="F100" s="60">
        <v>12500000</v>
      </c>
      <c r="G100" s="74">
        <f t="shared" ref="G100:G120" si="4">F100-E100</f>
        <v>12500000</v>
      </c>
      <c r="H100" s="12" t="s">
        <v>1227</v>
      </c>
      <c r="I100" s="69"/>
      <c r="J100" s="26"/>
    </row>
    <row r="101" spans="1:10" s="14" customFormat="1" ht="77.5" x14ac:dyDescent="0.35">
      <c r="A101" s="10"/>
      <c r="B101" s="11"/>
      <c r="C101" s="13">
        <v>9</v>
      </c>
      <c r="D101" s="12" t="s">
        <v>1551</v>
      </c>
      <c r="E101" s="60">
        <v>0</v>
      </c>
      <c r="F101" s="60">
        <v>10000000</v>
      </c>
      <c r="G101" s="74">
        <f t="shared" si="4"/>
        <v>10000000</v>
      </c>
      <c r="H101" s="12" t="s">
        <v>1227</v>
      </c>
      <c r="I101" s="69"/>
      <c r="J101" s="26"/>
    </row>
    <row r="102" spans="1:10" s="14" customFormat="1" ht="77.5" x14ac:dyDescent="0.35">
      <c r="A102" s="10"/>
      <c r="B102" s="11"/>
      <c r="C102" s="13">
        <v>10</v>
      </c>
      <c r="D102" s="12" t="s">
        <v>1565</v>
      </c>
      <c r="E102" s="60">
        <v>0</v>
      </c>
      <c r="F102" s="60">
        <v>10000000</v>
      </c>
      <c r="G102" s="74">
        <f t="shared" si="4"/>
        <v>10000000</v>
      </c>
      <c r="H102" s="12" t="s">
        <v>1226</v>
      </c>
      <c r="I102" s="69"/>
      <c r="J102" s="26"/>
    </row>
    <row r="103" spans="1:10" s="14" customFormat="1" ht="124" x14ac:dyDescent="0.35">
      <c r="A103" s="10"/>
      <c r="B103" s="11"/>
      <c r="C103" s="13">
        <v>11</v>
      </c>
      <c r="D103" s="12" t="s">
        <v>1566</v>
      </c>
      <c r="E103" s="60">
        <v>0</v>
      </c>
      <c r="F103" s="60">
        <v>10000000</v>
      </c>
      <c r="G103" s="74">
        <f t="shared" si="4"/>
        <v>10000000</v>
      </c>
      <c r="H103" s="12" t="s">
        <v>1226</v>
      </c>
      <c r="I103" s="69"/>
      <c r="J103" s="26"/>
    </row>
    <row r="104" spans="1:10" s="14" customFormat="1" ht="77.5" x14ac:dyDescent="0.35">
      <c r="A104" s="10"/>
      <c r="B104" s="11"/>
      <c r="C104" s="13">
        <v>12</v>
      </c>
      <c r="D104" s="12" t="s">
        <v>1569</v>
      </c>
      <c r="E104" s="60">
        <v>0</v>
      </c>
      <c r="F104" s="60">
        <v>10000000</v>
      </c>
      <c r="G104" s="74">
        <f t="shared" si="4"/>
        <v>10000000</v>
      </c>
      <c r="H104" s="12" t="s">
        <v>1226</v>
      </c>
      <c r="I104" s="69"/>
      <c r="J104" s="26"/>
    </row>
    <row r="105" spans="1:10" s="14" customFormat="1" ht="77.5" x14ac:dyDescent="0.35">
      <c r="A105" s="10"/>
      <c r="B105" s="11"/>
      <c r="C105" s="13">
        <v>13</v>
      </c>
      <c r="D105" s="12" t="s">
        <v>1552</v>
      </c>
      <c r="E105" s="60">
        <v>0</v>
      </c>
      <c r="F105" s="60">
        <v>6500000</v>
      </c>
      <c r="G105" s="74">
        <f t="shared" si="4"/>
        <v>6500000</v>
      </c>
      <c r="H105" s="12" t="s">
        <v>1226</v>
      </c>
      <c r="I105" s="69"/>
      <c r="J105" s="26"/>
    </row>
    <row r="106" spans="1:10" s="14" customFormat="1" ht="77.5" x14ac:dyDescent="0.35">
      <c r="A106" s="10"/>
      <c r="B106" s="11"/>
      <c r="C106" s="13">
        <v>14</v>
      </c>
      <c r="D106" s="12" t="s">
        <v>1553</v>
      </c>
      <c r="E106" s="60">
        <v>0</v>
      </c>
      <c r="F106" s="60">
        <v>25200000</v>
      </c>
      <c r="G106" s="74">
        <f t="shared" si="4"/>
        <v>25200000</v>
      </c>
      <c r="H106" s="12" t="s">
        <v>1226</v>
      </c>
      <c r="I106" s="69"/>
      <c r="J106" s="26"/>
    </row>
    <row r="107" spans="1:10" s="14" customFormat="1" ht="77.5" x14ac:dyDescent="0.35">
      <c r="A107" s="10"/>
      <c r="B107" s="11"/>
      <c r="C107" s="13">
        <v>15</v>
      </c>
      <c r="D107" s="12" t="s">
        <v>1554</v>
      </c>
      <c r="E107" s="60">
        <v>0</v>
      </c>
      <c r="F107" s="60">
        <v>10000000</v>
      </c>
      <c r="G107" s="74">
        <f t="shared" si="4"/>
        <v>10000000</v>
      </c>
      <c r="H107" s="12" t="s">
        <v>1226</v>
      </c>
      <c r="I107" s="69"/>
      <c r="J107" s="26"/>
    </row>
    <row r="108" spans="1:10" s="14" customFormat="1" ht="77.5" x14ac:dyDescent="0.35">
      <c r="A108" s="10"/>
      <c r="B108" s="11"/>
      <c r="C108" s="13">
        <v>16</v>
      </c>
      <c r="D108" s="12" t="s">
        <v>1555</v>
      </c>
      <c r="E108" s="60">
        <v>0</v>
      </c>
      <c r="F108" s="60">
        <v>10000000</v>
      </c>
      <c r="G108" s="74">
        <f t="shared" si="4"/>
        <v>10000000</v>
      </c>
      <c r="H108" s="12" t="s">
        <v>1226</v>
      </c>
      <c r="I108" s="69"/>
      <c r="J108" s="26"/>
    </row>
    <row r="109" spans="1:10" s="14" customFormat="1" ht="77.5" x14ac:dyDescent="0.35">
      <c r="A109" s="10"/>
      <c r="B109" s="11"/>
      <c r="C109" s="13">
        <v>17</v>
      </c>
      <c r="D109" s="12" t="s">
        <v>1556</v>
      </c>
      <c r="E109" s="60">
        <v>0</v>
      </c>
      <c r="F109" s="60">
        <v>10000000</v>
      </c>
      <c r="G109" s="74">
        <f t="shared" si="4"/>
        <v>10000000</v>
      </c>
      <c r="H109" s="12" t="s">
        <v>1226</v>
      </c>
      <c r="I109" s="69"/>
      <c r="J109" s="26"/>
    </row>
    <row r="110" spans="1:10" s="14" customFormat="1" ht="93" x14ac:dyDescent="0.35">
      <c r="A110" s="10"/>
      <c r="B110" s="11"/>
      <c r="C110" s="13">
        <v>18</v>
      </c>
      <c r="D110" s="12" t="s">
        <v>1557</v>
      </c>
      <c r="E110" s="60">
        <v>0</v>
      </c>
      <c r="F110" s="60">
        <v>15000000</v>
      </c>
      <c r="G110" s="74">
        <f t="shared" si="4"/>
        <v>15000000</v>
      </c>
      <c r="H110" s="12" t="s">
        <v>1226</v>
      </c>
      <c r="I110" s="69"/>
      <c r="J110" s="26"/>
    </row>
    <row r="111" spans="1:10" s="14" customFormat="1" ht="93" x14ac:dyDescent="0.35">
      <c r="A111" s="10"/>
      <c r="B111" s="11"/>
      <c r="C111" s="13">
        <v>19</v>
      </c>
      <c r="D111" s="12" t="s">
        <v>1558</v>
      </c>
      <c r="E111" s="60">
        <v>0</v>
      </c>
      <c r="F111" s="60">
        <v>12000000</v>
      </c>
      <c r="G111" s="74">
        <f t="shared" si="4"/>
        <v>12000000</v>
      </c>
      <c r="H111" s="12" t="s">
        <v>1226</v>
      </c>
      <c r="I111" s="69"/>
      <c r="J111" s="26"/>
    </row>
    <row r="112" spans="1:10" s="14" customFormat="1" ht="65.25" customHeight="1" x14ac:dyDescent="0.35">
      <c r="A112" s="10"/>
      <c r="B112" s="11"/>
      <c r="C112" s="13">
        <v>20</v>
      </c>
      <c r="D112" s="12" t="s">
        <v>1559</v>
      </c>
      <c r="E112" s="60">
        <v>0</v>
      </c>
      <c r="F112" s="60">
        <v>12000000</v>
      </c>
      <c r="G112" s="74">
        <f t="shared" si="4"/>
        <v>12000000</v>
      </c>
      <c r="H112" s="12" t="s">
        <v>1226</v>
      </c>
      <c r="I112" s="69"/>
      <c r="J112" s="26"/>
    </row>
    <row r="113" spans="1:10" s="14" customFormat="1" ht="65.25" customHeight="1" x14ac:dyDescent="0.35">
      <c r="A113" s="10"/>
      <c r="B113" s="11"/>
      <c r="C113" s="13">
        <v>21</v>
      </c>
      <c r="D113" s="12" t="s">
        <v>1560</v>
      </c>
      <c r="E113" s="60">
        <v>0</v>
      </c>
      <c r="F113" s="60">
        <v>23800000</v>
      </c>
      <c r="G113" s="74">
        <f t="shared" si="4"/>
        <v>23800000</v>
      </c>
      <c r="H113" s="12" t="s">
        <v>1227</v>
      </c>
      <c r="I113" s="69"/>
      <c r="J113" s="26"/>
    </row>
    <row r="114" spans="1:10" s="14" customFormat="1" ht="119.25" customHeight="1" x14ac:dyDescent="0.35">
      <c r="A114" s="10"/>
      <c r="B114" s="11"/>
      <c r="C114" s="13">
        <v>22</v>
      </c>
      <c r="D114" s="12" t="s">
        <v>1561</v>
      </c>
      <c r="E114" s="60">
        <v>0</v>
      </c>
      <c r="F114" s="60">
        <v>12000000</v>
      </c>
      <c r="G114" s="74">
        <f t="shared" si="4"/>
        <v>12000000</v>
      </c>
      <c r="H114" s="12" t="s">
        <v>1226</v>
      </c>
      <c r="I114" s="69"/>
      <c r="J114" s="26"/>
    </row>
    <row r="115" spans="1:10" s="14" customFormat="1" ht="69.75" customHeight="1" x14ac:dyDescent="0.35">
      <c r="A115" s="10"/>
      <c r="B115" s="11"/>
      <c r="C115" s="13">
        <v>23</v>
      </c>
      <c r="D115" s="12" t="s">
        <v>1562</v>
      </c>
      <c r="E115" s="60">
        <v>0</v>
      </c>
      <c r="F115" s="60">
        <v>10000000</v>
      </c>
      <c r="G115" s="74">
        <f t="shared" si="4"/>
        <v>10000000</v>
      </c>
      <c r="H115" s="12" t="s">
        <v>1227</v>
      </c>
      <c r="I115" s="69"/>
      <c r="J115" s="26"/>
    </row>
    <row r="116" spans="1:10" s="14" customFormat="1" ht="136.5" customHeight="1" x14ac:dyDescent="0.35">
      <c r="A116" s="10"/>
      <c r="B116" s="11"/>
      <c r="C116" s="13">
        <v>24</v>
      </c>
      <c r="D116" s="12" t="s">
        <v>1563</v>
      </c>
      <c r="E116" s="60">
        <v>0</v>
      </c>
      <c r="F116" s="60">
        <v>10000000</v>
      </c>
      <c r="G116" s="74">
        <f t="shared" si="4"/>
        <v>10000000</v>
      </c>
      <c r="H116" s="12" t="s">
        <v>1227</v>
      </c>
      <c r="I116" s="69"/>
      <c r="J116" s="26"/>
    </row>
    <row r="117" spans="1:10" s="14" customFormat="1" ht="108.5" x14ac:dyDescent="0.35">
      <c r="A117" s="10"/>
      <c r="B117" s="11"/>
      <c r="C117" s="13">
        <v>25</v>
      </c>
      <c r="D117" s="12" t="s">
        <v>1564</v>
      </c>
      <c r="E117" s="60">
        <v>0</v>
      </c>
      <c r="F117" s="60">
        <v>10000000</v>
      </c>
      <c r="G117" s="74">
        <f t="shared" si="4"/>
        <v>10000000</v>
      </c>
      <c r="H117" s="12" t="s">
        <v>1226</v>
      </c>
      <c r="I117" s="69"/>
      <c r="J117" s="26"/>
    </row>
    <row r="118" spans="1:10" s="14" customFormat="1" ht="77.5" x14ac:dyDescent="0.35">
      <c r="A118" s="10"/>
      <c r="B118" s="11"/>
      <c r="C118" s="13">
        <v>26</v>
      </c>
      <c r="D118" s="12" t="s">
        <v>1567</v>
      </c>
      <c r="E118" s="60">
        <v>0</v>
      </c>
      <c r="F118" s="60">
        <v>10000000</v>
      </c>
      <c r="G118" s="74">
        <f t="shared" si="4"/>
        <v>10000000</v>
      </c>
      <c r="H118" s="12" t="s">
        <v>1226</v>
      </c>
      <c r="I118" s="69"/>
      <c r="J118" s="26"/>
    </row>
    <row r="119" spans="1:10" s="14" customFormat="1" ht="77.5" x14ac:dyDescent="0.35">
      <c r="A119" s="10"/>
      <c r="B119" s="11"/>
      <c r="C119" s="13">
        <v>27</v>
      </c>
      <c r="D119" s="12" t="s">
        <v>3268</v>
      </c>
      <c r="E119" s="60">
        <v>0</v>
      </c>
      <c r="F119" s="60">
        <v>10000000</v>
      </c>
      <c r="G119" s="74">
        <f t="shared" si="4"/>
        <v>10000000</v>
      </c>
      <c r="H119" s="12" t="s">
        <v>1226</v>
      </c>
      <c r="I119" s="69"/>
      <c r="J119" s="26"/>
    </row>
    <row r="120" spans="1:10" s="14" customFormat="1" ht="93" x14ac:dyDescent="0.35">
      <c r="A120" s="10"/>
      <c r="B120" s="11"/>
      <c r="C120" s="13">
        <v>28</v>
      </c>
      <c r="D120" s="12" t="s">
        <v>1568</v>
      </c>
      <c r="E120" s="60">
        <v>0</v>
      </c>
      <c r="F120" s="60">
        <v>7500000</v>
      </c>
      <c r="G120" s="74">
        <f t="shared" si="4"/>
        <v>7500000</v>
      </c>
      <c r="H120" s="12" t="s">
        <v>1226</v>
      </c>
      <c r="I120" s="69"/>
      <c r="J120" s="26"/>
    </row>
    <row r="121" spans="1:10" x14ac:dyDescent="0.35">
      <c r="A121" s="10"/>
      <c r="B121" s="11"/>
      <c r="C121" s="109" t="s">
        <v>1235</v>
      </c>
      <c r="D121" s="110"/>
      <c r="E121" s="59">
        <f>SUM(E93:E120)</f>
        <v>280000000</v>
      </c>
      <c r="F121" s="59">
        <f>SUM(F93:F120)</f>
        <v>526500000</v>
      </c>
      <c r="G121" s="73">
        <f>SUM(G93:G120)</f>
        <v>246500000</v>
      </c>
      <c r="H121" s="6"/>
      <c r="J121" s="35"/>
    </row>
    <row r="122" spans="1:10" x14ac:dyDescent="0.35">
      <c r="A122" s="10"/>
      <c r="B122" s="11"/>
      <c r="C122" s="107" t="s">
        <v>1250</v>
      </c>
      <c r="D122" s="108"/>
      <c r="E122" s="59"/>
      <c r="F122" s="59"/>
      <c r="G122" s="73"/>
      <c r="H122" s="6"/>
      <c r="J122" s="35"/>
    </row>
    <row r="123" spans="1:10" ht="77.5" x14ac:dyDescent="0.35">
      <c r="A123" s="10"/>
      <c r="B123" s="11"/>
      <c r="C123" s="9">
        <f ca="1">COUNTIF($B$11:E123,E123)</f>
        <v>1</v>
      </c>
      <c r="D123" s="4" t="s">
        <v>60</v>
      </c>
      <c r="E123" s="59">
        <v>30000000</v>
      </c>
      <c r="F123" s="59">
        <v>30000000</v>
      </c>
      <c r="G123" s="73"/>
      <c r="H123" s="6" t="s">
        <v>1227</v>
      </c>
    </row>
    <row r="124" spans="1:10" ht="77.5" x14ac:dyDescent="0.35">
      <c r="A124" s="10"/>
      <c r="B124" s="11"/>
      <c r="C124" s="9">
        <f ca="1">COUNTIF($B$11:E124,E124)</f>
        <v>2</v>
      </c>
      <c r="D124" s="4" t="s">
        <v>61</v>
      </c>
      <c r="E124" s="59">
        <v>90000000</v>
      </c>
      <c r="F124" s="59">
        <v>90000000</v>
      </c>
      <c r="G124" s="73"/>
      <c r="H124" s="6" t="s">
        <v>1227</v>
      </c>
    </row>
    <row r="125" spans="1:10" ht="77.5" x14ac:dyDescent="0.35">
      <c r="A125" s="10"/>
      <c r="B125" s="11"/>
      <c r="C125" s="9">
        <f ca="1">COUNTIF($B$11:E125,E125)</f>
        <v>3</v>
      </c>
      <c r="D125" s="4" t="s">
        <v>62</v>
      </c>
      <c r="E125" s="59">
        <v>10000000</v>
      </c>
      <c r="F125" s="59">
        <v>10000000</v>
      </c>
      <c r="G125" s="73"/>
      <c r="H125" s="6" t="s">
        <v>1227</v>
      </c>
    </row>
    <row r="126" spans="1:10" ht="77.5" x14ac:dyDescent="0.35">
      <c r="A126" s="10"/>
      <c r="B126" s="11"/>
      <c r="C126" s="9">
        <f ca="1">COUNTIF($B$11:E126,E126)</f>
        <v>4</v>
      </c>
      <c r="D126" s="4" t="s">
        <v>63</v>
      </c>
      <c r="E126" s="59">
        <v>15000000</v>
      </c>
      <c r="F126" s="59">
        <v>15000000</v>
      </c>
      <c r="G126" s="73"/>
      <c r="H126" s="6" t="s">
        <v>1227</v>
      </c>
    </row>
    <row r="127" spans="1:10" ht="77.5" x14ac:dyDescent="0.35">
      <c r="A127" s="10"/>
      <c r="B127" s="11"/>
      <c r="C127" s="9">
        <f ca="1">COUNTIF($B$11:E127,E127)</f>
        <v>5</v>
      </c>
      <c r="D127" s="4" t="s">
        <v>64</v>
      </c>
      <c r="E127" s="59">
        <v>10000000</v>
      </c>
      <c r="F127" s="59">
        <v>10000000</v>
      </c>
      <c r="G127" s="73"/>
      <c r="H127" s="6" t="s">
        <v>1226</v>
      </c>
    </row>
    <row r="128" spans="1:10" ht="77.5" x14ac:dyDescent="0.35">
      <c r="A128" s="10"/>
      <c r="B128" s="11"/>
      <c r="C128" s="9">
        <f ca="1">COUNTIF($B$11:E128,E128)</f>
        <v>6</v>
      </c>
      <c r="D128" s="4" t="s">
        <v>65</v>
      </c>
      <c r="E128" s="59">
        <v>10000000</v>
      </c>
      <c r="F128" s="59">
        <v>10000000</v>
      </c>
      <c r="G128" s="73"/>
      <c r="H128" s="6" t="s">
        <v>1226</v>
      </c>
    </row>
    <row r="129" spans="1:10" ht="77.5" x14ac:dyDescent="0.35">
      <c r="A129" s="10"/>
      <c r="B129" s="11"/>
      <c r="C129" s="9">
        <f ca="1">COUNTIF($B$11:E129,E129)</f>
        <v>7</v>
      </c>
      <c r="D129" s="4" t="s">
        <v>66</v>
      </c>
      <c r="E129" s="59">
        <v>7000000</v>
      </c>
      <c r="F129" s="59">
        <v>7000000</v>
      </c>
      <c r="G129" s="73"/>
      <c r="H129" s="6" t="s">
        <v>1226</v>
      </c>
    </row>
    <row r="130" spans="1:10" s="14" customFormat="1" ht="77.5" x14ac:dyDescent="0.35">
      <c r="A130" s="10"/>
      <c r="B130" s="11"/>
      <c r="C130" s="13">
        <v>8</v>
      </c>
      <c r="D130" s="12" t="s">
        <v>1576</v>
      </c>
      <c r="E130" s="60">
        <v>0</v>
      </c>
      <c r="F130" s="60">
        <v>30000000</v>
      </c>
      <c r="G130" s="74">
        <f t="shared" ref="G130:G140" si="5">F130-E130</f>
        <v>30000000</v>
      </c>
      <c r="H130" s="12" t="s">
        <v>1227</v>
      </c>
      <c r="I130" s="69"/>
      <c r="J130" s="26"/>
    </row>
    <row r="131" spans="1:10" s="14" customFormat="1" ht="77.5" x14ac:dyDescent="0.35">
      <c r="A131" s="10"/>
      <c r="B131" s="11"/>
      <c r="C131" s="13">
        <v>9</v>
      </c>
      <c r="D131" s="12" t="s">
        <v>1577</v>
      </c>
      <c r="E131" s="60">
        <v>0</v>
      </c>
      <c r="F131" s="60">
        <v>20000000</v>
      </c>
      <c r="G131" s="74">
        <f t="shared" si="5"/>
        <v>20000000</v>
      </c>
      <c r="H131" s="12" t="s">
        <v>1227</v>
      </c>
      <c r="I131" s="69"/>
      <c r="J131" s="26"/>
    </row>
    <row r="132" spans="1:10" s="14" customFormat="1" ht="108.5" x14ac:dyDescent="0.35">
      <c r="A132" s="10"/>
      <c r="B132" s="11"/>
      <c r="C132" s="13">
        <v>10</v>
      </c>
      <c r="D132" s="12" t="s">
        <v>3269</v>
      </c>
      <c r="E132" s="60">
        <v>0</v>
      </c>
      <c r="F132" s="60">
        <v>35000000</v>
      </c>
      <c r="G132" s="74">
        <f t="shared" si="5"/>
        <v>35000000</v>
      </c>
      <c r="H132" s="12" t="s">
        <v>1227</v>
      </c>
      <c r="I132" s="69"/>
      <c r="J132" s="26"/>
    </row>
    <row r="133" spans="1:10" s="14" customFormat="1" ht="77.5" x14ac:dyDescent="0.35">
      <c r="A133" s="10"/>
      <c r="B133" s="11"/>
      <c r="C133" s="13">
        <v>11</v>
      </c>
      <c r="D133" s="12" t="s">
        <v>1570</v>
      </c>
      <c r="E133" s="60">
        <v>0</v>
      </c>
      <c r="F133" s="60">
        <v>60000000</v>
      </c>
      <c r="G133" s="74">
        <f t="shared" si="5"/>
        <v>60000000</v>
      </c>
      <c r="H133" s="12" t="s">
        <v>1227</v>
      </c>
      <c r="I133" s="69"/>
      <c r="J133" s="26"/>
    </row>
    <row r="134" spans="1:10" s="14" customFormat="1" ht="77.5" x14ac:dyDescent="0.35">
      <c r="A134" s="10"/>
      <c r="B134" s="11"/>
      <c r="C134" s="13">
        <v>12</v>
      </c>
      <c r="D134" s="12" t="s">
        <v>1571</v>
      </c>
      <c r="E134" s="60">
        <v>0</v>
      </c>
      <c r="F134" s="60">
        <v>20000000</v>
      </c>
      <c r="G134" s="74">
        <f t="shared" si="5"/>
        <v>20000000</v>
      </c>
      <c r="H134" s="12" t="s">
        <v>1227</v>
      </c>
      <c r="I134" s="69"/>
      <c r="J134" s="26"/>
    </row>
    <row r="135" spans="1:10" s="14" customFormat="1" ht="77.5" x14ac:dyDescent="0.35">
      <c r="A135" s="10"/>
      <c r="B135" s="11"/>
      <c r="C135" s="13">
        <v>13</v>
      </c>
      <c r="D135" s="12" t="s">
        <v>1572</v>
      </c>
      <c r="E135" s="60">
        <v>0</v>
      </c>
      <c r="F135" s="60">
        <v>10000000</v>
      </c>
      <c r="G135" s="74">
        <f t="shared" si="5"/>
        <v>10000000</v>
      </c>
      <c r="H135" s="6" t="s">
        <v>1226</v>
      </c>
      <c r="I135" s="69"/>
      <c r="J135" s="26"/>
    </row>
    <row r="136" spans="1:10" s="14" customFormat="1" ht="77.5" x14ac:dyDescent="0.35">
      <c r="A136" s="10"/>
      <c r="B136" s="11"/>
      <c r="C136" s="13">
        <v>14</v>
      </c>
      <c r="D136" s="12" t="s">
        <v>1573</v>
      </c>
      <c r="E136" s="60">
        <v>0</v>
      </c>
      <c r="F136" s="60">
        <v>15000000</v>
      </c>
      <c r="G136" s="74">
        <f t="shared" si="5"/>
        <v>15000000</v>
      </c>
      <c r="H136" s="6" t="s">
        <v>1226</v>
      </c>
      <c r="I136" s="69"/>
      <c r="J136" s="26"/>
    </row>
    <row r="137" spans="1:10" s="14" customFormat="1" ht="77.5" x14ac:dyDescent="0.35">
      <c r="A137" s="10"/>
      <c r="B137" s="11"/>
      <c r="C137" s="13">
        <v>15</v>
      </c>
      <c r="D137" s="12" t="s">
        <v>1574</v>
      </c>
      <c r="E137" s="60">
        <v>0</v>
      </c>
      <c r="F137" s="60">
        <v>10000000</v>
      </c>
      <c r="G137" s="74">
        <f t="shared" si="5"/>
        <v>10000000</v>
      </c>
      <c r="H137" s="6" t="s">
        <v>1226</v>
      </c>
      <c r="I137" s="69"/>
      <c r="J137" s="26"/>
    </row>
    <row r="138" spans="1:10" s="14" customFormat="1" ht="77.5" x14ac:dyDescent="0.35">
      <c r="A138" s="10"/>
      <c r="B138" s="11"/>
      <c r="C138" s="13">
        <v>16</v>
      </c>
      <c r="D138" s="12" t="s">
        <v>1575</v>
      </c>
      <c r="E138" s="60">
        <v>0</v>
      </c>
      <c r="F138" s="60">
        <v>10000000</v>
      </c>
      <c r="G138" s="74">
        <f t="shared" si="5"/>
        <v>10000000</v>
      </c>
      <c r="H138" s="6" t="s">
        <v>1226</v>
      </c>
      <c r="I138" s="69"/>
      <c r="J138" s="26"/>
    </row>
    <row r="139" spans="1:10" s="14" customFormat="1" ht="77.5" x14ac:dyDescent="0.35">
      <c r="A139" s="10"/>
      <c r="B139" s="11"/>
      <c r="C139" s="13"/>
      <c r="D139" s="12" t="s">
        <v>1578</v>
      </c>
      <c r="E139" s="60">
        <v>0</v>
      </c>
      <c r="F139" s="60">
        <v>20000000</v>
      </c>
      <c r="G139" s="74">
        <f t="shared" ref="G139" si="6">F139-E139</f>
        <v>20000000</v>
      </c>
      <c r="H139" s="6" t="s">
        <v>1226</v>
      </c>
      <c r="I139" s="69"/>
      <c r="J139" s="26"/>
    </row>
    <row r="140" spans="1:10" s="14" customFormat="1" ht="77.5" x14ac:dyDescent="0.35">
      <c r="A140" s="10"/>
      <c r="B140" s="11"/>
      <c r="C140" s="13">
        <v>17</v>
      </c>
      <c r="D140" s="12" t="s">
        <v>1579</v>
      </c>
      <c r="E140" s="60">
        <v>0</v>
      </c>
      <c r="F140" s="60">
        <v>25000000</v>
      </c>
      <c r="G140" s="74">
        <f t="shared" si="5"/>
        <v>25000000</v>
      </c>
      <c r="H140" s="6" t="s">
        <v>1226</v>
      </c>
      <c r="I140" s="69"/>
      <c r="J140" s="26"/>
    </row>
    <row r="141" spans="1:10" x14ac:dyDescent="0.35">
      <c r="A141" s="10"/>
      <c r="B141" s="11"/>
      <c r="C141" s="109" t="s">
        <v>1236</v>
      </c>
      <c r="D141" s="110"/>
      <c r="E141" s="59">
        <f>SUM(E123:E140)</f>
        <v>172000000</v>
      </c>
      <c r="F141" s="59">
        <f>SUM(F123:F140)</f>
        <v>427000000</v>
      </c>
      <c r="G141" s="73">
        <f>SUM(G123:G140)</f>
        <v>255000000</v>
      </c>
      <c r="H141" s="6"/>
      <c r="J141" s="35"/>
    </row>
    <row r="142" spans="1:10" x14ac:dyDescent="0.35">
      <c r="A142" s="10"/>
      <c r="B142" s="11"/>
      <c r="C142" s="107" t="s">
        <v>1251</v>
      </c>
      <c r="D142" s="108"/>
      <c r="E142" s="59"/>
      <c r="F142" s="59"/>
      <c r="G142" s="73"/>
      <c r="H142" s="6"/>
      <c r="J142" s="35"/>
    </row>
    <row r="143" spans="1:10" ht="77.5" x14ac:dyDescent="0.35">
      <c r="A143" s="10"/>
      <c r="B143" s="11"/>
      <c r="C143" s="9">
        <f ca="1">COUNTIF($B$11:E143,E143)</f>
        <v>1</v>
      </c>
      <c r="D143" s="4" t="s">
        <v>67</v>
      </c>
      <c r="E143" s="59">
        <v>10000000</v>
      </c>
      <c r="F143" s="59">
        <v>10000000</v>
      </c>
      <c r="G143" s="73"/>
      <c r="H143" s="6" t="s">
        <v>1226</v>
      </c>
    </row>
    <row r="144" spans="1:10" ht="77.5" x14ac:dyDescent="0.35">
      <c r="A144" s="10"/>
      <c r="B144" s="11"/>
      <c r="C144" s="9">
        <f ca="1">COUNTIF($B$11:E144,E144)</f>
        <v>2</v>
      </c>
      <c r="D144" s="4" t="s">
        <v>68</v>
      </c>
      <c r="E144" s="59">
        <v>10000000</v>
      </c>
      <c r="F144" s="59">
        <v>10000000</v>
      </c>
      <c r="G144" s="73"/>
      <c r="H144" s="6" t="s">
        <v>1226</v>
      </c>
    </row>
    <row r="145" spans="1:10" ht="77.5" x14ac:dyDescent="0.35">
      <c r="A145" s="10"/>
      <c r="B145" s="11"/>
      <c r="C145" s="9">
        <f ca="1">COUNTIF($B$11:E145,E145)</f>
        <v>3</v>
      </c>
      <c r="D145" s="4" t="s">
        <v>69</v>
      </c>
      <c r="E145" s="59">
        <v>10000000</v>
      </c>
      <c r="F145" s="59">
        <v>10000000</v>
      </c>
      <c r="G145" s="73"/>
      <c r="H145" s="6" t="s">
        <v>1226</v>
      </c>
    </row>
    <row r="146" spans="1:10" ht="77.5" x14ac:dyDescent="0.35">
      <c r="A146" s="10"/>
      <c r="B146" s="11"/>
      <c r="C146" s="9">
        <f ca="1">COUNTIF($B$11:E146,E146)</f>
        <v>4</v>
      </c>
      <c r="D146" s="4" t="s">
        <v>70</v>
      </c>
      <c r="E146" s="59">
        <v>10000000</v>
      </c>
      <c r="F146" s="59">
        <v>10000000</v>
      </c>
      <c r="G146" s="73"/>
      <c r="H146" s="6" t="s">
        <v>1226</v>
      </c>
    </row>
    <row r="147" spans="1:10" ht="77.5" x14ac:dyDescent="0.35">
      <c r="A147" s="10"/>
      <c r="B147" s="11"/>
      <c r="C147" s="9">
        <f ca="1">COUNTIF($B$11:E147,E147)</f>
        <v>5</v>
      </c>
      <c r="D147" s="4" t="s">
        <v>71</v>
      </c>
      <c r="E147" s="59">
        <v>10000000</v>
      </c>
      <c r="F147" s="59">
        <v>10000000</v>
      </c>
      <c r="G147" s="73"/>
      <c r="H147" s="6" t="s">
        <v>1226</v>
      </c>
    </row>
    <row r="148" spans="1:10" ht="77.5" x14ac:dyDescent="0.35">
      <c r="A148" s="10"/>
      <c r="B148" s="11"/>
      <c r="C148" s="9">
        <f ca="1">COUNTIF($B$11:E148,E148)</f>
        <v>6</v>
      </c>
      <c r="D148" s="4" t="s">
        <v>72</v>
      </c>
      <c r="E148" s="59">
        <v>10000000</v>
      </c>
      <c r="F148" s="59">
        <v>10000000</v>
      </c>
      <c r="G148" s="73"/>
      <c r="H148" s="6" t="s">
        <v>1226</v>
      </c>
    </row>
    <row r="149" spans="1:10" ht="77.5" x14ac:dyDescent="0.35">
      <c r="A149" s="10"/>
      <c r="B149" s="11"/>
      <c r="C149" s="9">
        <f ca="1">COUNTIF($B$11:E149,E149)</f>
        <v>7</v>
      </c>
      <c r="D149" s="4" t="s">
        <v>73</v>
      </c>
      <c r="E149" s="59">
        <v>10000000</v>
      </c>
      <c r="F149" s="59">
        <v>10000000</v>
      </c>
      <c r="G149" s="73"/>
      <c r="H149" s="6" t="s">
        <v>1226</v>
      </c>
    </row>
    <row r="150" spans="1:10" ht="77.5" x14ac:dyDescent="0.35">
      <c r="A150" s="10"/>
      <c r="B150" s="11"/>
      <c r="C150" s="9">
        <f ca="1">COUNTIF($B$11:E150,E150)</f>
        <v>8</v>
      </c>
      <c r="D150" s="4" t="s">
        <v>74</v>
      </c>
      <c r="E150" s="59">
        <v>10000000</v>
      </c>
      <c r="F150" s="59">
        <v>10000000</v>
      </c>
      <c r="G150" s="73"/>
      <c r="H150" s="6" t="s">
        <v>1226</v>
      </c>
    </row>
    <row r="151" spans="1:10" ht="77.5" x14ac:dyDescent="0.35">
      <c r="A151" s="10"/>
      <c r="B151" s="11"/>
      <c r="C151" s="9">
        <f ca="1">COUNTIF($B$11:E151,E151)</f>
        <v>9</v>
      </c>
      <c r="D151" s="4" t="s">
        <v>75</v>
      </c>
      <c r="E151" s="59">
        <v>10000000</v>
      </c>
      <c r="F151" s="59">
        <v>10000000</v>
      </c>
      <c r="G151" s="73"/>
      <c r="H151" s="6" t="s">
        <v>1226</v>
      </c>
    </row>
    <row r="152" spans="1:10" ht="77.5" x14ac:dyDescent="0.35">
      <c r="A152" s="10"/>
      <c r="B152" s="11"/>
      <c r="C152" s="9">
        <f ca="1">COUNTIF($B$11:E152,E152)</f>
        <v>10</v>
      </c>
      <c r="D152" s="4" t="s">
        <v>76</v>
      </c>
      <c r="E152" s="59">
        <v>10000000</v>
      </c>
      <c r="F152" s="59">
        <v>10000000</v>
      </c>
      <c r="G152" s="73"/>
      <c r="H152" s="6" t="s">
        <v>1226</v>
      </c>
    </row>
    <row r="153" spans="1:10" ht="77.5" x14ac:dyDescent="0.35">
      <c r="A153" s="10"/>
      <c r="B153" s="11"/>
      <c r="C153" s="9">
        <f ca="1">COUNTIF($B$11:E153,E153)</f>
        <v>11</v>
      </c>
      <c r="D153" s="4" t="s">
        <v>77</v>
      </c>
      <c r="E153" s="59">
        <v>10000000</v>
      </c>
      <c r="F153" s="59">
        <v>10000000</v>
      </c>
      <c r="G153" s="73"/>
      <c r="H153" s="6" t="s">
        <v>1226</v>
      </c>
    </row>
    <row r="154" spans="1:10" ht="77.5" x14ac:dyDescent="0.35">
      <c r="A154" s="10"/>
      <c r="B154" s="11"/>
      <c r="C154" s="9">
        <f ca="1">COUNTIF($B$11:E154,E154)</f>
        <v>12</v>
      </c>
      <c r="D154" s="4" t="s">
        <v>78</v>
      </c>
      <c r="E154" s="59">
        <v>10000000</v>
      </c>
      <c r="F154" s="59">
        <v>10000000</v>
      </c>
      <c r="G154" s="73"/>
      <c r="H154" s="6" t="s">
        <v>1226</v>
      </c>
    </row>
    <row r="155" spans="1:10" ht="77.5" x14ac:dyDescent="0.35">
      <c r="A155" s="10"/>
      <c r="B155" s="11"/>
      <c r="C155" s="9">
        <f ca="1">COUNTIF($B$11:E155,E155)</f>
        <v>13</v>
      </c>
      <c r="D155" s="4" t="s">
        <v>79</v>
      </c>
      <c r="E155" s="59">
        <v>10000000</v>
      </c>
      <c r="F155" s="59">
        <v>10000000</v>
      </c>
      <c r="G155" s="73"/>
      <c r="H155" s="6" t="s">
        <v>1226</v>
      </c>
    </row>
    <row r="156" spans="1:10" ht="77.5" x14ac:dyDescent="0.35">
      <c r="A156" s="10"/>
      <c r="B156" s="11"/>
      <c r="C156" s="9">
        <f ca="1">COUNTIF($B$11:E156,E156)</f>
        <v>14</v>
      </c>
      <c r="D156" s="4" t="s">
        <v>80</v>
      </c>
      <c r="E156" s="59">
        <v>10000000</v>
      </c>
      <c r="F156" s="59">
        <v>10000000</v>
      </c>
      <c r="G156" s="73"/>
      <c r="H156" s="6" t="s">
        <v>1226</v>
      </c>
    </row>
    <row r="157" spans="1:10" ht="77.5" x14ac:dyDescent="0.35">
      <c r="A157" s="10"/>
      <c r="B157" s="11"/>
      <c r="C157" s="9">
        <f ca="1">COUNTIF($B$11:E157,E157)</f>
        <v>15</v>
      </c>
      <c r="D157" s="4" t="s">
        <v>81</v>
      </c>
      <c r="E157" s="59">
        <v>10000000</v>
      </c>
      <c r="F157" s="59">
        <v>10000000</v>
      </c>
      <c r="G157" s="73"/>
      <c r="H157" s="6" t="s">
        <v>1226</v>
      </c>
    </row>
    <row r="158" spans="1:10" ht="77.5" x14ac:dyDescent="0.35">
      <c r="A158" s="10"/>
      <c r="B158" s="11"/>
      <c r="C158" s="9">
        <f ca="1">COUNTIF($B$11:E158,E158)</f>
        <v>16</v>
      </c>
      <c r="D158" s="4" t="s">
        <v>1580</v>
      </c>
      <c r="E158" s="59">
        <v>0</v>
      </c>
      <c r="F158" s="59">
        <v>30000000</v>
      </c>
      <c r="G158" s="74">
        <f t="shared" ref="G158:G162" si="7">F158-E158</f>
        <v>30000000</v>
      </c>
      <c r="H158" s="6" t="s">
        <v>1226</v>
      </c>
    </row>
    <row r="159" spans="1:10" s="14" customFormat="1" ht="77.5" x14ac:dyDescent="0.35">
      <c r="A159" s="10"/>
      <c r="B159" s="11"/>
      <c r="C159" s="13">
        <v>16</v>
      </c>
      <c r="D159" s="12" t="s">
        <v>1581</v>
      </c>
      <c r="E159" s="60">
        <v>0</v>
      </c>
      <c r="F159" s="60">
        <v>10000000</v>
      </c>
      <c r="G159" s="74">
        <f t="shared" si="7"/>
        <v>10000000</v>
      </c>
      <c r="H159" s="12" t="s">
        <v>1226</v>
      </c>
      <c r="I159" s="69"/>
      <c r="J159" s="26"/>
    </row>
    <row r="160" spans="1:10" s="14" customFormat="1" ht="77.5" x14ac:dyDescent="0.35">
      <c r="A160" s="10"/>
      <c r="B160" s="11"/>
      <c r="C160" s="13">
        <v>17</v>
      </c>
      <c r="D160" s="12" t="s">
        <v>1582</v>
      </c>
      <c r="E160" s="60">
        <v>0</v>
      </c>
      <c r="F160" s="60">
        <v>10000000</v>
      </c>
      <c r="G160" s="74">
        <f t="shared" si="7"/>
        <v>10000000</v>
      </c>
      <c r="H160" s="12" t="s">
        <v>1226</v>
      </c>
      <c r="I160" s="69"/>
      <c r="J160" s="26"/>
    </row>
    <row r="161" spans="1:10" s="14" customFormat="1" ht="77.5" x14ac:dyDescent="0.35">
      <c r="A161" s="10"/>
      <c r="B161" s="11"/>
      <c r="C161" s="13">
        <v>18</v>
      </c>
      <c r="D161" s="12" t="s">
        <v>1583</v>
      </c>
      <c r="E161" s="60">
        <v>0</v>
      </c>
      <c r="F161" s="60">
        <v>10000000</v>
      </c>
      <c r="G161" s="74">
        <f t="shared" si="7"/>
        <v>10000000</v>
      </c>
      <c r="H161" s="12" t="s">
        <v>1226</v>
      </c>
      <c r="I161" s="69"/>
      <c r="J161" s="26"/>
    </row>
    <row r="162" spans="1:10" s="14" customFormat="1" ht="93" x14ac:dyDescent="0.35">
      <c r="A162" s="10"/>
      <c r="B162" s="11"/>
      <c r="C162" s="13">
        <v>19</v>
      </c>
      <c r="D162" s="12" t="s">
        <v>1584</v>
      </c>
      <c r="E162" s="60">
        <v>0</v>
      </c>
      <c r="F162" s="60">
        <v>5000000</v>
      </c>
      <c r="G162" s="74">
        <f t="shared" si="7"/>
        <v>5000000</v>
      </c>
      <c r="H162" s="12" t="s">
        <v>1226</v>
      </c>
      <c r="I162" s="69"/>
      <c r="J162" s="26"/>
    </row>
    <row r="163" spans="1:10" x14ac:dyDescent="0.35">
      <c r="A163" s="10"/>
      <c r="B163" s="27"/>
      <c r="C163" s="109" t="s">
        <v>1237</v>
      </c>
      <c r="D163" s="110"/>
      <c r="E163" s="59">
        <f>SUM(E143:E162)</f>
        <v>150000000</v>
      </c>
      <c r="F163" s="59">
        <f>SUM(F143:F162)</f>
        <v>215000000</v>
      </c>
      <c r="G163" s="73">
        <f>SUM(G143:G162)</f>
        <v>65000000</v>
      </c>
      <c r="H163" s="6"/>
      <c r="J163" s="35"/>
    </row>
    <row r="164" spans="1:10" x14ac:dyDescent="0.35">
      <c r="A164" s="10"/>
      <c r="B164" s="27"/>
      <c r="C164" s="107" t="s">
        <v>1252</v>
      </c>
      <c r="D164" s="108"/>
      <c r="E164" s="59"/>
      <c r="F164" s="59"/>
      <c r="G164" s="73"/>
      <c r="H164" s="6"/>
      <c r="J164" s="35"/>
    </row>
    <row r="165" spans="1:10" ht="93" x14ac:dyDescent="0.35">
      <c r="A165" s="10"/>
      <c r="B165" s="11"/>
      <c r="C165" s="9">
        <f ca="1">COUNTIF($B$11:E165,E165)</f>
        <v>1</v>
      </c>
      <c r="D165" s="4" t="s">
        <v>82</v>
      </c>
      <c r="E165" s="59">
        <v>15000000</v>
      </c>
      <c r="F165" s="59">
        <v>15000000</v>
      </c>
      <c r="G165" s="73"/>
      <c r="H165" s="6" t="s">
        <v>1227</v>
      </c>
    </row>
    <row r="166" spans="1:10" ht="77.5" x14ac:dyDescent="0.35">
      <c r="A166" s="10"/>
      <c r="B166" s="11"/>
      <c r="C166" s="9">
        <f ca="1">COUNTIF($B$11:E166,E166)</f>
        <v>2</v>
      </c>
      <c r="D166" s="4" t="s">
        <v>83</v>
      </c>
      <c r="E166" s="59">
        <v>10000000</v>
      </c>
      <c r="F166" s="59">
        <v>10000000</v>
      </c>
      <c r="G166" s="73"/>
      <c r="H166" s="6" t="s">
        <v>1226</v>
      </c>
    </row>
    <row r="167" spans="1:10" ht="77.5" x14ac:dyDescent="0.35">
      <c r="A167" s="10"/>
      <c r="B167" s="11"/>
      <c r="C167" s="9">
        <f ca="1">COUNTIF($B$11:E167,E167)</f>
        <v>3</v>
      </c>
      <c r="D167" s="4" t="s">
        <v>84</v>
      </c>
      <c r="E167" s="59">
        <v>10000000</v>
      </c>
      <c r="F167" s="59">
        <v>10000000</v>
      </c>
      <c r="G167" s="73"/>
      <c r="H167" s="6" t="s">
        <v>1226</v>
      </c>
    </row>
    <row r="168" spans="1:10" ht="77.5" x14ac:dyDescent="0.35">
      <c r="A168" s="10"/>
      <c r="B168" s="11"/>
      <c r="C168" s="9">
        <f ca="1">COUNTIF($B$11:E168,E168)</f>
        <v>4</v>
      </c>
      <c r="D168" s="4" t="s">
        <v>85</v>
      </c>
      <c r="E168" s="59">
        <v>12000000</v>
      </c>
      <c r="F168" s="59">
        <v>12000000</v>
      </c>
      <c r="G168" s="73"/>
      <c r="H168" s="6" t="s">
        <v>1226</v>
      </c>
    </row>
    <row r="169" spans="1:10" s="14" customFormat="1" ht="77.5" x14ac:dyDescent="0.35">
      <c r="A169" s="10"/>
      <c r="B169" s="11"/>
      <c r="C169" s="13">
        <v>5</v>
      </c>
      <c r="D169" s="12" t="s">
        <v>1585</v>
      </c>
      <c r="E169" s="60">
        <v>0</v>
      </c>
      <c r="F169" s="60">
        <v>15000000</v>
      </c>
      <c r="G169" s="74">
        <f t="shared" ref="G169:G171" si="8">F169-E169</f>
        <v>15000000</v>
      </c>
      <c r="H169" s="12" t="s">
        <v>1227</v>
      </c>
      <c r="I169" s="69"/>
      <c r="J169" s="26"/>
    </row>
    <row r="170" spans="1:10" s="14" customFormat="1" ht="77.5" x14ac:dyDescent="0.35">
      <c r="A170" s="10"/>
      <c r="B170" s="11"/>
      <c r="C170" s="13">
        <v>6</v>
      </c>
      <c r="D170" s="12" t="s">
        <v>1587</v>
      </c>
      <c r="E170" s="60">
        <v>0</v>
      </c>
      <c r="F170" s="60">
        <v>15000000</v>
      </c>
      <c r="G170" s="74">
        <f t="shared" si="8"/>
        <v>15000000</v>
      </c>
      <c r="H170" s="12" t="s">
        <v>1227</v>
      </c>
      <c r="I170" s="69"/>
      <c r="J170" s="26"/>
    </row>
    <row r="171" spans="1:10" s="14" customFormat="1" ht="77.5" x14ac:dyDescent="0.35">
      <c r="A171" s="10"/>
      <c r="B171" s="11"/>
      <c r="C171" s="13">
        <v>7</v>
      </c>
      <c r="D171" s="12" t="s">
        <v>1586</v>
      </c>
      <c r="E171" s="60">
        <v>0</v>
      </c>
      <c r="F171" s="60">
        <v>25000000</v>
      </c>
      <c r="G171" s="74">
        <f t="shared" si="8"/>
        <v>25000000</v>
      </c>
      <c r="H171" s="6" t="s">
        <v>1226</v>
      </c>
      <c r="I171" s="69"/>
      <c r="J171" s="26"/>
    </row>
    <row r="172" spans="1:10" x14ac:dyDescent="0.35">
      <c r="A172" s="10"/>
      <c r="B172" s="11"/>
      <c r="C172" s="109" t="s">
        <v>1238</v>
      </c>
      <c r="D172" s="110"/>
      <c r="E172" s="59">
        <f>SUM(E165:E171)</f>
        <v>47000000</v>
      </c>
      <c r="F172" s="59">
        <f>SUM(F165:F171)</f>
        <v>102000000</v>
      </c>
      <c r="G172" s="73">
        <f>SUM(G165:G171)</f>
        <v>55000000</v>
      </c>
      <c r="H172" s="6"/>
      <c r="J172" s="35"/>
    </row>
    <row r="173" spans="1:10" x14ac:dyDescent="0.35">
      <c r="A173" s="10"/>
      <c r="B173" s="27"/>
      <c r="C173" s="107" t="s">
        <v>1253</v>
      </c>
      <c r="D173" s="108"/>
      <c r="E173" s="59"/>
      <c r="F173" s="59"/>
      <c r="G173" s="73"/>
      <c r="H173" s="6"/>
      <c r="J173" s="35"/>
    </row>
    <row r="174" spans="1:10" ht="93" x14ac:dyDescent="0.35">
      <c r="A174" s="10"/>
      <c r="B174" s="11"/>
      <c r="C174" s="9">
        <f ca="1">COUNTIF($B$11:E174,E174)</f>
        <v>1</v>
      </c>
      <c r="D174" s="4" t="s">
        <v>86</v>
      </c>
      <c r="E174" s="59">
        <v>10000000</v>
      </c>
      <c r="F174" s="59">
        <v>10000000</v>
      </c>
      <c r="G174" s="73"/>
      <c r="H174" s="6" t="s">
        <v>1227</v>
      </c>
    </row>
    <row r="175" spans="1:10" ht="108.5" x14ac:dyDescent="0.35">
      <c r="A175" s="10"/>
      <c r="B175" s="11"/>
      <c r="C175" s="9">
        <f ca="1">COUNTIF($B$11:E175,E175)</f>
        <v>2</v>
      </c>
      <c r="D175" s="4" t="s">
        <v>87</v>
      </c>
      <c r="E175" s="59">
        <v>25000000</v>
      </c>
      <c r="F175" s="59">
        <v>25000000</v>
      </c>
      <c r="G175" s="73"/>
      <c r="H175" s="6" t="s">
        <v>1227</v>
      </c>
    </row>
    <row r="176" spans="1:10" ht="77.5" x14ac:dyDescent="0.35">
      <c r="A176" s="10"/>
      <c r="B176" s="11"/>
      <c r="C176" s="9">
        <f ca="1">COUNTIF($B$11:E176,E176)</f>
        <v>3</v>
      </c>
      <c r="D176" s="4" t="s">
        <v>88</v>
      </c>
      <c r="E176" s="59">
        <v>7000000</v>
      </c>
      <c r="F176" s="59">
        <v>7000000</v>
      </c>
      <c r="G176" s="73"/>
      <c r="H176" s="6" t="s">
        <v>1226</v>
      </c>
    </row>
    <row r="177" spans="1:10" ht="77.5" x14ac:dyDescent="0.35">
      <c r="A177" s="10"/>
      <c r="B177" s="11"/>
      <c r="C177" s="9">
        <f ca="1">COUNTIF($B$11:E177,E177)</f>
        <v>4</v>
      </c>
      <c r="D177" s="4" t="s">
        <v>89</v>
      </c>
      <c r="E177" s="59">
        <v>10000000</v>
      </c>
      <c r="F177" s="59">
        <v>10000000</v>
      </c>
      <c r="G177" s="73"/>
      <c r="H177" s="6" t="s">
        <v>1226</v>
      </c>
    </row>
    <row r="178" spans="1:10" ht="77.5" x14ac:dyDescent="0.35">
      <c r="A178" s="10"/>
      <c r="B178" s="11"/>
      <c r="C178" s="9">
        <f ca="1">COUNTIF($B$11:E178,E178)</f>
        <v>5</v>
      </c>
      <c r="D178" s="4" t="s">
        <v>90</v>
      </c>
      <c r="E178" s="59">
        <v>5000000</v>
      </c>
      <c r="F178" s="59">
        <v>5000000</v>
      </c>
      <c r="G178" s="73"/>
      <c r="H178" s="6" t="s">
        <v>1226</v>
      </c>
    </row>
    <row r="179" spans="1:10" ht="77.5" x14ac:dyDescent="0.35">
      <c r="A179" s="10"/>
      <c r="B179" s="11"/>
      <c r="C179" s="9">
        <f ca="1">COUNTIF($B$11:E179,E179)</f>
        <v>6</v>
      </c>
      <c r="D179" s="4" t="s">
        <v>91</v>
      </c>
      <c r="E179" s="59">
        <v>5000000</v>
      </c>
      <c r="F179" s="59">
        <v>5000000</v>
      </c>
      <c r="G179" s="73"/>
      <c r="H179" s="6" t="s">
        <v>1226</v>
      </c>
    </row>
    <row r="180" spans="1:10" ht="77.5" x14ac:dyDescent="0.35">
      <c r="A180" s="10"/>
      <c r="B180" s="11"/>
      <c r="C180" s="9">
        <f ca="1">COUNTIF($B$11:E180,E180)</f>
        <v>7</v>
      </c>
      <c r="D180" s="4" t="s">
        <v>92</v>
      </c>
      <c r="E180" s="59">
        <v>12000000</v>
      </c>
      <c r="F180" s="59">
        <v>12000000</v>
      </c>
      <c r="G180" s="73"/>
      <c r="H180" s="6" t="s">
        <v>1226</v>
      </c>
    </row>
    <row r="181" spans="1:10" s="14" customFormat="1" ht="77.5" x14ac:dyDescent="0.35">
      <c r="A181" s="10"/>
      <c r="B181" s="11"/>
      <c r="C181" s="13">
        <v>8</v>
      </c>
      <c r="D181" s="12" t="s">
        <v>1590</v>
      </c>
      <c r="E181" s="60">
        <v>0</v>
      </c>
      <c r="F181" s="60">
        <v>10000000</v>
      </c>
      <c r="G181" s="74">
        <f t="shared" ref="G181:G189" si="9">F181-E181</f>
        <v>10000000</v>
      </c>
      <c r="H181" s="12" t="s">
        <v>1227</v>
      </c>
      <c r="I181" s="69"/>
      <c r="J181" s="26"/>
    </row>
    <row r="182" spans="1:10" s="14" customFormat="1" ht="77.5" x14ac:dyDescent="0.35">
      <c r="A182" s="10"/>
      <c r="B182" s="11"/>
      <c r="C182" s="13">
        <v>9</v>
      </c>
      <c r="D182" s="12" t="s">
        <v>1591</v>
      </c>
      <c r="E182" s="60">
        <v>0</v>
      </c>
      <c r="F182" s="60">
        <v>10000000</v>
      </c>
      <c r="G182" s="74">
        <f t="shared" si="9"/>
        <v>10000000</v>
      </c>
      <c r="H182" s="12" t="s">
        <v>1227</v>
      </c>
      <c r="I182" s="69"/>
      <c r="J182" s="26"/>
    </row>
    <row r="183" spans="1:10" s="14" customFormat="1" ht="77.5" x14ac:dyDescent="0.35">
      <c r="A183" s="10"/>
      <c r="B183" s="11"/>
      <c r="C183" s="13">
        <v>10</v>
      </c>
      <c r="D183" s="12" t="s">
        <v>1592</v>
      </c>
      <c r="E183" s="60">
        <v>0</v>
      </c>
      <c r="F183" s="60">
        <v>10000000</v>
      </c>
      <c r="G183" s="74">
        <f t="shared" si="9"/>
        <v>10000000</v>
      </c>
      <c r="H183" s="12" t="s">
        <v>1227</v>
      </c>
      <c r="I183" s="69"/>
      <c r="J183" s="26"/>
    </row>
    <row r="184" spans="1:10" s="14" customFormat="1" ht="77.5" x14ac:dyDescent="0.35">
      <c r="A184" s="10"/>
      <c r="B184" s="11"/>
      <c r="C184" s="13">
        <v>11</v>
      </c>
      <c r="D184" s="12" t="s">
        <v>1593</v>
      </c>
      <c r="E184" s="60">
        <v>0</v>
      </c>
      <c r="F184" s="60">
        <v>10000000</v>
      </c>
      <c r="G184" s="74">
        <f t="shared" si="9"/>
        <v>10000000</v>
      </c>
      <c r="H184" s="12" t="s">
        <v>1227</v>
      </c>
      <c r="I184" s="69"/>
      <c r="J184" s="26"/>
    </row>
    <row r="185" spans="1:10" s="14" customFormat="1" ht="77.5" x14ac:dyDescent="0.35">
      <c r="A185" s="10"/>
      <c r="B185" s="11"/>
      <c r="C185" s="13">
        <v>12</v>
      </c>
      <c r="D185" s="12" t="s">
        <v>1588</v>
      </c>
      <c r="E185" s="60">
        <v>0</v>
      </c>
      <c r="F185" s="60">
        <v>10000000</v>
      </c>
      <c r="G185" s="74">
        <f t="shared" si="9"/>
        <v>10000000</v>
      </c>
      <c r="H185" s="12" t="s">
        <v>1226</v>
      </c>
      <c r="I185" s="69"/>
      <c r="J185" s="26"/>
    </row>
    <row r="186" spans="1:10" s="14" customFormat="1" ht="77.5" x14ac:dyDescent="0.35">
      <c r="A186" s="10"/>
      <c r="B186" s="11"/>
      <c r="C186" s="13">
        <v>13</v>
      </c>
      <c r="D186" s="12" t="s">
        <v>1589</v>
      </c>
      <c r="E186" s="60">
        <v>0</v>
      </c>
      <c r="F186" s="60">
        <v>10000000</v>
      </c>
      <c r="G186" s="74">
        <f t="shared" si="9"/>
        <v>10000000</v>
      </c>
      <c r="H186" s="12" t="s">
        <v>1226</v>
      </c>
      <c r="I186" s="69"/>
      <c r="J186" s="26"/>
    </row>
    <row r="187" spans="1:10" s="14" customFormat="1" ht="77.5" x14ac:dyDescent="0.35">
      <c r="A187" s="10"/>
      <c r="B187" s="11"/>
      <c r="C187" s="13">
        <v>14</v>
      </c>
      <c r="D187" s="12" t="s">
        <v>3270</v>
      </c>
      <c r="E187" s="60">
        <v>0</v>
      </c>
      <c r="F187" s="60">
        <v>10000000</v>
      </c>
      <c r="G187" s="74">
        <f t="shared" si="9"/>
        <v>10000000</v>
      </c>
      <c r="H187" s="12" t="s">
        <v>1226</v>
      </c>
      <c r="I187" s="69"/>
      <c r="J187" s="26"/>
    </row>
    <row r="188" spans="1:10" s="14" customFormat="1" ht="103.5" customHeight="1" x14ac:dyDescent="0.35">
      <c r="A188" s="10"/>
      <c r="B188" s="11"/>
      <c r="C188" s="13">
        <v>15</v>
      </c>
      <c r="D188" s="12" t="s">
        <v>1594</v>
      </c>
      <c r="E188" s="60">
        <v>0</v>
      </c>
      <c r="F188" s="60">
        <v>25000000</v>
      </c>
      <c r="G188" s="74">
        <f t="shared" si="9"/>
        <v>25000000</v>
      </c>
      <c r="H188" s="12" t="s">
        <v>1226</v>
      </c>
      <c r="I188" s="69"/>
      <c r="J188" s="26"/>
    </row>
    <row r="189" spans="1:10" s="14" customFormat="1" ht="89.25" customHeight="1" x14ac:dyDescent="0.35">
      <c r="A189" s="10"/>
      <c r="B189" s="11"/>
      <c r="C189" s="13">
        <v>16</v>
      </c>
      <c r="D189" s="12" t="s">
        <v>3271</v>
      </c>
      <c r="E189" s="60">
        <v>0</v>
      </c>
      <c r="F189" s="60">
        <v>10000000</v>
      </c>
      <c r="G189" s="74">
        <f t="shared" si="9"/>
        <v>10000000</v>
      </c>
      <c r="H189" s="12" t="s">
        <v>1226</v>
      </c>
      <c r="I189" s="69"/>
      <c r="J189" s="26"/>
    </row>
    <row r="190" spans="1:10" ht="48" customHeight="1" x14ac:dyDescent="0.35">
      <c r="A190" s="10"/>
      <c r="B190" s="27"/>
      <c r="C190" s="109" t="s">
        <v>1239</v>
      </c>
      <c r="D190" s="110"/>
      <c r="E190" s="61">
        <f>SUM(E174:E189)</f>
        <v>74000000</v>
      </c>
      <c r="F190" s="61">
        <f>SUM(F174:F189)</f>
        <v>179000000</v>
      </c>
      <c r="G190" s="75">
        <f>SUM(G174:G189)</f>
        <v>105000000</v>
      </c>
      <c r="H190" s="6"/>
      <c r="J190" s="35"/>
    </row>
    <row r="191" spans="1:10" ht="18.75" customHeight="1" x14ac:dyDescent="0.35">
      <c r="A191" s="10"/>
      <c r="B191" s="27"/>
      <c r="C191" s="107" t="s">
        <v>1254</v>
      </c>
      <c r="D191" s="108"/>
      <c r="E191" s="59"/>
      <c r="F191" s="59"/>
      <c r="G191" s="73"/>
      <c r="H191" s="6"/>
      <c r="J191" s="35"/>
    </row>
    <row r="192" spans="1:10" ht="77.5" x14ac:dyDescent="0.35">
      <c r="A192" s="10"/>
      <c r="B192" s="11"/>
      <c r="C192" s="9">
        <f ca="1">COUNTIF($B$11:E192,E192)</f>
        <v>1</v>
      </c>
      <c r="D192" s="4" t="s">
        <v>93</v>
      </c>
      <c r="E192" s="59">
        <v>15000000</v>
      </c>
      <c r="F192" s="59">
        <v>0</v>
      </c>
      <c r="G192" s="74">
        <f t="shared" ref="G192:G211" si="10">F192-E192</f>
        <v>-15000000</v>
      </c>
      <c r="H192" s="6" t="s">
        <v>1227</v>
      </c>
    </row>
    <row r="193" spans="1:8" ht="77.5" x14ac:dyDescent="0.35">
      <c r="A193" s="10"/>
      <c r="B193" s="11"/>
      <c r="C193" s="9">
        <f ca="1">COUNTIF($B$11:E193,E193)</f>
        <v>2</v>
      </c>
      <c r="D193" s="4" t="s">
        <v>94</v>
      </c>
      <c r="E193" s="59">
        <v>15000000</v>
      </c>
      <c r="F193" s="59">
        <v>15000000</v>
      </c>
      <c r="G193" s="74">
        <f t="shared" si="10"/>
        <v>0</v>
      </c>
      <c r="H193" s="6" t="s">
        <v>1227</v>
      </c>
    </row>
    <row r="194" spans="1:8" ht="77.5" x14ac:dyDescent="0.35">
      <c r="A194" s="10"/>
      <c r="B194" s="11"/>
      <c r="C194" s="9">
        <f ca="1">COUNTIF($B$11:E194,E194)</f>
        <v>3</v>
      </c>
      <c r="D194" s="4" t="s">
        <v>95</v>
      </c>
      <c r="E194" s="59">
        <v>15000000</v>
      </c>
      <c r="F194" s="59">
        <v>15000000</v>
      </c>
      <c r="G194" s="74">
        <f t="shared" si="10"/>
        <v>0</v>
      </c>
      <c r="H194" s="6" t="s">
        <v>1227</v>
      </c>
    </row>
    <row r="195" spans="1:8" ht="77.5" x14ac:dyDescent="0.35">
      <c r="A195" s="10"/>
      <c r="B195" s="11"/>
      <c r="C195" s="9">
        <f ca="1">COUNTIF($B$11:E195,E195)</f>
        <v>4</v>
      </c>
      <c r="D195" s="4" t="s">
        <v>96</v>
      </c>
      <c r="E195" s="59">
        <v>15000000</v>
      </c>
      <c r="F195" s="59">
        <v>15000000</v>
      </c>
      <c r="G195" s="74">
        <f t="shared" si="10"/>
        <v>0</v>
      </c>
      <c r="H195" s="6" t="s">
        <v>1227</v>
      </c>
    </row>
    <row r="196" spans="1:8" ht="77.5" x14ac:dyDescent="0.35">
      <c r="A196" s="10"/>
      <c r="B196" s="11"/>
      <c r="C196" s="9">
        <f ca="1">COUNTIF($B$11:E196,E196)</f>
        <v>5</v>
      </c>
      <c r="D196" s="4" t="s">
        <v>97</v>
      </c>
      <c r="E196" s="59">
        <v>15000000</v>
      </c>
      <c r="F196" s="59">
        <v>15000000</v>
      </c>
      <c r="G196" s="74">
        <f t="shared" si="10"/>
        <v>0</v>
      </c>
      <c r="H196" s="6" t="s">
        <v>1227</v>
      </c>
    </row>
    <row r="197" spans="1:8" ht="77.5" x14ac:dyDescent="0.35">
      <c r="A197" s="10"/>
      <c r="B197" s="11"/>
      <c r="C197" s="9">
        <f ca="1">COUNTIF($B$11:E197,E197)</f>
        <v>6</v>
      </c>
      <c r="D197" s="4" t="s">
        <v>98</v>
      </c>
      <c r="E197" s="59">
        <v>100000000</v>
      </c>
      <c r="F197" s="59">
        <v>100000000</v>
      </c>
      <c r="G197" s="74">
        <f t="shared" si="10"/>
        <v>0</v>
      </c>
      <c r="H197" s="6" t="s">
        <v>1227</v>
      </c>
    </row>
    <row r="198" spans="1:8" ht="77.5" x14ac:dyDescent="0.35">
      <c r="A198" s="10"/>
      <c r="B198" s="11"/>
      <c r="C198" s="9">
        <f ca="1">COUNTIF($B$11:E198,E198)</f>
        <v>7</v>
      </c>
      <c r="D198" s="4" t="s">
        <v>99</v>
      </c>
      <c r="E198" s="59">
        <v>15000000</v>
      </c>
      <c r="F198" s="59">
        <v>15000000</v>
      </c>
      <c r="G198" s="74">
        <f t="shared" si="10"/>
        <v>0</v>
      </c>
      <c r="H198" s="6" t="s">
        <v>1227</v>
      </c>
    </row>
    <row r="199" spans="1:8" ht="77.5" x14ac:dyDescent="0.35">
      <c r="A199" s="10"/>
      <c r="B199" s="11"/>
      <c r="C199" s="9">
        <f ca="1">COUNTIF($B$11:E199,E199)</f>
        <v>8</v>
      </c>
      <c r="D199" s="4" t="s">
        <v>100</v>
      </c>
      <c r="E199" s="59">
        <v>15000000</v>
      </c>
      <c r="F199" s="59">
        <v>15000000</v>
      </c>
      <c r="G199" s="74">
        <f t="shared" si="10"/>
        <v>0</v>
      </c>
      <c r="H199" s="6" t="s">
        <v>1227</v>
      </c>
    </row>
    <row r="200" spans="1:8" ht="77.5" x14ac:dyDescent="0.35">
      <c r="A200" s="10"/>
      <c r="B200" s="11"/>
      <c r="C200" s="9">
        <f ca="1">COUNTIF($B$11:E200,E200)</f>
        <v>9</v>
      </c>
      <c r="D200" s="4" t="s">
        <v>101</v>
      </c>
      <c r="E200" s="59">
        <v>15000000</v>
      </c>
      <c r="F200" s="59">
        <v>15000000</v>
      </c>
      <c r="G200" s="74">
        <f t="shared" si="10"/>
        <v>0</v>
      </c>
      <c r="H200" s="6" t="s">
        <v>1227</v>
      </c>
    </row>
    <row r="201" spans="1:8" ht="77.5" x14ac:dyDescent="0.35">
      <c r="A201" s="10"/>
      <c r="B201" s="11"/>
      <c r="C201" s="9">
        <f ca="1">COUNTIF($B$11:E201,E201)</f>
        <v>10</v>
      </c>
      <c r="D201" s="4" t="s">
        <v>102</v>
      </c>
      <c r="E201" s="59">
        <v>30000000</v>
      </c>
      <c r="F201" s="59">
        <v>30000000</v>
      </c>
      <c r="G201" s="74">
        <f t="shared" si="10"/>
        <v>0</v>
      </c>
      <c r="H201" s="6" t="s">
        <v>1227</v>
      </c>
    </row>
    <row r="202" spans="1:8" ht="77.5" x14ac:dyDescent="0.35">
      <c r="A202" s="10"/>
      <c r="B202" s="11"/>
      <c r="C202" s="9">
        <f ca="1">COUNTIF($B$11:E202,E202)</f>
        <v>11</v>
      </c>
      <c r="D202" s="4" t="s">
        <v>103</v>
      </c>
      <c r="E202" s="59">
        <v>15000000</v>
      </c>
      <c r="F202" s="59">
        <v>15000000</v>
      </c>
      <c r="G202" s="74">
        <f t="shared" si="10"/>
        <v>0</v>
      </c>
      <c r="H202" s="6" t="s">
        <v>1227</v>
      </c>
    </row>
    <row r="203" spans="1:8" ht="77.5" x14ac:dyDescent="0.35">
      <c r="A203" s="10"/>
      <c r="B203" s="11"/>
      <c r="C203" s="9">
        <f ca="1">COUNTIF($B$11:E203,E203)</f>
        <v>12</v>
      </c>
      <c r="D203" s="4" t="s">
        <v>104</v>
      </c>
      <c r="E203" s="59">
        <v>15000000</v>
      </c>
      <c r="F203" s="59">
        <v>15000000</v>
      </c>
      <c r="G203" s="74">
        <f t="shared" si="10"/>
        <v>0</v>
      </c>
      <c r="H203" s="6" t="s">
        <v>1227</v>
      </c>
    </row>
    <row r="204" spans="1:8" ht="77.5" x14ac:dyDescent="0.35">
      <c r="A204" s="10"/>
      <c r="B204" s="11"/>
      <c r="C204" s="9">
        <f ca="1">COUNTIF($B$11:E204,E204)</f>
        <v>13</v>
      </c>
      <c r="D204" s="4" t="s">
        <v>105</v>
      </c>
      <c r="E204" s="59">
        <v>15000000</v>
      </c>
      <c r="F204" s="59">
        <v>15000000</v>
      </c>
      <c r="G204" s="74">
        <f t="shared" si="10"/>
        <v>0</v>
      </c>
      <c r="H204" s="6" t="s">
        <v>1227</v>
      </c>
    </row>
    <row r="205" spans="1:8" ht="77.5" x14ac:dyDescent="0.35">
      <c r="A205" s="10"/>
      <c r="B205" s="11"/>
      <c r="C205" s="9">
        <f ca="1">COUNTIF($B$11:E205,E205)</f>
        <v>14</v>
      </c>
      <c r="D205" s="4" t="s">
        <v>106</v>
      </c>
      <c r="E205" s="59">
        <v>50000000</v>
      </c>
      <c r="F205" s="59">
        <v>50000000</v>
      </c>
      <c r="G205" s="74">
        <f t="shared" si="10"/>
        <v>0</v>
      </c>
      <c r="H205" s="6" t="s">
        <v>1227</v>
      </c>
    </row>
    <row r="206" spans="1:8" ht="77.5" x14ac:dyDescent="0.35">
      <c r="A206" s="10"/>
      <c r="B206" s="11"/>
      <c r="C206" s="9">
        <f ca="1">COUNTIF($B$11:E206,E206)</f>
        <v>15</v>
      </c>
      <c r="D206" s="4" t="s">
        <v>107</v>
      </c>
      <c r="E206" s="59">
        <v>100000000</v>
      </c>
      <c r="F206" s="59">
        <v>100000000</v>
      </c>
      <c r="G206" s="74">
        <f t="shared" si="10"/>
        <v>0</v>
      </c>
      <c r="H206" s="6" t="s">
        <v>1227</v>
      </c>
    </row>
    <row r="207" spans="1:8" ht="77.5" x14ac:dyDescent="0.35">
      <c r="A207" s="10"/>
      <c r="B207" s="11"/>
      <c r="C207" s="9">
        <f ca="1">COUNTIF($B$11:E207,E207)</f>
        <v>16</v>
      </c>
      <c r="D207" s="4" t="s">
        <v>108</v>
      </c>
      <c r="E207" s="59">
        <v>15000000</v>
      </c>
      <c r="F207" s="59">
        <v>15000000</v>
      </c>
      <c r="G207" s="74">
        <f t="shared" si="10"/>
        <v>0</v>
      </c>
      <c r="H207" s="6" t="s">
        <v>1227</v>
      </c>
    </row>
    <row r="208" spans="1:8" ht="77.5" x14ac:dyDescent="0.35">
      <c r="A208" s="10"/>
      <c r="B208" s="11"/>
      <c r="C208" s="9">
        <f ca="1">COUNTIF($B$11:E208,E208)</f>
        <v>17</v>
      </c>
      <c r="D208" s="4" t="s">
        <v>109</v>
      </c>
      <c r="E208" s="59">
        <v>15000000</v>
      </c>
      <c r="F208" s="59">
        <v>0</v>
      </c>
      <c r="G208" s="74">
        <f t="shared" si="10"/>
        <v>-15000000</v>
      </c>
      <c r="H208" s="6" t="s">
        <v>1227</v>
      </c>
    </row>
    <row r="209" spans="1:10" ht="77.5" x14ac:dyDescent="0.35">
      <c r="A209" s="10"/>
      <c r="B209" s="11"/>
      <c r="C209" s="9">
        <f ca="1">COUNTIF($B$11:E209,E209)</f>
        <v>18</v>
      </c>
      <c r="D209" s="4" t="s">
        <v>110</v>
      </c>
      <c r="E209" s="59">
        <v>15000000</v>
      </c>
      <c r="F209" s="59">
        <v>15000000</v>
      </c>
      <c r="G209" s="74">
        <f t="shared" si="10"/>
        <v>0</v>
      </c>
      <c r="H209" s="6" t="s">
        <v>1227</v>
      </c>
    </row>
    <row r="210" spans="1:10" ht="77.5" x14ac:dyDescent="0.35">
      <c r="A210" s="10"/>
      <c r="B210" s="11"/>
      <c r="C210" s="9">
        <f ca="1">COUNTIF($B$11:E210,E210)</f>
        <v>19</v>
      </c>
      <c r="D210" s="4" t="s">
        <v>111</v>
      </c>
      <c r="E210" s="59">
        <v>15000000</v>
      </c>
      <c r="F210" s="59">
        <v>15000000</v>
      </c>
      <c r="G210" s="74">
        <f t="shared" si="10"/>
        <v>0</v>
      </c>
      <c r="H210" s="6" t="s">
        <v>1227</v>
      </c>
    </row>
    <row r="211" spans="1:10" ht="77.5" x14ac:dyDescent="0.35">
      <c r="A211" s="10"/>
      <c r="B211" s="11"/>
      <c r="C211" s="9">
        <f ca="1">COUNTIF($B$11:E211,E211)</f>
        <v>20</v>
      </c>
      <c r="D211" s="4" t="s">
        <v>112</v>
      </c>
      <c r="E211" s="59">
        <v>10000000</v>
      </c>
      <c r="F211" s="59">
        <v>10000000</v>
      </c>
      <c r="G211" s="74">
        <f t="shared" si="10"/>
        <v>0</v>
      </c>
      <c r="H211" s="6" t="s">
        <v>1226</v>
      </c>
    </row>
    <row r="212" spans="1:10" s="14" customFormat="1" ht="77.5" x14ac:dyDescent="0.35">
      <c r="A212" s="10"/>
      <c r="B212" s="11"/>
      <c r="C212" s="13">
        <v>21</v>
      </c>
      <c r="D212" s="12" t="s">
        <v>1595</v>
      </c>
      <c r="E212" s="60">
        <v>0</v>
      </c>
      <c r="F212" s="60">
        <v>75000000</v>
      </c>
      <c r="G212" s="74">
        <f t="shared" ref="G212:G236" si="11">F212-E212</f>
        <v>75000000</v>
      </c>
      <c r="H212" s="12" t="s">
        <v>1227</v>
      </c>
      <c r="I212" s="69"/>
      <c r="J212" s="26"/>
    </row>
    <row r="213" spans="1:10" s="14" customFormat="1" ht="77.5" x14ac:dyDescent="0.35">
      <c r="A213" s="10"/>
      <c r="B213" s="11"/>
      <c r="C213" s="13">
        <v>22</v>
      </c>
      <c r="D213" s="12" t="s">
        <v>3272</v>
      </c>
      <c r="E213" s="60">
        <v>0</v>
      </c>
      <c r="F213" s="60">
        <v>15000000</v>
      </c>
      <c r="G213" s="74">
        <f t="shared" si="11"/>
        <v>15000000</v>
      </c>
      <c r="H213" s="12" t="s">
        <v>1227</v>
      </c>
      <c r="I213" s="69"/>
      <c r="J213" s="26"/>
    </row>
    <row r="214" spans="1:10" s="14" customFormat="1" ht="77.5" x14ac:dyDescent="0.35">
      <c r="A214" s="10"/>
      <c r="B214" s="11"/>
      <c r="C214" s="13">
        <v>23</v>
      </c>
      <c r="D214" s="12" t="s">
        <v>1596</v>
      </c>
      <c r="E214" s="60">
        <v>0</v>
      </c>
      <c r="F214" s="60">
        <v>15000000</v>
      </c>
      <c r="G214" s="74">
        <f t="shared" si="11"/>
        <v>15000000</v>
      </c>
      <c r="H214" s="12" t="s">
        <v>1227</v>
      </c>
      <c r="I214" s="69"/>
      <c r="J214" s="26"/>
    </row>
    <row r="215" spans="1:10" s="14" customFormat="1" ht="77.5" x14ac:dyDescent="0.35">
      <c r="A215" s="10"/>
      <c r="B215" s="11"/>
      <c r="C215" s="13">
        <v>24</v>
      </c>
      <c r="D215" s="12" t="s">
        <v>1601</v>
      </c>
      <c r="E215" s="60">
        <v>0</v>
      </c>
      <c r="F215" s="60">
        <v>15000000</v>
      </c>
      <c r="G215" s="74">
        <f t="shared" si="11"/>
        <v>15000000</v>
      </c>
      <c r="H215" s="12" t="s">
        <v>1227</v>
      </c>
      <c r="I215" s="69"/>
      <c r="J215" s="52"/>
    </row>
    <row r="216" spans="1:10" s="14" customFormat="1" ht="77.5" x14ac:dyDescent="0.35">
      <c r="A216" s="10"/>
      <c r="B216" s="11"/>
      <c r="C216" s="13">
        <v>25</v>
      </c>
      <c r="D216" s="12" t="s">
        <v>1602</v>
      </c>
      <c r="E216" s="60">
        <v>0</v>
      </c>
      <c r="F216" s="60">
        <v>15000000</v>
      </c>
      <c r="G216" s="74">
        <f t="shared" si="11"/>
        <v>15000000</v>
      </c>
      <c r="H216" s="12" t="s">
        <v>1227</v>
      </c>
      <c r="I216" s="69"/>
      <c r="J216" s="26"/>
    </row>
    <row r="217" spans="1:10" s="14" customFormat="1" ht="77.5" x14ac:dyDescent="0.35">
      <c r="A217" s="10"/>
      <c r="B217" s="11"/>
      <c r="C217" s="13">
        <v>26</v>
      </c>
      <c r="D217" s="12" t="s">
        <v>1603</v>
      </c>
      <c r="E217" s="60">
        <v>0</v>
      </c>
      <c r="F217" s="60">
        <v>15000000</v>
      </c>
      <c r="G217" s="74">
        <f t="shared" si="11"/>
        <v>15000000</v>
      </c>
      <c r="H217" s="12" t="s">
        <v>1227</v>
      </c>
      <c r="I217" s="69"/>
      <c r="J217" s="26"/>
    </row>
    <row r="218" spans="1:10" s="14" customFormat="1" ht="77.5" x14ac:dyDescent="0.35">
      <c r="A218" s="10"/>
      <c r="B218" s="11"/>
      <c r="C218" s="13">
        <v>27</v>
      </c>
      <c r="D218" s="12" t="s">
        <v>1604</v>
      </c>
      <c r="E218" s="60">
        <v>0</v>
      </c>
      <c r="F218" s="60">
        <v>15000000</v>
      </c>
      <c r="G218" s="74">
        <f t="shared" si="11"/>
        <v>15000000</v>
      </c>
      <c r="H218" s="12" t="s">
        <v>1227</v>
      </c>
      <c r="I218" s="69"/>
      <c r="J218" s="26"/>
    </row>
    <row r="219" spans="1:10" s="14" customFormat="1" ht="77.5" x14ac:dyDescent="0.35">
      <c r="A219" s="10"/>
      <c r="B219" s="11"/>
      <c r="C219" s="13">
        <v>28</v>
      </c>
      <c r="D219" s="12" t="s">
        <v>1605</v>
      </c>
      <c r="E219" s="60">
        <v>0</v>
      </c>
      <c r="F219" s="60">
        <v>15000000</v>
      </c>
      <c r="G219" s="74">
        <f t="shared" si="11"/>
        <v>15000000</v>
      </c>
      <c r="H219" s="12" t="s">
        <v>1227</v>
      </c>
      <c r="I219" s="69"/>
      <c r="J219" s="26"/>
    </row>
    <row r="220" spans="1:10" s="14" customFormat="1" ht="77.5" x14ac:dyDescent="0.35">
      <c r="A220" s="10"/>
      <c r="B220" s="11"/>
      <c r="C220" s="13">
        <v>29</v>
      </c>
      <c r="D220" s="12" t="s">
        <v>1606</v>
      </c>
      <c r="E220" s="60">
        <v>0</v>
      </c>
      <c r="F220" s="60">
        <v>15000000</v>
      </c>
      <c r="G220" s="74">
        <f t="shared" si="11"/>
        <v>15000000</v>
      </c>
      <c r="H220" s="12" t="s">
        <v>1227</v>
      </c>
      <c r="I220" s="69"/>
      <c r="J220" s="26"/>
    </row>
    <row r="221" spans="1:10" s="14" customFormat="1" ht="77.5" x14ac:dyDescent="0.35">
      <c r="A221" s="10"/>
      <c r="B221" s="11"/>
      <c r="C221" s="13">
        <v>30</v>
      </c>
      <c r="D221" s="12" t="s">
        <v>1609</v>
      </c>
      <c r="E221" s="60">
        <v>0</v>
      </c>
      <c r="F221" s="60">
        <v>15000000</v>
      </c>
      <c r="G221" s="74">
        <f t="shared" si="11"/>
        <v>15000000</v>
      </c>
      <c r="H221" s="12" t="s">
        <v>1227</v>
      </c>
      <c r="I221" s="69"/>
      <c r="J221" s="26"/>
    </row>
    <row r="222" spans="1:10" s="14" customFormat="1" ht="77.5" x14ac:dyDescent="0.35">
      <c r="A222" s="10"/>
      <c r="B222" s="11"/>
      <c r="C222" s="13">
        <v>31</v>
      </c>
      <c r="D222" s="12" t="s">
        <v>1610</v>
      </c>
      <c r="E222" s="60">
        <v>0</v>
      </c>
      <c r="F222" s="60">
        <v>15000000</v>
      </c>
      <c r="G222" s="74">
        <f t="shared" si="11"/>
        <v>15000000</v>
      </c>
      <c r="H222" s="12" t="s">
        <v>1227</v>
      </c>
      <c r="I222" s="69"/>
      <c r="J222" s="26"/>
    </row>
    <row r="223" spans="1:10" s="14" customFormat="1" ht="77.5" x14ac:dyDescent="0.35">
      <c r="A223" s="10"/>
      <c r="B223" s="11"/>
      <c r="C223" s="13">
        <v>32</v>
      </c>
      <c r="D223" s="12" t="s">
        <v>1611</v>
      </c>
      <c r="E223" s="60">
        <v>0</v>
      </c>
      <c r="F223" s="60">
        <v>15000000</v>
      </c>
      <c r="G223" s="74">
        <f t="shared" si="11"/>
        <v>15000000</v>
      </c>
      <c r="H223" s="12" t="s">
        <v>1227</v>
      </c>
      <c r="I223" s="69"/>
      <c r="J223" s="26"/>
    </row>
    <row r="224" spans="1:10" s="14" customFormat="1" ht="77.5" x14ac:dyDescent="0.35">
      <c r="A224" s="10"/>
      <c r="B224" s="11"/>
      <c r="C224" s="13">
        <v>33</v>
      </c>
      <c r="D224" s="12" t="s">
        <v>1613</v>
      </c>
      <c r="E224" s="60">
        <v>0</v>
      </c>
      <c r="F224" s="60">
        <v>75000000</v>
      </c>
      <c r="G224" s="74">
        <f t="shared" si="11"/>
        <v>75000000</v>
      </c>
      <c r="H224" s="12" t="s">
        <v>1226</v>
      </c>
      <c r="I224" s="69"/>
      <c r="J224" s="26"/>
    </row>
    <row r="225" spans="1:10" s="14" customFormat="1" ht="77.5" x14ac:dyDescent="0.35">
      <c r="A225" s="10"/>
      <c r="B225" s="11"/>
      <c r="C225" s="13">
        <v>34</v>
      </c>
      <c r="D225" s="12" t="s">
        <v>1614</v>
      </c>
      <c r="E225" s="60">
        <v>0</v>
      </c>
      <c r="F225" s="60">
        <v>100000000</v>
      </c>
      <c r="G225" s="74">
        <f t="shared" si="11"/>
        <v>100000000</v>
      </c>
      <c r="H225" s="12" t="s">
        <v>1227</v>
      </c>
      <c r="I225" s="69"/>
      <c r="J225" s="26"/>
    </row>
    <row r="226" spans="1:10" s="14" customFormat="1" ht="77.5" x14ac:dyDescent="0.35">
      <c r="A226" s="10"/>
      <c r="B226" s="11"/>
      <c r="C226" s="13">
        <v>35</v>
      </c>
      <c r="D226" s="12" t="s">
        <v>1615</v>
      </c>
      <c r="E226" s="60">
        <v>0</v>
      </c>
      <c r="F226" s="60">
        <v>75000000</v>
      </c>
      <c r="G226" s="74">
        <f t="shared" si="11"/>
        <v>75000000</v>
      </c>
      <c r="H226" s="12" t="s">
        <v>1227</v>
      </c>
      <c r="I226" s="69"/>
      <c r="J226" s="26"/>
    </row>
    <row r="227" spans="1:10" s="14" customFormat="1" ht="77.5" x14ac:dyDescent="0.35">
      <c r="A227" s="10"/>
      <c r="B227" s="11"/>
      <c r="C227" s="13">
        <v>36</v>
      </c>
      <c r="D227" s="12" t="s">
        <v>1616</v>
      </c>
      <c r="E227" s="60">
        <v>0</v>
      </c>
      <c r="F227" s="60">
        <v>150000000</v>
      </c>
      <c r="G227" s="74">
        <f t="shared" si="11"/>
        <v>150000000</v>
      </c>
      <c r="H227" s="12" t="s">
        <v>1227</v>
      </c>
      <c r="I227" s="69"/>
      <c r="J227" s="26"/>
    </row>
    <row r="228" spans="1:10" s="14" customFormat="1" ht="77.5" x14ac:dyDescent="0.35">
      <c r="A228" s="10"/>
      <c r="B228" s="11"/>
      <c r="C228" s="13">
        <v>37</v>
      </c>
      <c r="D228" s="12" t="s">
        <v>1597</v>
      </c>
      <c r="E228" s="60">
        <v>0</v>
      </c>
      <c r="F228" s="60">
        <v>25000000</v>
      </c>
      <c r="G228" s="74">
        <f t="shared" si="11"/>
        <v>25000000</v>
      </c>
      <c r="H228" s="12" t="s">
        <v>1226</v>
      </c>
      <c r="I228" s="69"/>
      <c r="J228" s="26"/>
    </row>
    <row r="229" spans="1:10" s="14" customFormat="1" ht="77.5" x14ac:dyDescent="0.35">
      <c r="A229" s="10"/>
      <c r="B229" s="11"/>
      <c r="C229" s="13">
        <v>38</v>
      </c>
      <c r="D229" s="12" t="s">
        <v>1598</v>
      </c>
      <c r="E229" s="60">
        <v>0</v>
      </c>
      <c r="F229" s="60">
        <v>57500000</v>
      </c>
      <c r="G229" s="74">
        <f t="shared" si="11"/>
        <v>57500000</v>
      </c>
      <c r="H229" s="12" t="s">
        <v>1226</v>
      </c>
      <c r="I229" s="69"/>
      <c r="J229" s="26"/>
    </row>
    <row r="230" spans="1:10" s="14" customFormat="1" ht="77.5" x14ac:dyDescent="0.35">
      <c r="A230" s="10"/>
      <c r="B230" s="11"/>
      <c r="C230" s="13">
        <v>39</v>
      </c>
      <c r="D230" s="12" t="s">
        <v>1599</v>
      </c>
      <c r="E230" s="60">
        <v>0</v>
      </c>
      <c r="F230" s="60">
        <v>15000000</v>
      </c>
      <c r="G230" s="74">
        <f t="shared" si="11"/>
        <v>15000000</v>
      </c>
      <c r="H230" s="12" t="s">
        <v>1226</v>
      </c>
      <c r="I230" s="69"/>
      <c r="J230" s="26"/>
    </row>
    <row r="231" spans="1:10" s="14" customFormat="1" ht="77.5" x14ac:dyDescent="0.35">
      <c r="A231" s="10"/>
      <c r="B231" s="11"/>
      <c r="C231" s="13">
        <v>40</v>
      </c>
      <c r="D231" s="12" t="s">
        <v>1600</v>
      </c>
      <c r="E231" s="60">
        <v>0</v>
      </c>
      <c r="F231" s="60">
        <v>15000000</v>
      </c>
      <c r="G231" s="74">
        <f t="shared" si="11"/>
        <v>15000000</v>
      </c>
      <c r="H231" s="12" t="s">
        <v>1226</v>
      </c>
      <c r="I231" s="69"/>
      <c r="J231" s="26"/>
    </row>
    <row r="232" spans="1:10" s="14" customFormat="1" ht="77.5" x14ac:dyDescent="0.35">
      <c r="A232" s="10"/>
      <c r="B232" s="11"/>
      <c r="C232" s="13">
        <v>41</v>
      </c>
      <c r="D232" s="12" t="s">
        <v>1607</v>
      </c>
      <c r="E232" s="60">
        <v>0</v>
      </c>
      <c r="F232" s="60">
        <v>10000000</v>
      </c>
      <c r="G232" s="74">
        <f t="shared" si="11"/>
        <v>10000000</v>
      </c>
      <c r="H232" s="12" t="s">
        <v>1226</v>
      </c>
      <c r="I232" s="69"/>
      <c r="J232" s="26"/>
    </row>
    <row r="233" spans="1:10" s="14" customFormat="1" ht="77.5" x14ac:dyDescent="0.35">
      <c r="A233" s="10"/>
      <c r="B233" s="11"/>
      <c r="C233" s="13">
        <v>42</v>
      </c>
      <c r="D233" s="12" t="s">
        <v>1608</v>
      </c>
      <c r="E233" s="60">
        <v>0</v>
      </c>
      <c r="F233" s="60">
        <v>15000000</v>
      </c>
      <c r="G233" s="74">
        <f t="shared" si="11"/>
        <v>15000000</v>
      </c>
      <c r="H233" s="12" t="s">
        <v>1226</v>
      </c>
      <c r="I233" s="69"/>
      <c r="J233" s="26"/>
    </row>
    <row r="234" spans="1:10" s="14" customFormat="1" ht="77.5" x14ac:dyDescent="0.35">
      <c r="A234" s="10"/>
      <c r="B234" s="11"/>
      <c r="C234" s="13"/>
      <c r="D234" s="12" t="s">
        <v>3273</v>
      </c>
      <c r="E234" s="60"/>
      <c r="F234" s="60">
        <v>7500000</v>
      </c>
      <c r="G234" s="74">
        <f t="shared" si="11"/>
        <v>7500000</v>
      </c>
      <c r="H234" s="12" t="s">
        <v>1226</v>
      </c>
      <c r="I234" s="69"/>
      <c r="J234" s="26"/>
    </row>
    <row r="235" spans="1:10" s="14" customFormat="1" ht="77.5" x14ac:dyDescent="0.35">
      <c r="A235" s="10"/>
      <c r="B235" s="11"/>
      <c r="C235" s="13"/>
      <c r="D235" s="12" t="s">
        <v>3274</v>
      </c>
      <c r="E235" s="60"/>
      <c r="F235" s="60">
        <v>15000000</v>
      </c>
      <c r="G235" s="74">
        <f t="shared" si="11"/>
        <v>15000000</v>
      </c>
      <c r="H235" s="12" t="s">
        <v>1226</v>
      </c>
      <c r="I235" s="69"/>
      <c r="J235" s="26"/>
    </row>
    <row r="236" spans="1:10" s="14" customFormat="1" ht="108.5" x14ac:dyDescent="0.35">
      <c r="A236" s="10"/>
      <c r="B236" s="11"/>
      <c r="C236" s="13">
        <v>43</v>
      </c>
      <c r="D236" s="12" t="s">
        <v>1612</v>
      </c>
      <c r="E236" s="60">
        <v>0</v>
      </c>
      <c r="F236" s="60">
        <v>30000000</v>
      </c>
      <c r="G236" s="74">
        <f t="shared" si="11"/>
        <v>30000000</v>
      </c>
      <c r="H236" s="12" t="s">
        <v>1226</v>
      </c>
      <c r="I236" s="69"/>
      <c r="J236" s="26"/>
    </row>
    <row r="237" spans="1:10" x14ac:dyDescent="0.35">
      <c r="A237" s="10"/>
      <c r="B237" s="27"/>
      <c r="C237" s="109" t="s">
        <v>1240</v>
      </c>
      <c r="D237" s="110"/>
      <c r="E237" s="59">
        <f>SUM(E192:E236)</f>
        <v>515000000</v>
      </c>
      <c r="F237" s="59">
        <f>SUM(F192:F236)</f>
        <v>1315000000</v>
      </c>
      <c r="G237" s="73">
        <f>SUM(G192:G236)</f>
        <v>800000000</v>
      </c>
      <c r="H237" s="6"/>
      <c r="J237" s="35"/>
    </row>
    <row r="238" spans="1:10" x14ac:dyDescent="0.35">
      <c r="A238" s="10"/>
      <c r="B238" s="27"/>
      <c r="C238" s="107" t="s">
        <v>1255</v>
      </c>
      <c r="D238" s="108"/>
      <c r="E238" s="59"/>
      <c r="F238" s="59"/>
      <c r="G238" s="73"/>
      <c r="H238" s="6"/>
      <c r="J238" s="35"/>
    </row>
    <row r="239" spans="1:10" ht="77.5" x14ac:dyDescent="0.35">
      <c r="A239" s="10"/>
      <c r="B239" s="11"/>
      <c r="C239" s="9">
        <f ca="1">COUNTIF($B$11:E239,E239)</f>
        <v>1</v>
      </c>
      <c r="D239" s="4" t="s">
        <v>113</v>
      </c>
      <c r="E239" s="59">
        <v>100000000</v>
      </c>
      <c r="F239" s="59">
        <v>100000000</v>
      </c>
      <c r="G239" s="73"/>
      <c r="H239" s="6" t="s">
        <v>1227</v>
      </c>
    </row>
    <row r="240" spans="1:10" ht="77.5" x14ac:dyDescent="0.35">
      <c r="A240" s="10"/>
      <c r="B240" s="11"/>
      <c r="C240" s="9">
        <f ca="1">COUNTIF($B$11:E240,E240)</f>
        <v>2</v>
      </c>
      <c r="D240" s="4" t="s">
        <v>114</v>
      </c>
      <c r="E240" s="59">
        <v>15000000</v>
      </c>
      <c r="F240" s="59">
        <v>15000000</v>
      </c>
      <c r="G240" s="73"/>
      <c r="H240" s="6" t="s">
        <v>1227</v>
      </c>
    </row>
    <row r="241" spans="1:10" ht="77.5" x14ac:dyDescent="0.35">
      <c r="A241" s="10"/>
      <c r="B241" s="11"/>
      <c r="C241" s="9">
        <f ca="1">COUNTIF($B$11:E241,E241)</f>
        <v>3</v>
      </c>
      <c r="D241" s="4" t="s">
        <v>115</v>
      </c>
      <c r="E241" s="59">
        <v>100000000</v>
      </c>
      <c r="F241" s="59">
        <v>100000000</v>
      </c>
      <c r="G241" s="73"/>
      <c r="H241" s="6" t="s">
        <v>1227</v>
      </c>
    </row>
    <row r="242" spans="1:10" ht="108.5" x14ac:dyDescent="0.35">
      <c r="A242" s="10"/>
      <c r="B242" s="11"/>
      <c r="C242" s="9">
        <f ca="1">COUNTIF($B$11:E242,E242)</f>
        <v>4</v>
      </c>
      <c r="D242" s="4" t="s">
        <v>116</v>
      </c>
      <c r="E242" s="59">
        <v>25000000</v>
      </c>
      <c r="F242" s="59">
        <v>25000000</v>
      </c>
      <c r="G242" s="73"/>
      <c r="H242" s="6" t="s">
        <v>1227</v>
      </c>
    </row>
    <row r="243" spans="1:10" ht="77.5" x14ac:dyDescent="0.35">
      <c r="A243" s="10"/>
      <c r="B243" s="11"/>
      <c r="C243" s="9">
        <f ca="1">COUNTIF($B$11:E243,E243)</f>
        <v>5</v>
      </c>
      <c r="D243" s="4" t="s">
        <v>117</v>
      </c>
      <c r="E243" s="59">
        <v>25000000</v>
      </c>
      <c r="F243" s="59">
        <v>25000000</v>
      </c>
      <c r="G243" s="73"/>
      <c r="H243" s="6" t="s">
        <v>1226</v>
      </c>
    </row>
    <row r="244" spans="1:10" ht="77.5" x14ac:dyDescent="0.35">
      <c r="A244" s="10"/>
      <c r="B244" s="11"/>
      <c r="C244" s="9">
        <f ca="1">COUNTIF($B$11:E244,E244)</f>
        <v>6</v>
      </c>
      <c r="D244" s="4" t="s">
        <v>118</v>
      </c>
      <c r="E244" s="59">
        <v>20000000</v>
      </c>
      <c r="F244" s="59">
        <v>20000000</v>
      </c>
      <c r="G244" s="73"/>
      <c r="H244" s="6" t="s">
        <v>1226</v>
      </c>
    </row>
    <row r="245" spans="1:10" s="14" customFormat="1" ht="77.5" x14ac:dyDescent="0.35">
      <c r="A245" s="10"/>
      <c r="B245" s="11"/>
      <c r="C245" s="13">
        <v>7</v>
      </c>
      <c r="D245" s="12" t="s">
        <v>1617</v>
      </c>
      <c r="E245" s="60">
        <v>0</v>
      </c>
      <c r="F245" s="60">
        <v>10000000</v>
      </c>
      <c r="G245" s="74">
        <f t="shared" ref="G245:G259" si="12">F245-E245</f>
        <v>10000000</v>
      </c>
      <c r="H245" s="12" t="s">
        <v>1227</v>
      </c>
      <c r="I245" s="69"/>
      <c r="J245" s="26"/>
    </row>
    <row r="246" spans="1:10" s="14" customFormat="1" ht="77.5" x14ac:dyDescent="0.35">
      <c r="A246" s="10"/>
      <c r="B246" s="11"/>
      <c r="C246" s="13">
        <v>8</v>
      </c>
      <c r="D246" s="12" t="s">
        <v>1621</v>
      </c>
      <c r="E246" s="60">
        <v>0</v>
      </c>
      <c r="F246" s="60">
        <v>10000000</v>
      </c>
      <c r="G246" s="74">
        <f t="shared" si="12"/>
        <v>10000000</v>
      </c>
      <c r="H246" s="12" t="s">
        <v>1227</v>
      </c>
      <c r="I246" s="69"/>
      <c r="J246" s="26"/>
    </row>
    <row r="247" spans="1:10" s="14" customFormat="1" ht="77.5" x14ac:dyDescent="0.35">
      <c r="A247" s="10"/>
      <c r="B247" s="11"/>
      <c r="C247" s="13">
        <v>9</v>
      </c>
      <c r="D247" s="12" t="s">
        <v>1618</v>
      </c>
      <c r="E247" s="60">
        <v>0</v>
      </c>
      <c r="F247" s="60">
        <v>15000000</v>
      </c>
      <c r="G247" s="74">
        <f t="shared" si="12"/>
        <v>15000000</v>
      </c>
      <c r="H247" s="12" t="s">
        <v>1227</v>
      </c>
      <c r="I247" s="69"/>
      <c r="J247" s="26"/>
    </row>
    <row r="248" spans="1:10" s="14" customFormat="1" ht="77.5" x14ac:dyDescent="0.35">
      <c r="A248" s="10"/>
      <c r="B248" s="11"/>
      <c r="C248" s="13">
        <v>10</v>
      </c>
      <c r="D248" s="12" t="s">
        <v>1619</v>
      </c>
      <c r="E248" s="60">
        <v>0</v>
      </c>
      <c r="F248" s="60">
        <v>10000000</v>
      </c>
      <c r="G248" s="74">
        <f t="shared" si="12"/>
        <v>10000000</v>
      </c>
      <c r="H248" s="12" t="s">
        <v>1227</v>
      </c>
      <c r="I248" s="69"/>
      <c r="J248" s="26"/>
    </row>
    <row r="249" spans="1:10" s="14" customFormat="1" ht="77.5" x14ac:dyDescent="0.35">
      <c r="A249" s="10"/>
      <c r="B249" s="11"/>
      <c r="C249" s="13">
        <v>11</v>
      </c>
      <c r="D249" s="12" t="s">
        <v>1620</v>
      </c>
      <c r="E249" s="60">
        <v>0</v>
      </c>
      <c r="F249" s="60">
        <v>10000000</v>
      </c>
      <c r="G249" s="74">
        <f t="shared" si="12"/>
        <v>10000000</v>
      </c>
      <c r="H249" s="12" t="s">
        <v>1227</v>
      </c>
      <c r="I249" s="69"/>
      <c r="J249" s="26"/>
    </row>
    <row r="250" spans="1:10" s="14" customFormat="1" ht="77.5" x14ac:dyDescent="0.35">
      <c r="A250" s="10"/>
      <c r="B250" s="11"/>
      <c r="C250" s="13">
        <v>12</v>
      </c>
      <c r="D250" s="12" t="s">
        <v>1623</v>
      </c>
      <c r="E250" s="60">
        <v>0</v>
      </c>
      <c r="F250" s="60">
        <v>100000000</v>
      </c>
      <c r="G250" s="74">
        <f t="shared" si="12"/>
        <v>100000000</v>
      </c>
      <c r="H250" s="12" t="s">
        <v>1227</v>
      </c>
      <c r="I250" s="69"/>
      <c r="J250" s="26"/>
    </row>
    <row r="251" spans="1:10" s="14" customFormat="1" ht="77.5" x14ac:dyDescent="0.35">
      <c r="A251" s="10"/>
      <c r="B251" s="11"/>
      <c r="C251" s="13">
        <v>13</v>
      </c>
      <c r="D251" s="12" t="s">
        <v>1624</v>
      </c>
      <c r="E251" s="60">
        <v>0</v>
      </c>
      <c r="F251" s="60">
        <v>10000000</v>
      </c>
      <c r="G251" s="74">
        <f t="shared" si="12"/>
        <v>10000000</v>
      </c>
      <c r="H251" s="12" t="s">
        <v>1227</v>
      </c>
      <c r="I251" s="69"/>
      <c r="J251" s="26"/>
    </row>
    <row r="252" spans="1:10" s="14" customFormat="1" ht="77.5" x14ac:dyDescent="0.35">
      <c r="A252" s="10"/>
      <c r="B252" s="11"/>
      <c r="C252" s="13">
        <v>14</v>
      </c>
      <c r="D252" s="12" t="s">
        <v>1625</v>
      </c>
      <c r="E252" s="60">
        <v>0</v>
      </c>
      <c r="F252" s="60">
        <v>10000000</v>
      </c>
      <c r="G252" s="74">
        <f t="shared" si="12"/>
        <v>10000000</v>
      </c>
      <c r="H252" s="12" t="s">
        <v>1227</v>
      </c>
      <c r="I252" s="69"/>
      <c r="J252" s="26"/>
    </row>
    <row r="253" spans="1:10" s="14" customFormat="1" ht="77.5" x14ac:dyDescent="0.35">
      <c r="A253" s="10"/>
      <c r="B253" s="11"/>
      <c r="C253" s="13">
        <v>15</v>
      </c>
      <c r="D253" s="12" t="s">
        <v>1626</v>
      </c>
      <c r="E253" s="60">
        <v>0</v>
      </c>
      <c r="F253" s="60">
        <v>10000000</v>
      </c>
      <c r="G253" s="74">
        <f t="shared" si="12"/>
        <v>10000000</v>
      </c>
      <c r="H253" s="12" t="s">
        <v>1227</v>
      </c>
      <c r="I253" s="69"/>
      <c r="J253" s="26"/>
    </row>
    <row r="254" spans="1:10" s="14" customFormat="1" ht="93" x14ac:dyDescent="0.35">
      <c r="A254" s="10"/>
      <c r="B254" s="11"/>
      <c r="C254" s="13">
        <v>16</v>
      </c>
      <c r="D254" s="12" t="s">
        <v>1627</v>
      </c>
      <c r="E254" s="60">
        <v>0</v>
      </c>
      <c r="F254" s="60">
        <v>9000000</v>
      </c>
      <c r="G254" s="74">
        <f t="shared" si="12"/>
        <v>9000000</v>
      </c>
      <c r="H254" s="12" t="s">
        <v>1227</v>
      </c>
      <c r="I254" s="69"/>
      <c r="J254" s="26"/>
    </row>
    <row r="255" spans="1:10" s="14" customFormat="1" ht="77.5" x14ac:dyDescent="0.35">
      <c r="A255" s="10"/>
      <c r="B255" s="11"/>
      <c r="C255" s="13">
        <v>17</v>
      </c>
      <c r="D255" s="12" t="s">
        <v>1629</v>
      </c>
      <c r="E255" s="60">
        <v>0</v>
      </c>
      <c r="F255" s="60">
        <v>10000000</v>
      </c>
      <c r="G255" s="74">
        <f t="shared" si="12"/>
        <v>10000000</v>
      </c>
      <c r="H255" s="12" t="s">
        <v>1227</v>
      </c>
      <c r="I255" s="69"/>
      <c r="J255" s="26"/>
    </row>
    <row r="256" spans="1:10" s="14" customFormat="1" ht="77.5" x14ac:dyDescent="0.35">
      <c r="A256" s="10"/>
      <c r="B256" s="11"/>
      <c r="C256" s="13">
        <v>18</v>
      </c>
      <c r="D256" s="12" t="s">
        <v>1630</v>
      </c>
      <c r="E256" s="60">
        <v>0</v>
      </c>
      <c r="F256" s="60">
        <v>10000000</v>
      </c>
      <c r="G256" s="74">
        <f t="shared" si="12"/>
        <v>10000000</v>
      </c>
      <c r="H256" s="12" t="s">
        <v>1227</v>
      </c>
      <c r="I256" s="69"/>
      <c r="J256" s="26"/>
    </row>
    <row r="257" spans="1:10" s="14" customFormat="1" ht="77.5" x14ac:dyDescent="0.35">
      <c r="A257" s="10"/>
      <c r="B257" s="11"/>
      <c r="C257" s="13">
        <v>19</v>
      </c>
      <c r="D257" s="12" t="s">
        <v>3275</v>
      </c>
      <c r="E257" s="60">
        <v>0</v>
      </c>
      <c r="F257" s="60">
        <v>50000000</v>
      </c>
      <c r="G257" s="74">
        <f t="shared" si="12"/>
        <v>50000000</v>
      </c>
      <c r="H257" s="12" t="s">
        <v>1227</v>
      </c>
      <c r="I257" s="69"/>
      <c r="J257" s="26"/>
    </row>
    <row r="258" spans="1:10" s="14" customFormat="1" ht="77.5" x14ac:dyDescent="0.35">
      <c r="A258" s="10"/>
      <c r="B258" s="11"/>
      <c r="C258" s="13">
        <v>20</v>
      </c>
      <c r="D258" s="12" t="s">
        <v>1622</v>
      </c>
      <c r="E258" s="60">
        <v>0</v>
      </c>
      <c r="F258" s="60">
        <v>20000000</v>
      </c>
      <c r="G258" s="74">
        <f t="shared" si="12"/>
        <v>20000000</v>
      </c>
      <c r="H258" s="12" t="s">
        <v>1226</v>
      </c>
      <c r="I258" s="69"/>
      <c r="J258" s="26"/>
    </row>
    <row r="259" spans="1:10" s="14" customFormat="1" ht="77.5" x14ac:dyDescent="0.35">
      <c r="A259" s="10"/>
      <c r="B259" s="11"/>
      <c r="C259" s="13">
        <v>21</v>
      </c>
      <c r="D259" s="12" t="s">
        <v>1628</v>
      </c>
      <c r="E259" s="60">
        <v>0</v>
      </c>
      <c r="F259" s="60">
        <v>10000000</v>
      </c>
      <c r="G259" s="74">
        <f t="shared" si="12"/>
        <v>10000000</v>
      </c>
      <c r="H259" s="12" t="s">
        <v>1226</v>
      </c>
      <c r="I259" s="69"/>
      <c r="J259" s="26"/>
    </row>
    <row r="260" spans="1:10" x14ac:dyDescent="0.35">
      <c r="A260" s="10"/>
      <c r="B260" s="11"/>
      <c r="C260" s="109" t="s">
        <v>1241</v>
      </c>
      <c r="D260" s="110"/>
      <c r="E260" s="59">
        <f>SUM(E239:E259)</f>
        <v>285000000</v>
      </c>
      <c r="F260" s="59">
        <f>SUM(F239:F259)</f>
        <v>579000000</v>
      </c>
      <c r="G260" s="73">
        <f>SUM(G239:G259)</f>
        <v>294000000</v>
      </c>
      <c r="H260" s="6"/>
      <c r="J260" s="35"/>
    </row>
    <row r="261" spans="1:10" x14ac:dyDescent="0.35">
      <c r="A261" s="10"/>
      <c r="B261" s="27"/>
      <c r="C261" s="107" t="s">
        <v>1256</v>
      </c>
      <c r="D261" s="108"/>
      <c r="E261" s="59"/>
      <c r="F261" s="59"/>
      <c r="G261" s="73"/>
      <c r="H261" s="6"/>
      <c r="J261" s="35"/>
    </row>
    <row r="262" spans="1:10" ht="77.5" x14ac:dyDescent="0.35">
      <c r="A262" s="10"/>
      <c r="B262" s="11"/>
      <c r="C262" s="9">
        <f ca="1">COUNTIF($B$11:E262,E262)</f>
        <v>1</v>
      </c>
      <c r="D262" s="4" t="s">
        <v>119</v>
      </c>
      <c r="E262" s="59">
        <v>15000000</v>
      </c>
      <c r="F262" s="59">
        <v>15000000</v>
      </c>
      <c r="G262" s="73"/>
      <c r="H262" s="6" t="s">
        <v>1227</v>
      </c>
    </row>
    <row r="263" spans="1:10" ht="77.5" x14ac:dyDescent="0.35">
      <c r="A263" s="10"/>
      <c r="B263" s="11"/>
      <c r="C263" s="9">
        <f ca="1">COUNTIF($B$11:E263,E263)</f>
        <v>2</v>
      </c>
      <c r="D263" s="4" t="s">
        <v>120</v>
      </c>
      <c r="E263" s="59">
        <v>10000000</v>
      </c>
      <c r="F263" s="59">
        <v>10000000</v>
      </c>
      <c r="G263" s="73"/>
      <c r="H263" s="6" t="s">
        <v>1226</v>
      </c>
    </row>
    <row r="264" spans="1:10" s="14" customFormat="1" ht="77.5" x14ac:dyDescent="0.35">
      <c r="A264" s="10"/>
      <c r="B264" s="11"/>
      <c r="C264" s="13">
        <v>3</v>
      </c>
      <c r="D264" s="12" t="s">
        <v>1631</v>
      </c>
      <c r="E264" s="60">
        <v>0</v>
      </c>
      <c r="F264" s="60">
        <v>100000000</v>
      </c>
      <c r="G264" s="74">
        <f t="shared" ref="G264:G270" si="13">F264-E264</f>
        <v>100000000</v>
      </c>
      <c r="H264" s="12" t="s">
        <v>1227</v>
      </c>
      <c r="I264" s="69"/>
      <c r="J264" s="26"/>
    </row>
    <row r="265" spans="1:10" s="14" customFormat="1" ht="93" x14ac:dyDescent="0.35">
      <c r="A265" s="10"/>
      <c r="B265" s="11"/>
      <c r="C265" s="13">
        <v>4</v>
      </c>
      <c r="D265" s="12" t="s">
        <v>3378</v>
      </c>
      <c r="E265" s="60">
        <v>0</v>
      </c>
      <c r="F265" s="60">
        <v>25000000</v>
      </c>
      <c r="G265" s="74">
        <f t="shared" si="13"/>
        <v>25000000</v>
      </c>
      <c r="H265" s="12" t="s">
        <v>1227</v>
      </c>
      <c r="I265" s="69"/>
      <c r="J265" s="26"/>
    </row>
    <row r="266" spans="1:10" s="14" customFormat="1" ht="93" x14ac:dyDescent="0.35">
      <c r="A266" s="10"/>
      <c r="B266" s="11"/>
      <c r="C266" s="13">
        <v>5</v>
      </c>
      <c r="D266" s="12" t="s">
        <v>1636</v>
      </c>
      <c r="E266" s="60">
        <v>0</v>
      </c>
      <c r="F266" s="60">
        <v>15000000</v>
      </c>
      <c r="G266" s="74">
        <f t="shared" si="13"/>
        <v>15000000</v>
      </c>
      <c r="H266" s="12" t="s">
        <v>1227</v>
      </c>
      <c r="I266" s="69"/>
      <c r="J266" s="26"/>
    </row>
    <row r="267" spans="1:10" s="14" customFormat="1" ht="93" x14ac:dyDescent="0.35">
      <c r="A267" s="10"/>
      <c r="B267" s="11"/>
      <c r="C267" s="13">
        <v>6</v>
      </c>
      <c r="D267" s="12" t="s">
        <v>3276</v>
      </c>
      <c r="E267" s="60">
        <v>0</v>
      </c>
      <c r="F267" s="60">
        <v>25000000</v>
      </c>
      <c r="G267" s="74">
        <f t="shared" si="13"/>
        <v>25000000</v>
      </c>
      <c r="H267" s="12" t="s">
        <v>1226</v>
      </c>
      <c r="I267" s="69"/>
      <c r="J267" s="26"/>
    </row>
    <row r="268" spans="1:10" s="14" customFormat="1" ht="77.5" x14ac:dyDescent="0.35">
      <c r="A268" s="10"/>
      <c r="B268" s="11"/>
      <c r="C268" s="13">
        <v>7</v>
      </c>
      <c r="D268" s="12" t="s">
        <v>1632</v>
      </c>
      <c r="E268" s="60">
        <v>0</v>
      </c>
      <c r="F268" s="60">
        <v>9000000</v>
      </c>
      <c r="G268" s="74">
        <f t="shared" si="13"/>
        <v>9000000</v>
      </c>
      <c r="H268" s="12" t="s">
        <v>1226</v>
      </c>
      <c r="I268" s="69"/>
      <c r="J268" s="26"/>
    </row>
    <row r="269" spans="1:10" s="14" customFormat="1" ht="77.5" x14ac:dyDescent="0.35">
      <c r="A269" s="10"/>
      <c r="B269" s="11"/>
      <c r="C269" s="13">
        <v>8</v>
      </c>
      <c r="D269" s="12" t="s">
        <v>1633</v>
      </c>
      <c r="E269" s="60">
        <v>0</v>
      </c>
      <c r="F269" s="60">
        <v>9000000</v>
      </c>
      <c r="G269" s="74">
        <f t="shared" si="13"/>
        <v>9000000</v>
      </c>
      <c r="H269" s="12" t="s">
        <v>1226</v>
      </c>
      <c r="I269" s="69"/>
      <c r="J269" s="26"/>
    </row>
    <row r="270" spans="1:10" s="14" customFormat="1" ht="77.5" x14ac:dyDescent="0.35">
      <c r="A270" s="10"/>
      <c r="B270" s="11"/>
      <c r="C270" s="13">
        <v>9</v>
      </c>
      <c r="D270" s="12" t="s">
        <v>1634</v>
      </c>
      <c r="E270" s="60">
        <v>0</v>
      </c>
      <c r="F270" s="60">
        <v>9000000</v>
      </c>
      <c r="G270" s="74">
        <f t="shared" si="13"/>
        <v>9000000</v>
      </c>
      <c r="H270" s="12" t="s">
        <v>1226</v>
      </c>
      <c r="I270" s="69"/>
      <c r="J270" s="26"/>
    </row>
    <row r="271" spans="1:10" s="14" customFormat="1" ht="77.5" x14ac:dyDescent="0.35">
      <c r="A271" s="10"/>
      <c r="B271" s="11"/>
      <c r="C271" s="13">
        <v>9</v>
      </c>
      <c r="D271" s="12" t="s">
        <v>1635</v>
      </c>
      <c r="E271" s="60">
        <v>0</v>
      </c>
      <c r="F271" s="60">
        <v>9000000</v>
      </c>
      <c r="G271" s="74">
        <f t="shared" ref="G271" si="14">F271-E271</f>
        <v>9000000</v>
      </c>
      <c r="H271" s="12" t="s">
        <v>1226</v>
      </c>
      <c r="I271" s="69"/>
      <c r="J271" s="26"/>
    </row>
    <row r="272" spans="1:10" x14ac:dyDescent="0.35">
      <c r="A272" s="10"/>
      <c r="B272" s="27"/>
      <c r="C272" s="109" t="s">
        <v>1242</v>
      </c>
      <c r="D272" s="110"/>
      <c r="E272" s="59">
        <f>SUM(E262:E271)</f>
        <v>25000000</v>
      </c>
      <c r="F272" s="59">
        <f>SUM(F262:F271)</f>
        <v>226000000</v>
      </c>
      <c r="G272" s="73">
        <f>SUM(G262:G271)</f>
        <v>201000000</v>
      </c>
      <c r="H272" s="6"/>
      <c r="J272" s="35"/>
    </row>
    <row r="273" spans="1:10" x14ac:dyDescent="0.35">
      <c r="A273" s="10"/>
      <c r="B273" s="27"/>
      <c r="C273" s="107" t="s">
        <v>1257</v>
      </c>
      <c r="D273" s="108"/>
      <c r="E273" s="59"/>
      <c r="F273" s="59"/>
      <c r="G273" s="73"/>
      <c r="H273" s="6"/>
      <c r="J273" s="35"/>
    </row>
    <row r="274" spans="1:10" ht="93" x14ac:dyDescent="0.35">
      <c r="A274" s="10"/>
      <c r="B274" s="11"/>
      <c r="C274" s="9">
        <f ca="1">COUNTIF($B$11:E274,E274)</f>
        <v>1</v>
      </c>
      <c r="D274" s="4" t="s">
        <v>121</v>
      </c>
      <c r="E274" s="59">
        <v>20000000</v>
      </c>
      <c r="F274" s="59">
        <v>20000000</v>
      </c>
      <c r="G274" s="73"/>
      <c r="H274" s="6" t="s">
        <v>1227</v>
      </c>
    </row>
    <row r="275" spans="1:10" ht="93" x14ac:dyDescent="0.35">
      <c r="A275" s="10"/>
      <c r="B275" s="11"/>
      <c r="C275" s="9">
        <f ca="1">COUNTIF($B$11:E275,E275)</f>
        <v>2</v>
      </c>
      <c r="D275" s="4" t="s">
        <v>122</v>
      </c>
      <c r="E275" s="59">
        <v>40000000</v>
      </c>
      <c r="F275" s="59">
        <v>40000000</v>
      </c>
      <c r="G275" s="73"/>
      <c r="H275" s="6" t="s">
        <v>1227</v>
      </c>
    </row>
    <row r="276" spans="1:10" ht="77.5" x14ac:dyDescent="0.35">
      <c r="A276" s="10"/>
      <c r="B276" s="11"/>
      <c r="C276" s="9">
        <f ca="1">COUNTIF($B$11:E276,E276)</f>
        <v>3</v>
      </c>
      <c r="D276" s="4" t="s">
        <v>123</v>
      </c>
      <c r="E276" s="59">
        <v>10000000</v>
      </c>
      <c r="F276" s="59">
        <v>10000000</v>
      </c>
      <c r="G276" s="73"/>
      <c r="H276" s="6" t="s">
        <v>1227</v>
      </c>
    </row>
    <row r="277" spans="1:10" ht="77.5" x14ac:dyDescent="0.35">
      <c r="A277" s="10"/>
      <c r="B277" s="11"/>
      <c r="C277" s="9">
        <f ca="1">COUNTIF($B$11:E277,E277)</f>
        <v>4</v>
      </c>
      <c r="D277" s="4" t="s">
        <v>124</v>
      </c>
      <c r="E277" s="59">
        <v>20000000</v>
      </c>
      <c r="F277" s="59">
        <v>20000000</v>
      </c>
      <c r="G277" s="73"/>
      <c r="H277" s="6" t="s">
        <v>1227</v>
      </c>
    </row>
    <row r="278" spans="1:10" ht="77.5" x14ac:dyDescent="0.35">
      <c r="A278" s="10"/>
      <c r="B278" s="11"/>
      <c r="C278" s="9">
        <f ca="1">COUNTIF($B$11:E278,E278)</f>
        <v>5</v>
      </c>
      <c r="D278" s="4" t="s">
        <v>125</v>
      </c>
      <c r="E278" s="59">
        <v>10000000</v>
      </c>
      <c r="F278" s="59">
        <v>10000000</v>
      </c>
      <c r="G278" s="73"/>
      <c r="H278" s="6" t="s">
        <v>1226</v>
      </c>
    </row>
    <row r="279" spans="1:10" s="14" customFormat="1" ht="93" x14ac:dyDescent="0.35">
      <c r="A279" s="10"/>
      <c r="B279" s="11"/>
      <c r="C279" s="13">
        <v>6</v>
      </c>
      <c r="D279" s="12" t="s">
        <v>1640</v>
      </c>
      <c r="E279" s="60">
        <v>0</v>
      </c>
      <c r="F279" s="60">
        <v>20000000</v>
      </c>
      <c r="G279" s="74">
        <f t="shared" ref="G279:G287" si="15">F279-E279</f>
        <v>20000000</v>
      </c>
      <c r="H279" s="6" t="s">
        <v>1227</v>
      </c>
      <c r="I279" s="69"/>
      <c r="J279" s="26"/>
    </row>
    <row r="280" spans="1:10" s="14" customFormat="1" ht="93" x14ac:dyDescent="0.35">
      <c r="A280" s="10"/>
      <c r="B280" s="11"/>
      <c r="C280" s="13">
        <v>7</v>
      </c>
      <c r="D280" s="12" t="s">
        <v>1641</v>
      </c>
      <c r="E280" s="60">
        <v>0</v>
      </c>
      <c r="F280" s="60">
        <v>100000000</v>
      </c>
      <c r="G280" s="74">
        <f t="shared" si="15"/>
        <v>100000000</v>
      </c>
      <c r="H280" s="6" t="s">
        <v>1227</v>
      </c>
      <c r="I280" s="69"/>
      <c r="J280" s="26"/>
    </row>
    <row r="281" spans="1:10" s="14" customFormat="1" ht="93" x14ac:dyDescent="0.35">
      <c r="A281" s="10"/>
      <c r="B281" s="11"/>
      <c r="C281" s="13">
        <v>8</v>
      </c>
      <c r="D281" s="12" t="s">
        <v>1642</v>
      </c>
      <c r="E281" s="60">
        <v>0</v>
      </c>
      <c r="F281" s="60">
        <v>18000000</v>
      </c>
      <c r="G281" s="74">
        <f t="shared" si="15"/>
        <v>18000000</v>
      </c>
      <c r="H281" s="6" t="s">
        <v>1227</v>
      </c>
      <c r="I281" s="69"/>
      <c r="J281" s="26"/>
    </row>
    <row r="282" spans="1:10" s="14" customFormat="1" ht="77.5" x14ac:dyDescent="0.35">
      <c r="A282" s="10"/>
      <c r="B282" s="11"/>
      <c r="C282" s="13">
        <v>9</v>
      </c>
      <c r="D282" s="12" t="s">
        <v>1643</v>
      </c>
      <c r="E282" s="60">
        <v>0</v>
      </c>
      <c r="F282" s="60">
        <v>25000000</v>
      </c>
      <c r="G282" s="74">
        <f t="shared" si="15"/>
        <v>25000000</v>
      </c>
      <c r="H282" s="6" t="s">
        <v>1227</v>
      </c>
      <c r="I282" s="69"/>
      <c r="J282" s="26"/>
    </row>
    <row r="283" spans="1:10" s="14" customFormat="1" ht="77.5" x14ac:dyDescent="0.35">
      <c r="A283" s="10"/>
      <c r="B283" s="11"/>
      <c r="C283" s="13">
        <v>10</v>
      </c>
      <c r="D283" s="12" t="s">
        <v>1638</v>
      </c>
      <c r="E283" s="60">
        <v>0</v>
      </c>
      <c r="F283" s="60">
        <v>10000000</v>
      </c>
      <c r="G283" s="74">
        <f t="shared" si="15"/>
        <v>10000000</v>
      </c>
      <c r="H283" s="6" t="s">
        <v>1227</v>
      </c>
      <c r="I283" s="69"/>
      <c r="J283" s="26"/>
    </row>
    <row r="284" spans="1:10" s="14" customFormat="1" ht="77.5" x14ac:dyDescent="0.35">
      <c r="A284" s="10"/>
      <c r="B284" s="11"/>
      <c r="C284" s="13">
        <v>11</v>
      </c>
      <c r="D284" s="12" t="s">
        <v>1637</v>
      </c>
      <c r="E284" s="60">
        <v>0</v>
      </c>
      <c r="F284" s="60">
        <v>10000000</v>
      </c>
      <c r="G284" s="74">
        <f t="shared" si="15"/>
        <v>10000000</v>
      </c>
      <c r="H284" s="12" t="s">
        <v>1226</v>
      </c>
      <c r="I284" s="69"/>
      <c r="J284" s="26"/>
    </row>
    <row r="285" spans="1:10" s="14" customFormat="1" ht="77.5" x14ac:dyDescent="0.35">
      <c r="A285" s="10"/>
      <c r="B285" s="11"/>
      <c r="C285" s="13">
        <v>12</v>
      </c>
      <c r="D285" s="12" t="s">
        <v>1639</v>
      </c>
      <c r="E285" s="60">
        <v>0</v>
      </c>
      <c r="F285" s="60">
        <v>25000000</v>
      </c>
      <c r="G285" s="74">
        <f t="shared" si="15"/>
        <v>25000000</v>
      </c>
      <c r="H285" s="12" t="s">
        <v>1226</v>
      </c>
      <c r="I285" s="69"/>
      <c r="J285" s="26"/>
    </row>
    <row r="286" spans="1:10" s="14" customFormat="1" ht="93" x14ac:dyDescent="0.35">
      <c r="A286" s="10"/>
      <c r="B286" s="11"/>
      <c r="C286" s="13">
        <v>13</v>
      </c>
      <c r="D286" s="12" t="s">
        <v>3277</v>
      </c>
      <c r="E286" s="60">
        <v>0</v>
      </c>
      <c r="F286" s="60">
        <v>9000000</v>
      </c>
      <c r="G286" s="74">
        <f t="shared" si="15"/>
        <v>9000000</v>
      </c>
      <c r="H286" s="12" t="s">
        <v>1226</v>
      </c>
      <c r="I286" s="69"/>
      <c r="J286" s="26"/>
    </row>
    <row r="287" spans="1:10" s="14" customFormat="1" ht="93" x14ac:dyDescent="0.35">
      <c r="A287" s="10"/>
      <c r="B287" s="11"/>
      <c r="C287" s="13">
        <v>14</v>
      </c>
      <c r="D287" s="12" t="s">
        <v>3278</v>
      </c>
      <c r="E287" s="60">
        <v>0</v>
      </c>
      <c r="F287" s="60">
        <v>9000000</v>
      </c>
      <c r="G287" s="74">
        <f t="shared" si="15"/>
        <v>9000000</v>
      </c>
      <c r="H287" s="12" t="s">
        <v>1226</v>
      </c>
      <c r="I287" s="69"/>
      <c r="J287" s="26"/>
    </row>
    <row r="288" spans="1:10" x14ac:dyDescent="0.35">
      <c r="A288" s="10"/>
      <c r="B288" s="27"/>
      <c r="C288" s="109" t="s">
        <v>1243</v>
      </c>
      <c r="D288" s="110"/>
      <c r="E288" s="59">
        <f>SUM(E274:E287)</f>
        <v>100000000</v>
      </c>
      <c r="F288" s="59">
        <f>SUM(F274:F287)</f>
        <v>326000000</v>
      </c>
      <c r="G288" s="73">
        <f>SUM(G274:G287)</f>
        <v>226000000</v>
      </c>
      <c r="H288" s="6"/>
      <c r="J288" s="35"/>
    </row>
    <row r="289" spans="1:10" x14ac:dyDescent="0.35">
      <c r="A289" s="10"/>
      <c r="B289" s="27"/>
      <c r="C289" s="107" t="s">
        <v>1258</v>
      </c>
      <c r="D289" s="108"/>
      <c r="E289" s="59"/>
      <c r="F289" s="59"/>
      <c r="G289" s="73"/>
      <c r="H289" s="6"/>
      <c r="J289" s="35"/>
    </row>
    <row r="290" spans="1:10" ht="77.5" x14ac:dyDescent="0.35">
      <c r="A290" s="10"/>
      <c r="B290" s="11"/>
      <c r="C290" s="9">
        <f ca="1">COUNTIF($B$11:E290,E290)</f>
        <v>1</v>
      </c>
      <c r="D290" s="4" t="s">
        <v>126</v>
      </c>
      <c r="E290" s="59">
        <v>50000000</v>
      </c>
      <c r="F290" s="59">
        <v>50000000</v>
      </c>
      <c r="G290" s="73"/>
      <c r="H290" s="6" t="s">
        <v>1227</v>
      </c>
    </row>
    <row r="291" spans="1:10" ht="77.5" x14ac:dyDescent="0.35">
      <c r="A291" s="10"/>
      <c r="B291" s="11"/>
      <c r="C291" s="9">
        <f ca="1">COUNTIF($B$11:E291,E291)</f>
        <v>2</v>
      </c>
      <c r="D291" s="4" t="s">
        <v>127</v>
      </c>
      <c r="E291" s="59">
        <v>40000000</v>
      </c>
      <c r="F291" s="59">
        <v>40000000</v>
      </c>
      <c r="G291" s="73"/>
      <c r="H291" s="6" t="s">
        <v>1226</v>
      </c>
    </row>
    <row r="292" spans="1:10" s="14" customFormat="1" ht="93" x14ac:dyDescent="0.35">
      <c r="A292" s="10"/>
      <c r="B292" s="11"/>
      <c r="C292" s="13">
        <v>3</v>
      </c>
      <c r="D292" s="12" t="s">
        <v>1645</v>
      </c>
      <c r="E292" s="60">
        <v>0</v>
      </c>
      <c r="F292" s="60">
        <v>40000000</v>
      </c>
      <c r="G292" s="74">
        <f t="shared" ref="G292:G296" si="16">F292-E292</f>
        <v>40000000</v>
      </c>
      <c r="H292" s="12" t="s">
        <v>1227</v>
      </c>
      <c r="I292" s="69"/>
      <c r="J292" s="26"/>
    </row>
    <row r="293" spans="1:10" s="14" customFormat="1" ht="93" x14ac:dyDescent="0.35">
      <c r="A293" s="10"/>
      <c r="B293" s="11"/>
      <c r="C293" s="13">
        <v>4</v>
      </c>
      <c r="D293" s="12" t="s">
        <v>1646</v>
      </c>
      <c r="E293" s="60">
        <v>0</v>
      </c>
      <c r="F293" s="60">
        <v>26000000</v>
      </c>
      <c r="G293" s="74">
        <f t="shared" si="16"/>
        <v>26000000</v>
      </c>
      <c r="H293" s="12" t="s">
        <v>1227</v>
      </c>
      <c r="I293" s="69"/>
      <c r="J293" s="26"/>
    </row>
    <row r="294" spans="1:10" s="14" customFormat="1" ht="77.5" x14ac:dyDescent="0.35">
      <c r="A294" s="10"/>
      <c r="B294" s="11"/>
      <c r="C294" s="13">
        <v>5</v>
      </c>
      <c r="D294" s="12" t="s">
        <v>1648</v>
      </c>
      <c r="E294" s="60">
        <v>0</v>
      </c>
      <c r="F294" s="60">
        <v>100000000</v>
      </c>
      <c r="G294" s="74">
        <f t="shared" si="16"/>
        <v>100000000</v>
      </c>
      <c r="H294" s="12" t="s">
        <v>1227</v>
      </c>
      <c r="I294" s="69"/>
      <c r="J294" s="26"/>
    </row>
    <row r="295" spans="1:10" s="14" customFormat="1" ht="77.5" x14ac:dyDescent="0.35">
      <c r="A295" s="10"/>
      <c r="B295" s="11"/>
      <c r="C295" s="13">
        <v>6</v>
      </c>
      <c r="D295" s="12" t="s">
        <v>1644</v>
      </c>
      <c r="E295" s="60">
        <v>0</v>
      </c>
      <c r="F295" s="60">
        <v>10000000</v>
      </c>
      <c r="G295" s="74">
        <f t="shared" si="16"/>
        <v>10000000</v>
      </c>
      <c r="H295" s="12" t="s">
        <v>1226</v>
      </c>
      <c r="I295" s="69"/>
      <c r="J295" s="26"/>
    </row>
    <row r="296" spans="1:10" s="14" customFormat="1" ht="77.5" x14ac:dyDescent="0.35">
      <c r="A296" s="10"/>
      <c r="B296" s="11"/>
      <c r="C296" s="13">
        <v>7</v>
      </c>
      <c r="D296" s="12" t="s">
        <v>1647</v>
      </c>
      <c r="E296" s="60">
        <v>0</v>
      </c>
      <c r="F296" s="60">
        <v>10000000</v>
      </c>
      <c r="G296" s="74">
        <f t="shared" si="16"/>
        <v>10000000</v>
      </c>
      <c r="H296" s="12" t="s">
        <v>1226</v>
      </c>
      <c r="I296" s="69"/>
      <c r="J296" s="26"/>
    </row>
    <row r="297" spans="1:10" x14ac:dyDescent="0.35">
      <c r="A297" s="10"/>
      <c r="B297" s="27"/>
      <c r="C297" s="109" t="s">
        <v>1244</v>
      </c>
      <c r="D297" s="110"/>
      <c r="E297" s="59">
        <f>SUM(E290:E296)</f>
        <v>90000000</v>
      </c>
      <c r="F297" s="59">
        <f>SUM(F290:F296)</f>
        <v>276000000</v>
      </c>
      <c r="G297" s="73">
        <f>SUM(G290:G296)</f>
        <v>186000000</v>
      </c>
      <c r="H297" s="6"/>
      <c r="J297" s="35"/>
    </row>
    <row r="298" spans="1:10" s="30" customFormat="1" x14ac:dyDescent="0.35">
      <c r="A298" s="28"/>
      <c r="B298" s="29"/>
      <c r="C298" s="109" t="s">
        <v>1230</v>
      </c>
      <c r="D298" s="110"/>
      <c r="E298" s="61">
        <f>E33+E45+E63+E91+E121+E141+E163+E172+E190+E237+E260+E272+E288+E297</f>
        <v>2640000000</v>
      </c>
      <c r="F298" s="61">
        <f>F33+F45+F63+F91+F121+F141+F163+F172+F190+F237+F260+F272+F288+F297</f>
        <v>5398000000</v>
      </c>
      <c r="G298" s="75">
        <f>G33+G45+G63+G91+G121+G141+G163+G172+G190+G237+G260+G272+G288+G297</f>
        <v>2758000000</v>
      </c>
      <c r="H298" s="4"/>
      <c r="I298" s="69"/>
      <c r="J298" s="53"/>
    </row>
    <row r="299" spans="1:10" s="32" customFormat="1" x14ac:dyDescent="0.35">
      <c r="A299" s="21">
        <v>2</v>
      </c>
      <c r="B299" s="31" t="s">
        <v>1523</v>
      </c>
      <c r="C299" s="107" t="s">
        <v>1270</v>
      </c>
      <c r="D299" s="111"/>
      <c r="E299" s="59"/>
      <c r="F299" s="59"/>
      <c r="G299" s="73"/>
      <c r="H299" s="6"/>
      <c r="I299" s="69"/>
      <c r="J299" s="35"/>
    </row>
    <row r="300" spans="1:10" ht="124" x14ac:dyDescent="0.35">
      <c r="A300" s="33"/>
      <c r="B300" s="34"/>
      <c r="C300" s="9">
        <f ca="1">COUNTIF($B$11:E300,E300)</f>
        <v>1</v>
      </c>
      <c r="D300" s="4" t="s">
        <v>128</v>
      </c>
      <c r="E300" s="59">
        <v>10000000</v>
      </c>
      <c r="F300" s="59">
        <v>10000000</v>
      </c>
      <c r="G300" s="73"/>
      <c r="H300" s="6" t="s">
        <v>1226</v>
      </c>
    </row>
    <row r="301" spans="1:10" x14ac:dyDescent="0.35">
      <c r="A301" s="10"/>
      <c r="B301" s="27"/>
      <c r="C301" s="109" t="s">
        <v>1259</v>
      </c>
      <c r="D301" s="110"/>
      <c r="E301" s="59">
        <f>SUM(E300)</f>
        <v>10000000</v>
      </c>
      <c r="F301" s="59">
        <f>SUM(F300)</f>
        <v>10000000</v>
      </c>
      <c r="G301" s="73"/>
      <c r="H301" s="31"/>
      <c r="J301" s="35"/>
    </row>
    <row r="302" spans="1:10" x14ac:dyDescent="0.35">
      <c r="A302" s="10"/>
      <c r="B302" s="11"/>
      <c r="C302" s="107" t="s">
        <v>1649</v>
      </c>
      <c r="D302" s="111"/>
      <c r="E302" s="59"/>
      <c r="F302" s="59"/>
      <c r="G302" s="73"/>
      <c r="H302" s="31"/>
      <c r="J302" s="35"/>
    </row>
    <row r="303" spans="1:10" s="14" customFormat="1" ht="108.5" x14ac:dyDescent="0.35">
      <c r="A303" s="10"/>
      <c r="B303" s="11"/>
      <c r="C303" s="13">
        <v>1</v>
      </c>
      <c r="D303" s="12" t="s">
        <v>1657</v>
      </c>
      <c r="E303" s="60">
        <v>0</v>
      </c>
      <c r="F303" s="60">
        <v>75000000</v>
      </c>
      <c r="G303" s="74">
        <f t="shared" ref="G303:G312" si="17">F303-E303</f>
        <v>75000000</v>
      </c>
      <c r="H303" s="12" t="s">
        <v>1227</v>
      </c>
      <c r="I303" s="69"/>
      <c r="J303" s="26"/>
    </row>
    <row r="304" spans="1:10" s="14" customFormat="1" ht="108.5" x14ac:dyDescent="0.35">
      <c r="A304" s="10"/>
      <c r="B304" s="11"/>
      <c r="C304" s="13">
        <v>2</v>
      </c>
      <c r="D304" s="12" t="s">
        <v>1658</v>
      </c>
      <c r="E304" s="60">
        <v>0</v>
      </c>
      <c r="F304" s="60">
        <v>50000000</v>
      </c>
      <c r="G304" s="74">
        <f t="shared" si="17"/>
        <v>50000000</v>
      </c>
      <c r="H304" s="12" t="s">
        <v>1227</v>
      </c>
      <c r="I304" s="69"/>
      <c r="J304" s="26"/>
    </row>
    <row r="305" spans="1:10" s="14" customFormat="1" ht="108.5" x14ac:dyDescent="0.35">
      <c r="A305" s="10"/>
      <c r="B305" s="11"/>
      <c r="C305" s="13">
        <v>3</v>
      </c>
      <c r="D305" s="12" t="s">
        <v>1659</v>
      </c>
      <c r="E305" s="60">
        <v>0</v>
      </c>
      <c r="F305" s="60">
        <v>25000000</v>
      </c>
      <c r="G305" s="74">
        <f t="shared" si="17"/>
        <v>25000000</v>
      </c>
      <c r="H305" s="12" t="s">
        <v>1227</v>
      </c>
      <c r="I305" s="69"/>
      <c r="J305" s="26"/>
    </row>
    <row r="306" spans="1:10" s="14" customFormat="1" ht="77.5" x14ac:dyDescent="0.35">
      <c r="A306" s="10"/>
      <c r="B306" s="11"/>
      <c r="C306" s="13">
        <v>4</v>
      </c>
      <c r="D306" s="12" t="s">
        <v>1650</v>
      </c>
      <c r="E306" s="60">
        <v>0</v>
      </c>
      <c r="F306" s="60">
        <v>10000000</v>
      </c>
      <c r="G306" s="74">
        <f t="shared" si="17"/>
        <v>10000000</v>
      </c>
      <c r="H306" s="12" t="s">
        <v>1226</v>
      </c>
      <c r="I306" s="69"/>
      <c r="J306" s="26"/>
    </row>
    <row r="307" spans="1:10" s="14" customFormat="1" ht="77.5" x14ac:dyDescent="0.35">
      <c r="A307" s="10"/>
      <c r="B307" s="11"/>
      <c r="C307" s="13">
        <v>5</v>
      </c>
      <c r="D307" s="12" t="s">
        <v>1651</v>
      </c>
      <c r="E307" s="60">
        <v>0</v>
      </c>
      <c r="F307" s="60">
        <v>13000000</v>
      </c>
      <c r="G307" s="74">
        <f t="shared" si="17"/>
        <v>13000000</v>
      </c>
      <c r="H307" s="12" t="s">
        <v>1226</v>
      </c>
      <c r="I307" s="69"/>
      <c r="J307" s="26"/>
    </row>
    <row r="308" spans="1:10" s="14" customFormat="1" ht="77.5" x14ac:dyDescent="0.35">
      <c r="A308" s="10"/>
      <c r="B308" s="11"/>
      <c r="C308" s="13">
        <v>6</v>
      </c>
      <c r="D308" s="12" t="s">
        <v>1652</v>
      </c>
      <c r="E308" s="60">
        <v>0</v>
      </c>
      <c r="F308" s="60">
        <v>13000000</v>
      </c>
      <c r="G308" s="74">
        <f t="shared" si="17"/>
        <v>13000000</v>
      </c>
      <c r="H308" s="12" t="s">
        <v>1226</v>
      </c>
      <c r="I308" s="69"/>
      <c r="J308" s="26"/>
    </row>
    <row r="309" spans="1:10" s="14" customFormat="1" ht="77.5" x14ac:dyDescent="0.35">
      <c r="A309" s="10"/>
      <c r="B309" s="11"/>
      <c r="C309" s="13">
        <v>7</v>
      </c>
      <c r="D309" s="12" t="s">
        <v>1653</v>
      </c>
      <c r="E309" s="60">
        <v>0</v>
      </c>
      <c r="F309" s="60">
        <v>13000000</v>
      </c>
      <c r="G309" s="74">
        <f t="shared" si="17"/>
        <v>13000000</v>
      </c>
      <c r="H309" s="12" t="s">
        <v>1226</v>
      </c>
      <c r="I309" s="69"/>
      <c r="J309" s="26"/>
    </row>
    <row r="310" spans="1:10" s="14" customFormat="1" ht="77.5" x14ac:dyDescent="0.35">
      <c r="A310" s="10"/>
      <c r="B310" s="11"/>
      <c r="C310" s="13">
        <v>8</v>
      </c>
      <c r="D310" s="12" t="s">
        <v>1654</v>
      </c>
      <c r="E310" s="60">
        <v>0</v>
      </c>
      <c r="F310" s="60">
        <v>13000000</v>
      </c>
      <c r="G310" s="74">
        <f t="shared" si="17"/>
        <v>13000000</v>
      </c>
      <c r="H310" s="12" t="s">
        <v>1226</v>
      </c>
      <c r="I310" s="69"/>
      <c r="J310" s="26"/>
    </row>
    <row r="311" spans="1:10" s="14" customFormat="1" ht="77.5" x14ac:dyDescent="0.35">
      <c r="A311" s="10"/>
      <c r="B311" s="11"/>
      <c r="C311" s="13">
        <v>10</v>
      </c>
      <c r="D311" s="12" t="s">
        <v>1655</v>
      </c>
      <c r="E311" s="60">
        <v>0</v>
      </c>
      <c r="F311" s="60">
        <v>15000000</v>
      </c>
      <c r="G311" s="74">
        <f t="shared" si="17"/>
        <v>15000000</v>
      </c>
      <c r="H311" s="12" t="s">
        <v>1226</v>
      </c>
      <c r="I311" s="69"/>
      <c r="J311" s="26"/>
    </row>
    <row r="312" spans="1:10" s="14" customFormat="1" ht="77.5" x14ac:dyDescent="0.35">
      <c r="A312" s="10"/>
      <c r="B312" s="11"/>
      <c r="C312" s="13">
        <v>10</v>
      </c>
      <c r="D312" s="12" t="s">
        <v>1656</v>
      </c>
      <c r="E312" s="60">
        <v>0</v>
      </c>
      <c r="F312" s="60">
        <v>20000000</v>
      </c>
      <c r="G312" s="74">
        <f t="shared" si="17"/>
        <v>20000000</v>
      </c>
      <c r="H312" s="12" t="s">
        <v>1226</v>
      </c>
      <c r="I312" s="69"/>
      <c r="J312" s="26"/>
    </row>
    <row r="313" spans="1:10" x14ac:dyDescent="0.35">
      <c r="A313" s="10"/>
      <c r="B313" s="27"/>
      <c r="C313" s="109" t="s">
        <v>1660</v>
      </c>
      <c r="D313" s="110"/>
      <c r="E313" s="59">
        <f>SUM(E303:E312)</f>
        <v>0</v>
      </c>
      <c r="F313" s="59">
        <f>SUM(F303:F312)</f>
        <v>247000000</v>
      </c>
      <c r="G313" s="73">
        <f>SUM(G303:G312)</f>
        <v>247000000</v>
      </c>
      <c r="H313" s="31"/>
      <c r="J313" s="35"/>
    </row>
    <row r="314" spans="1:10" x14ac:dyDescent="0.35">
      <c r="A314" s="10"/>
      <c r="B314" s="27"/>
      <c r="C314" s="107" t="s">
        <v>1249</v>
      </c>
      <c r="D314" s="111"/>
      <c r="E314" s="59"/>
      <c r="F314" s="59"/>
      <c r="G314" s="73"/>
      <c r="H314" s="31"/>
      <c r="J314" s="35"/>
    </row>
    <row r="315" spans="1:10" ht="93" x14ac:dyDescent="0.35">
      <c r="A315" s="10"/>
      <c r="B315" s="11"/>
      <c r="C315" s="9">
        <v>1</v>
      </c>
      <c r="D315" s="4" t="s">
        <v>129</v>
      </c>
      <c r="E315" s="59">
        <v>20000000</v>
      </c>
      <c r="F315" s="59">
        <v>20000000</v>
      </c>
      <c r="G315" s="73"/>
      <c r="H315" s="6" t="s">
        <v>1227</v>
      </c>
    </row>
    <row r="316" spans="1:10" ht="108.5" x14ac:dyDescent="0.35">
      <c r="A316" s="10"/>
      <c r="B316" s="11"/>
      <c r="C316" s="9">
        <f>C315+1</f>
        <v>2</v>
      </c>
      <c r="D316" s="4" t="s">
        <v>130</v>
      </c>
      <c r="E316" s="59">
        <v>30000000</v>
      </c>
      <c r="F316" s="59">
        <v>30000000</v>
      </c>
      <c r="G316" s="73"/>
      <c r="H316" s="6" t="s">
        <v>1227</v>
      </c>
    </row>
    <row r="317" spans="1:10" ht="108.5" x14ac:dyDescent="0.35">
      <c r="A317" s="10"/>
      <c r="B317" s="11"/>
      <c r="C317" s="9">
        <f t="shared" ref="C317:C323" si="18">C316+1</f>
        <v>3</v>
      </c>
      <c r="D317" s="4" t="s">
        <v>131</v>
      </c>
      <c r="E317" s="59">
        <v>40000000</v>
      </c>
      <c r="F317" s="59">
        <v>40000000</v>
      </c>
      <c r="G317" s="73"/>
      <c r="H317" s="6" t="s">
        <v>1227</v>
      </c>
    </row>
    <row r="318" spans="1:10" ht="108.5" x14ac:dyDescent="0.35">
      <c r="A318" s="10"/>
      <c r="B318" s="11"/>
      <c r="C318" s="9">
        <f t="shared" si="18"/>
        <v>4</v>
      </c>
      <c r="D318" s="4" t="s">
        <v>132</v>
      </c>
      <c r="E318" s="59">
        <v>25000000</v>
      </c>
      <c r="F318" s="59">
        <v>25000000</v>
      </c>
      <c r="G318" s="73"/>
      <c r="H318" s="6" t="s">
        <v>1226</v>
      </c>
    </row>
    <row r="319" spans="1:10" ht="77.5" x14ac:dyDescent="0.35">
      <c r="A319" s="10"/>
      <c r="B319" s="11"/>
      <c r="C319" s="9">
        <f t="shared" si="18"/>
        <v>5</v>
      </c>
      <c r="D319" s="4" t="s">
        <v>133</v>
      </c>
      <c r="E319" s="59">
        <v>17000000</v>
      </c>
      <c r="F319" s="59">
        <v>17000000</v>
      </c>
      <c r="G319" s="73"/>
      <c r="H319" s="6" t="s">
        <v>1226</v>
      </c>
    </row>
    <row r="320" spans="1:10" ht="77.5" x14ac:dyDescent="0.35">
      <c r="A320" s="10"/>
      <c r="B320" s="11"/>
      <c r="C320" s="9">
        <f t="shared" si="18"/>
        <v>6</v>
      </c>
      <c r="D320" s="4" t="s">
        <v>134</v>
      </c>
      <c r="E320" s="59">
        <v>16000000</v>
      </c>
      <c r="F320" s="59">
        <v>16000000</v>
      </c>
      <c r="G320" s="73"/>
      <c r="H320" s="6" t="s">
        <v>1226</v>
      </c>
    </row>
    <row r="321" spans="1:10" ht="93" x14ac:dyDescent="0.35">
      <c r="A321" s="10"/>
      <c r="B321" s="11"/>
      <c r="C321" s="9">
        <f t="shared" si="18"/>
        <v>7</v>
      </c>
      <c r="D321" s="4" t="s">
        <v>135</v>
      </c>
      <c r="E321" s="59">
        <v>10000000</v>
      </c>
      <c r="F321" s="59">
        <v>10000000</v>
      </c>
      <c r="G321" s="73"/>
      <c r="H321" s="6" t="s">
        <v>1226</v>
      </c>
    </row>
    <row r="322" spans="1:10" ht="93" x14ac:dyDescent="0.35">
      <c r="A322" s="10"/>
      <c r="B322" s="11"/>
      <c r="C322" s="9">
        <f t="shared" si="18"/>
        <v>8</v>
      </c>
      <c r="D322" s="4" t="s">
        <v>136</v>
      </c>
      <c r="E322" s="59">
        <v>20000000</v>
      </c>
      <c r="F322" s="59">
        <v>20000000</v>
      </c>
      <c r="G322" s="73"/>
      <c r="H322" s="6" t="s">
        <v>1226</v>
      </c>
    </row>
    <row r="323" spans="1:10" ht="93" x14ac:dyDescent="0.35">
      <c r="A323" s="10"/>
      <c r="B323" s="11"/>
      <c r="C323" s="9">
        <f t="shared" si="18"/>
        <v>9</v>
      </c>
      <c r="D323" s="4" t="s">
        <v>137</v>
      </c>
      <c r="E323" s="59">
        <v>15000000</v>
      </c>
      <c r="F323" s="59">
        <v>15000000</v>
      </c>
      <c r="G323" s="73"/>
      <c r="H323" s="6" t="s">
        <v>1226</v>
      </c>
    </row>
    <row r="324" spans="1:10" s="14" customFormat="1" ht="93" x14ac:dyDescent="0.35">
      <c r="A324" s="10"/>
      <c r="B324" s="11"/>
      <c r="C324" s="13">
        <v>10</v>
      </c>
      <c r="D324" s="12" t="s">
        <v>1668</v>
      </c>
      <c r="E324" s="60">
        <v>0</v>
      </c>
      <c r="F324" s="60">
        <v>20000000</v>
      </c>
      <c r="G324" s="74">
        <f t="shared" ref="G324:G357" si="19">F324-E324</f>
        <v>20000000</v>
      </c>
      <c r="H324" s="12" t="s">
        <v>1227</v>
      </c>
      <c r="I324" s="69"/>
      <c r="J324" s="26"/>
    </row>
    <row r="325" spans="1:10" s="14" customFormat="1" ht="108.5" x14ac:dyDescent="0.35">
      <c r="A325" s="10"/>
      <c r="B325" s="11"/>
      <c r="C325" s="13">
        <v>11</v>
      </c>
      <c r="D325" s="12" t="s">
        <v>1669</v>
      </c>
      <c r="E325" s="60">
        <v>0</v>
      </c>
      <c r="F325" s="60">
        <v>20000000</v>
      </c>
      <c r="G325" s="74">
        <f t="shared" si="19"/>
        <v>20000000</v>
      </c>
      <c r="H325" s="12" t="s">
        <v>1227</v>
      </c>
      <c r="I325" s="69"/>
      <c r="J325" s="26"/>
    </row>
    <row r="326" spans="1:10" s="14" customFormat="1" ht="108.5" x14ac:dyDescent="0.35">
      <c r="A326" s="10"/>
      <c r="B326" s="11"/>
      <c r="C326" s="13">
        <v>12</v>
      </c>
      <c r="D326" s="12" t="s">
        <v>1670</v>
      </c>
      <c r="E326" s="60">
        <v>0</v>
      </c>
      <c r="F326" s="60">
        <v>20000000</v>
      </c>
      <c r="G326" s="74">
        <f t="shared" si="19"/>
        <v>20000000</v>
      </c>
      <c r="H326" s="12" t="s">
        <v>1227</v>
      </c>
      <c r="I326" s="69"/>
      <c r="J326" s="26"/>
    </row>
    <row r="327" spans="1:10" s="14" customFormat="1" ht="108.5" x14ac:dyDescent="0.35">
      <c r="A327" s="10"/>
      <c r="B327" s="11"/>
      <c r="C327" s="13">
        <v>13</v>
      </c>
      <c r="D327" s="12" t="s">
        <v>1671</v>
      </c>
      <c r="E327" s="60">
        <v>0</v>
      </c>
      <c r="F327" s="60">
        <v>30000000</v>
      </c>
      <c r="G327" s="74">
        <f t="shared" si="19"/>
        <v>30000000</v>
      </c>
      <c r="H327" s="12" t="s">
        <v>1227</v>
      </c>
      <c r="I327" s="69"/>
      <c r="J327" s="26"/>
    </row>
    <row r="328" spans="1:10" s="14" customFormat="1" ht="108.5" x14ac:dyDescent="0.35">
      <c r="A328" s="10"/>
      <c r="B328" s="11"/>
      <c r="C328" s="13">
        <v>14</v>
      </c>
      <c r="D328" s="12" t="s">
        <v>1672</v>
      </c>
      <c r="E328" s="60">
        <v>0</v>
      </c>
      <c r="F328" s="60">
        <v>35000000</v>
      </c>
      <c r="G328" s="74">
        <f t="shared" si="19"/>
        <v>35000000</v>
      </c>
      <c r="H328" s="12" t="s">
        <v>1227</v>
      </c>
      <c r="I328" s="69"/>
      <c r="J328" s="26"/>
    </row>
    <row r="329" spans="1:10" s="14" customFormat="1" ht="93" x14ac:dyDescent="0.35">
      <c r="A329" s="10"/>
      <c r="B329" s="11"/>
      <c r="C329" s="13">
        <v>15</v>
      </c>
      <c r="D329" s="12" t="s">
        <v>1673</v>
      </c>
      <c r="E329" s="60">
        <v>0</v>
      </c>
      <c r="F329" s="60">
        <v>25000000</v>
      </c>
      <c r="G329" s="74">
        <f t="shared" si="19"/>
        <v>25000000</v>
      </c>
      <c r="H329" s="12" t="s">
        <v>1227</v>
      </c>
      <c r="I329" s="69"/>
      <c r="J329" s="26"/>
    </row>
    <row r="330" spans="1:10" s="14" customFormat="1" ht="93" x14ac:dyDescent="0.35">
      <c r="A330" s="10"/>
      <c r="B330" s="11"/>
      <c r="C330" s="13">
        <v>16</v>
      </c>
      <c r="D330" s="12" t="s">
        <v>1674</v>
      </c>
      <c r="E330" s="60">
        <v>0</v>
      </c>
      <c r="F330" s="60">
        <v>20000000</v>
      </c>
      <c r="G330" s="74">
        <f t="shared" si="19"/>
        <v>20000000</v>
      </c>
      <c r="H330" s="12" t="s">
        <v>1227</v>
      </c>
      <c r="I330" s="69"/>
      <c r="J330" s="26"/>
    </row>
    <row r="331" spans="1:10" s="14" customFormat="1" ht="93" x14ac:dyDescent="0.35">
      <c r="A331" s="10"/>
      <c r="B331" s="11"/>
      <c r="C331" s="13">
        <v>17</v>
      </c>
      <c r="D331" s="12" t="s">
        <v>1675</v>
      </c>
      <c r="E331" s="60">
        <v>0</v>
      </c>
      <c r="F331" s="60">
        <v>20000000</v>
      </c>
      <c r="G331" s="74">
        <f t="shared" si="19"/>
        <v>20000000</v>
      </c>
      <c r="H331" s="12" t="s">
        <v>1227</v>
      </c>
      <c r="I331" s="69"/>
      <c r="J331" s="26"/>
    </row>
    <row r="332" spans="1:10" s="14" customFormat="1" ht="93" x14ac:dyDescent="0.35">
      <c r="A332" s="10"/>
      <c r="B332" s="11"/>
      <c r="C332" s="13">
        <v>18</v>
      </c>
      <c r="D332" s="12" t="s">
        <v>1681</v>
      </c>
      <c r="E332" s="60">
        <v>0</v>
      </c>
      <c r="F332" s="60">
        <v>20000000</v>
      </c>
      <c r="G332" s="74">
        <f t="shared" si="19"/>
        <v>20000000</v>
      </c>
      <c r="H332" s="12" t="s">
        <v>1227</v>
      </c>
      <c r="I332" s="69"/>
      <c r="J332" s="26"/>
    </row>
    <row r="333" spans="1:10" s="14" customFormat="1" ht="93" x14ac:dyDescent="0.35">
      <c r="A333" s="10"/>
      <c r="B333" s="11"/>
      <c r="C333" s="13">
        <v>19</v>
      </c>
      <c r="D333" s="12" t="s">
        <v>1684</v>
      </c>
      <c r="E333" s="60">
        <v>0</v>
      </c>
      <c r="F333" s="60">
        <v>20000000</v>
      </c>
      <c r="G333" s="74">
        <f t="shared" si="19"/>
        <v>20000000</v>
      </c>
      <c r="H333" s="12" t="s">
        <v>1227</v>
      </c>
      <c r="I333" s="69"/>
      <c r="J333" s="26"/>
    </row>
    <row r="334" spans="1:10" s="14" customFormat="1" ht="93" x14ac:dyDescent="0.35">
      <c r="A334" s="10"/>
      <c r="B334" s="11"/>
      <c r="C334" s="13">
        <v>20</v>
      </c>
      <c r="D334" s="12" t="s">
        <v>1693</v>
      </c>
      <c r="E334" s="60">
        <v>0</v>
      </c>
      <c r="F334" s="60">
        <v>20000000</v>
      </c>
      <c r="G334" s="74">
        <f t="shared" si="19"/>
        <v>20000000</v>
      </c>
      <c r="H334" s="12" t="s">
        <v>1227</v>
      </c>
      <c r="I334" s="69"/>
      <c r="J334" s="26"/>
    </row>
    <row r="335" spans="1:10" s="14" customFormat="1" ht="77.5" x14ac:dyDescent="0.35">
      <c r="A335" s="10"/>
      <c r="B335" s="11"/>
      <c r="C335" s="13">
        <v>21</v>
      </c>
      <c r="D335" s="12" t="s">
        <v>1661</v>
      </c>
      <c r="E335" s="60">
        <v>0</v>
      </c>
      <c r="F335" s="60">
        <v>17000000</v>
      </c>
      <c r="G335" s="74">
        <f t="shared" si="19"/>
        <v>17000000</v>
      </c>
      <c r="H335" s="12" t="s">
        <v>1226</v>
      </c>
      <c r="I335" s="69"/>
      <c r="J335" s="26"/>
    </row>
    <row r="336" spans="1:10" s="14" customFormat="1" ht="93" x14ac:dyDescent="0.35">
      <c r="A336" s="10"/>
      <c r="B336" s="11"/>
      <c r="C336" s="13">
        <v>22</v>
      </c>
      <c r="D336" s="12" t="s">
        <v>1662</v>
      </c>
      <c r="E336" s="60">
        <v>0</v>
      </c>
      <c r="F336" s="60">
        <v>17000000</v>
      </c>
      <c r="G336" s="74">
        <f t="shared" si="19"/>
        <v>17000000</v>
      </c>
      <c r="H336" s="12" t="s">
        <v>1226</v>
      </c>
      <c r="I336" s="69"/>
      <c r="J336" s="26"/>
    </row>
    <row r="337" spans="1:10" s="14" customFormat="1" ht="93" x14ac:dyDescent="0.35">
      <c r="A337" s="10"/>
      <c r="B337" s="11"/>
      <c r="C337" s="13">
        <v>23</v>
      </c>
      <c r="D337" s="12" t="s">
        <v>1663</v>
      </c>
      <c r="E337" s="60">
        <v>0</v>
      </c>
      <c r="F337" s="60">
        <v>20000000</v>
      </c>
      <c r="G337" s="74">
        <f t="shared" si="19"/>
        <v>20000000</v>
      </c>
      <c r="H337" s="12" t="s">
        <v>1226</v>
      </c>
      <c r="I337" s="69"/>
      <c r="J337" s="26"/>
    </row>
    <row r="338" spans="1:10" s="14" customFormat="1" ht="108.5" x14ac:dyDescent="0.35">
      <c r="A338" s="10"/>
      <c r="B338" s="11"/>
      <c r="C338" s="13">
        <v>24</v>
      </c>
      <c r="D338" s="12" t="s">
        <v>1664</v>
      </c>
      <c r="E338" s="60">
        <v>0</v>
      </c>
      <c r="F338" s="60">
        <v>15000000</v>
      </c>
      <c r="G338" s="74">
        <f t="shared" si="19"/>
        <v>15000000</v>
      </c>
      <c r="H338" s="12" t="s">
        <v>1226</v>
      </c>
      <c r="I338" s="69"/>
      <c r="J338" s="26"/>
    </row>
    <row r="339" spans="1:10" s="14" customFormat="1" ht="124" x14ac:dyDescent="0.35">
      <c r="A339" s="10"/>
      <c r="B339" s="11"/>
      <c r="C339" s="13">
        <v>25</v>
      </c>
      <c r="D339" s="12" t="s">
        <v>1665</v>
      </c>
      <c r="E339" s="60">
        <v>0</v>
      </c>
      <c r="F339" s="60">
        <v>20000000</v>
      </c>
      <c r="G339" s="74">
        <f t="shared" si="19"/>
        <v>20000000</v>
      </c>
      <c r="H339" s="12" t="s">
        <v>1226</v>
      </c>
      <c r="I339" s="69"/>
      <c r="J339" s="26"/>
    </row>
    <row r="340" spans="1:10" s="14" customFormat="1" ht="93" x14ac:dyDescent="0.35">
      <c r="A340" s="10"/>
      <c r="B340" s="11"/>
      <c r="C340" s="13">
        <v>26</v>
      </c>
      <c r="D340" s="12" t="s">
        <v>1666</v>
      </c>
      <c r="E340" s="60">
        <v>0</v>
      </c>
      <c r="F340" s="60">
        <v>17000000</v>
      </c>
      <c r="G340" s="74">
        <f t="shared" si="19"/>
        <v>17000000</v>
      </c>
      <c r="H340" s="12" t="s">
        <v>1226</v>
      </c>
      <c r="I340" s="69"/>
      <c r="J340" s="26"/>
    </row>
    <row r="341" spans="1:10" s="14" customFormat="1" ht="93" x14ac:dyDescent="0.35">
      <c r="A341" s="10"/>
      <c r="B341" s="11"/>
      <c r="C341" s="13">
        <v>27</v>
      </c>
      <c r="D341" s="12" t="s">
        <v>1667</v>
      </c>
      <c r="E341" s="60">
        <v>0</v>
      </c>
      <c r="F341" s="60">
        <v>15000000</v>
      </c>
      <c r="G341" s="74">
        <f t="shared" si="19"/>
        <v>15000000</v>
      </c>
      <c r="H341" s="12" t="s">
        <v>1226</v>
      </c>
      <c r="I341" s="69"/>
      <c r="J341" s="26"/>
    </row>
    <row r="342" spans="1:10" s="14" customFormat="1" ht="93" x14ac:dyDescent="0.35">
      <c r="A342" s="10"/>
      <c r="B342" s="11"/>
      <c r="C342" s="13">
        <v>28</v>
      </c>
      <c r="D342" s="12" t="s">
        <v>1676</v>
      </c>
      <c r="E342" s="60">
        <v>0</v>
      </c>
      <c r="F342" s="60">
        <v>20000000</v>
      </c>
      <c r="G342" s="74">
        <f t="shared" si="19"/>
        <v>20000000</v>
      </c>
      <c r="H342" s="12" t="s">
        <v>1226</v>
      </c>
      <c r="I342" s="69"/>
      <c r="J342" s="26"/>
    </row>
    <row r="343" spans="1:10" s="14" customFormat="1" ht="124" x14ac:dyDescent="0.35">
      <c r="A343" s="10"/>
      <c r="B343" s="11"/>
      <c r="C343" s="13">
        <v>29</v>
      </c>
      <c r="D343" s="12" t="s">
        <v>1677</v>
      </c>
      <c r="E343" s="60">
        <v>0</v>
      </c>
      <c r="F343" s="60">
        <v>15000000</v>
      </c>
      <c r="G343" s="74">
        <f t="shared" si="19"/>
        <v>15000000</v>
      </c>
      <c r="H343" s="12" t="s">
        <v>1226</v>
      </c>
      <c r="I343" s="69"/>
      <c r="J343" s="26"/>
    </row>
    <row r="344" spans="1:10" s="14" customFormat="1" ht="124" x14ac:dyDescent="0.35">
      <c r="A344" s="10"/>
      <c r="B344" s="11"/>
      <c r="C344" s="13">
        <v>30</v>
      </c>
      <c r="D344" s="12" t="s">
        <v>1678</v>
      </c>
      <c r="E344" s="60">
        <v>0</v>
      </c>
      <c r="F344" s="60">
        <v>15000000</v>
      </c>
      <c r="G344" s="74">
        <f t="shared" si="19"/>
        <v>15000000</v>
      </c>
      <c r="H344" s="12" t="s">
        <v>1226</v>
      </c>
      <c r="I344" s="69"/>
      <c r="J344" s="26"/>
    </row>
    <row r="345" spans="1:10" s="14" customFormat="1" ht="124" x14ac:dyDescent="0.35">
      <c r="A345" s="10"/>
      <c r="B345" s="11"/>
      <c r="C345" s="13">
        <v>31</v>
      </c>
      <c r="D345" s="12" t="s">
        <v>1679</v>
      </c>
      <c r="E345" s="60">
        <v>0</v>
      </c>
      <c r="F345" s="60">
        <v>15000000</v>
      </c>
      <c r="G345" s="74">
        <f t="shared" si="19"/>
        <v>15000000</v>
      </c>
      <c r="H345" s="12" t="s">
        <v>1226</v>
      </c>
      <c r="I345" s="69"/>
      <c r="J345" s="26"/>
    </row>
    <row r="346" spans="1:10" s="14" customFormat="1" ht="108.5" x14ac:dyDescent="0.35">
      <c r="A346" s="10"/>
      <c r="B346" s="11"/>
      <c r="C346" s="13">
        <v>32</v>
      </c>
      <c r="D346" s="12" t="s">
        <v>1680</v>
      </c>
      <c r="E346" s="60">
        <v>0</v>
      </c>
      <c r="F346" s="60">
        <v>15000000</v>
      </c>
      <c r="G346" s="74">
        <f t="shared" si="19"/>
        <v>15000000</v>
      </c>
      <c r="H346" s="12" t="s">
        <v>1226</v>
      </c>
      <c r="I346" s="69"/>
      <c r="J346" s="26"/>
    </row>
    <row r="347" spans="1:10" s="14" customFormat="1" ht="108.5" x14ac:dyDescent="0.35">
      <c r="A347" s="10"/>
      <c r="B347" s="11"/>
      <c r="C347" s="13">
        <v>33</v>
      </c>
      <c r="D347" s="12" t="s">
        <v>1682</v>
      </c>
      <c r="E347" s="60">
        <v>0</v>
      </c>
      <c r="F347" s="60">
        <v>10000000</v>
      </c>
      <c r="G347" s="74">
        <f t="shared" si="19"/>
        <v>10000000</v>
      </c>
      <c r="H347" s="12" t="s">
        <v>1226</v>
      </c>
      <c r="I347" s="69"/>
      <c r="J347" s="26"/>
    </row>
    <row r="348" spans="1:10" s="14" customFormat="1" ht="108.5" x14ac:dyDescent="0.35">
      <c r="A348" s="10"/>
      <c r="B348" s="11"/>
      <c r="C348" s="13">
        <v>34</v>
      </c>
      <c r="D348" s="12" t="s">
        <v>1683</v>
      </c>
      <c r="E348" s="60">
        <v>0</v>
      </c>
      <c r="F348" s="60">
        <v>15000000</v>
      </c>
      <c r="G348" s="74">
        <f t="shared" si="19"/>
        <v>15000000</v>
      </c>
      <c r="H348" s="12" t="s">
        <v>1226</v>
      </c>
      <c r="I348" s="69"/>
      <c r="J348" s="26"/>
    </row>
    <row r="349" spans="1:10" s="14" customFormat="1" ht="77.5" x14ac:dyDescent="0.35">
      <c r="A349" s="10"/>
      <c r="B349" s="11"/>
      <c r="C349" s="13">
        <v>35</v>
      </c>
      <c r="D349" s="12" t="s">
        <v>1685</v>
      </c>
      <c r="E349" s="60">
        <v>0</v>
      </c>
      <c r="F349" s="60">
        <v>20000000</v>
      </c>
      <c r="G349" s="74">
        <f t="shared" si="19"/>
        <v>20000000</v>
      </c>
      <c r="H349" s="12" t="s">
        <v>1226</v>
      </c>
      <c r="I349" s="69"/>
      <c r="J349" s="26"/>
    </row>
    <row r="350" spans="1:10" s="14" customFormat="1" ht="108.5" x14ac:dyDescent="0.35">
      <c r="A350" s="10"/>
      <c r="B350" s="11"/>
      <c r="C350" s="13">
        <v>36</v>
      </c>
      <c r="D350" s="12" t="s">
        <v>1686</v>
      </c>
      <c r="E350" s="60">
        <v>0</v>
      </c>
      <c r="F350" s="60">
        <v>17000000</v>
      </c>
      <c r="G350" s="74">
        <f t="shared" si="19"/>
        <v>17000000</v>
      </c>
      <c r="H350" s="12" t="s">
        <v>1226</v>
      </c>
      <c r="I350" s="69"/>
      <c r="J350" s="26"/>
    </row>
    <row r="351" spans="1:10" s="14" customFormat="1" ht="93" x14ac:dyDescent="0.35">
      <c r="A351" s="10"/>
      <c r="B351" s="11"/>
      <c r="C351" s="13">
        <v>37</v>
      </c>
      <c r="D351" s="12" t="s">
        <v>1687</v>
      </c>
      <c r="E351" s="60">
        <v>0</v>
      </c>
      <c r="F351" s="60">
        <v>20000000</v>
      </c>
      <c r="G351" s="74">
        <f t="shared" si="19"/>
        <v>20000000</v>
      </c>
      <c r="H351" s="12" t="s">
        <v>1226</v>
      </c>
      <c r="I351" s="69"/>
      <c r="J351" s="26"/>
    </row>
    <row r="352" spans="1:10" s="14" customFormat="1" ht="108.5" x14ac:dyDescent="0.35">
      <c r="A352" s="10"/>
      <c r="B352" s="11"/>
      <c r="C352" s="13">
        <v>38</v>
      </c>
      <c r="D352" s="12" t="s">
        <v>1688</v>
      </c>
      <c r="E352" s="60">
        <v>0</v>
      </c>
      <c r="F352" s="60">
        <v>15000000</v>
      </c>
      <c r="G352" s="74">
        <f t="shared" si="19"/>
        <v>15000000</v>
      </c>
      <c r="H352" s="12" t="s">
        <v>1226</v>
      </c>
      <c r="I352" s="69"/>
      <c r="J352" s="26"/>
    </row>
    <row r="353" spans="1:10" s="14" customFormat="1" ht="77.5" x14ac:dyDescent="0.35">
      <c r="A353" s="10"/>
      <c r="B353" s="11"/>
      <c r="C353" s="13">
        <v>39</v>
      </c>
      <c r="D353" s="12" t="s">
        <v>1689</v>
      </c>
      <c r="E353" s="60">
        <v>0</v>
      </c>
      <c r="F353" s="60">
        <v>17000000</v>
      </c>
      <c r="G353" s="74">
        <f t="shared" si="19"/>
        <v>17000000</v>
      </c>
      <c r="H353" s="12" t="s">
        <v>1226</v>
      </c>
      <c r="I353" s="69"/>
      <c r="J353" s="26"/>
    </row>
    <row r="354" spans="1:10" s="14" customFormat="1" ht="108.5" x14ac:dyDescent="0.35">
      <c r="A354" s="10"/>
      <c r="B354" s="11"/>
      <c r="C354" s="13">
        <v>40</v>
      </c>
      <c r="D354" s="12" t="s">
        <v>1690</v>
      </c>
      <c r="E354" s="60">
        <v>0</v>
      </c>
      <c r="F354" s="60">
        <v>20000000</v>
      </c>
      <c r="G354" s="74">
        <f t="shared" si="19"/>
        <v>20000000</v>
      </c>
      <c r="H354" s="12" t="s">
        <v>1226</v>
      </c>
      <c r="I354" s="69"/>
      <c r="J354" s="26"/>
    </row>
    <row r="355" spans="1:10" s="14" customFormat="1" ht="108.5" x14ac:dyDescent="0.35">
      <c r="A355" s="10"/>
      <c r="B355" s="11"/>
      <c r="C355" s="13">
        <v>41</v>
      </c>
      <c r="D355" s="12" t="s">
        <v>1691</v>
      </c>
      <c r="E355" s="60">
        <v>0</v>
      </c>
      <c r="F355" s="60">
        <v>20000000</v>
      </c>
      <c r="G355" s="74">
        <f t="shared" si="19"/>
        <v>20000000</v>
      </c>
      <c r="H355" s="12" t="s">
        <v>1226</v>
      </c>
      <c r="I355" s="69"/>
      <c r="J355" s="26"/>
    </row>
    <row r="356" spans="1:10" s="14" customFormat="1" ht="93" x14ac:dyDescent="0.35">
      <c r="A356" s="10"/>
      <c r="B356" s="11"/>
      <c r="C356" s="13">
        <v>42</v>
      </c>
      <c r="D356" s="12" t="s">
        <v>3279</v>
      </c>
      <c r="E356" s="60">
        <v>0</v>
      </c>
      <c r="F356" s="60">
        <v>20000000</v>
      </c>
      <c r="G356" s="74">
        <f t="shared" si="19"/>
        <v>20000000</v>
      </c>
      <c r="H356" s="12" t="s">
        <v>1226</v>
      </c>
      <c r="I356" s="69"/>
      <c r="J356" s="26"/>
    </row>
    <row r="357" spans="1:10" s="14" customFormat="1" ht="108.5" x14ac:dyDescent="0.35">
      <c r="A357" s="10"/>
      <c r="B357" s="11"/>
      <c r="C357" s="13">
        <v>43</v>
      </c>
      <c r="D357" s="12" t="s">
        <v>1692</v>
      </c>
      <c r="E357" s="60">
        <v>0</v>
      </c>
      <c r="F357" s="60">
        <v>20000000</v>
      </c>
      <c r="G357" s="74">
        <f t="shared" si="19"/>
        <v>20000000</v>
      </c>
      <c r="H357" s="12" t="s">
        <v>1226</v>
      </c>
      <c r="I357" s="69"/>
      <c r="J357" s="26"/>
    </row>
    <row r="358" spans="1:10" x14ac:dyDescent="0.35">
      <c r="A358" s="10"/>
      <c r="B358" s="27"/>
      <c r="C358" s="109" t="s">
        <v>1235</v>
      </c>
      <c r="D358" s="110"/>
      <c r="E358" s="59">
        <f>SUM(E315:E357)</f>
        <v>193000000</v>
      </c>
      <c r="F358" s="59">
        <f>SUM(F315:F357)</f>
        <v>838000000</v>
      </c>
      <c r="G358" s="73">
        <f>SUM(G315:G357)</f>
        <v>645000000</v>
      </c>
      <c r="H358" s="31"/>
      <c r="J358" s="35"/>
    </row>
    <row r="359" spans="1:10" x14ac:dyDescent="0.35">
      <c r="A359" s="10"/>
      <c r="B359" s="27"/>
      <c r="C359" s="107" t="s">
        <v>1271</v>
      </c>
      <c r="D359" s="111"/>
      <c r="E359" s="59"/>
      <c r="F359" s="59"/>
      <c r="G359" s="73"/>
      <c r="H359" s="31"/>
      <c r="J359" s="35"/>
    </row>
    <row r="360" spans="1:10" ht="124" x14ac:dyDescent="0.35">
      <c r="A360" s="10"/>
      <c r="B360" s="11"/>
      <c r="C360" s="9">
        <f ca="1">COUNTIF($B$11:E360,E360)</f>
        <v>1</v>
      </c>
      <c r="D360" s="4" t="s">
        <v>138</v>
      </c>
      <c r="E360" s="59">
        <v>65000000</v>
      </c>
      <c r="F360" s="59">
        <v>65000000</v>
      </c>
      <c r="G360" s="73"/>
      <c r="H360" s="6" t="s">
        <v>1226</v>
      </c>
    </row>
    <row r="361" spans="1:10" s="14" customFormat="1" ht="77.5" x14ac:dyDescent="0.35">
      <c r="A361" s="10"/>
      <c r="B361" s="11"/>
      <c r="C361" s="13">
        <v>2</v>
      </c>
      <c r="D361" s="12" t="s">
        <v>1694</v>
      </c>
      <c r="E361" s="60">
        <v>0</v>
      </c>
      <c r="F361" s="60">
        <v>13000000</v>
      </c>
      <c r="G361" s="74">
        <f t="shared" ref="G361:G363" si="20">F361-E361</f>
        <v>13000000</v>
      </c>
      <c r="H361" s="12" t="s">
        <v>1226</v>
      </c>
      <c r="I361" s="69"/>
      <c r="J361" s="26"/>
    </row>
    <row r="362" spans="1:10" s="14" customFormat="1" ht="77.5" x14ac:dyDescent="0.35">
      <c r="A362" s="10"/>
      <c r="B362" s="11"/>
      <c r="C362" s="13">
        <v>3</v>
      </c>
      <c r="D362" s="12" t="s">
        <v>1695</v>
      </c>
      <c r="E362" s="60">
        <v>0</v>
      </c>
      <c r="F362" s="60">
        <v>13000000</v>
      </c>
      <c r="G362" s="74">
        <f t="shared" si="20"/>
        <v>13000000</v>
      </c>
      <c r="H362" s="12" t="s">
        <v>1226</v>
      </c>
      <c r="I362" s="69"/>
      <c r="J362" s="26"/>
    </row>
    <row r="363" spans="1:10" s="14" customFormat="1" ht="77.5" x14ac:dyDescent="0.35">
      <c r="A363" s="10"/>
      <c r="B363" s="11"/>
      <c r="C363" s="13">
        <v>4</v>
      </c>
      <c r="D363" s="12" t="s">
        <v>1696</v>
      </c>
      <c r="E363" s="60">
        <v>0</v>
      </c>
      <c r="F363" s="60">
        <v>13000000</v>
      </c>
      <c r="G363" s="74">
        <f t="shared" si="20"/>
        <v>13000000</v>
      </c>
      <c r="H363" s="12" t="s">
        <v>1226</v>
      </c>
      <c r="I363" s="69"/>
      <c r="J363" s="26"/>
    </row>
    <row r="364" spans="1:10" x14ac:dyDescent="0.35">
      <c r="A364" s="10"/>
      <c r="B364" s="27"/>
      <c r="C364" s="109" t="s">
        <v>1260</v>
      </c>
      <c r="D364" s="110"/>
      <c r="E364" s="59">
        <f>SUM(E360:E363)</f>
        <v>65000000</v>
      </c>
      <c r="F364" s="59">
        <f>SUM(F360:F363)</f>
        <v>104000000</v>
      </c>
      <c r="G364" s="73">
        <f>SUM(G360:G363)</f>
        <v>39000000</v>
      </c>
      <c r="H364" s="31"/>
      <c r="J364" s="35"/>
    </row>
    <row r="365" spans="1:10" x14ac:dyDescent="0.35">
      <c r="A365" s="10"/>
      <c r="B365" s="27"/>
      <c r="C365" s="107" t="s">
        <v>1697</v>
      </c>
      <c r="D365" s="111"/>
      <c r="E365" s="59"/>
      <c r="F365" s="59"/>
      <c r="G365" s="73"/>
      <c r="H365" s="31"/>
      <c r="J365" s="35"/>
    </row>
    <row r="366" spans="1:10" s="14" customFormat="1" ht="93" x14ac:dyDescent="0.35">
      <c r="A366" s="10"/>
      <c r="B366" s="11"/>
      <c r="C366" s="13">
        <v>1</v>
      </c>
      <c r="D366" s="12" t="s">
        <v>1706</v>
      </c>
      <c r="E366" s="60">
        <v>0</v>
      </c>
      <c r="F366" s="60">
        <v>75000000</v>
      </c>
      <c r="G366" s="74">
        <f t="shared" ref="G366:G375" si="21">F366-E366</f>
        <v>75000000</v>
      </c>
      <c r="H366" s="6" t="s">
        <v>1227</v>
      </c>
      <c r="I366" s="69"/>
      <c r="J366" s="26"/>
    </row>
    <row r="367" spans="1:10" s="14" customFormat="1" ht="77.5" x14ac:dyDescent="0.35">
      <c r="A367" s="10"/>
      <c r="B367" s="11"/>
      <c r="C367" s="13">
        <v>2</v>
      </c>
      <c r="D367" s="12" t="s">
        <v>1707</v>
      </c>
      <c r="E367" s="60">
        <v>0</v>
      </c>
      <c r="F367" s="60">
        <v>15000000</v>
      </c>
      <c r="G367" s="74">
        <f t="shared" si="21"/>
        <v>15000000</v>
      </c>
      <c r="H367" s="6" t="s">
        <v>1227</v>
      </c>
      <c r="I367" s="69"/>
      <c r="J367" s="26"/>
    </row>
    <row r="368" spans="1:10" s="14" customFormat="1" ht="77.5" x14ac:dyDescent="0.35">
      <c r="A368" s="10"/>
      <c r="B368" s="11"/>
      <c r="C368" s="13">
        <v>3</v>
      </c>
      <c r="D368" s="12" t="s">
        <v>1698</v>
      </c>
      <c r="E368" s="60">
        <v>0</v>
      </c>
      <c r="F368" s="60">
        <v>30000000</v>
      </c>
      <c r="G368" s="74">
        <f t="shared" si="21"/>
        <v>30000000</v>
      </c>
      <c r="H368" s="12" t="s">
        <v>1226</v>
      </c>
      <c r="I368" s="69"/>
      <c r="J368" s="26"/>
    </row>
    <row r="369" spans="1:10" s="14" customFormat="1" ht="108.5" x14ac:dyDescent="0.35">
      <c r="A369" s="10"/>
      <c r="B369" s="11"/>
      <c r="C369" s="13">
        <v>4</v>
      </c>
      <c r="D369" s="12" t="s">
        <v>1699</v>
      </c>
      <c r="E369" s="60">
        <v>0</v>
      </c>
      <c r="F369" s="60">
        <v>25000000</v>
      </c>
      <c r="G369" s="74">
        <f t="shared" si="21"/>
        <v>25000000</v>
      </c>
      <c r="H369" s="12" t="s">
        <v>1226</v>
      </c>
      <c r="I369" s="69"/>
      <c r="J369" s="26"/>
    </row>
    <row r="370" spans="1:10" s="14" customFormat="1" ht="77.5" x14ac:dyDescent="0.35">
      <c r="A370" s="10"/>
      <c r="B370" s="11"/>
      <c r="C370" s="13">
        <v>5</v>
      </c>
      <c r="D370" s="12" t="s">
        <v>1700</v>
      </c>
      <c r="E370" s="60">
        <v>0</v>
      </c>
      <c r="F370" s="60">
        <v>13000000</v>
      </c>
      <c r="G370" s="74">
        <f t="shared" si="21"/>
        <v>13000000</v>
      </c>
      <c r="H370" s="12" t="s">
        <v>1226</v>
      </c>
      <c r="I370" s="69"/>
      <c r="J370" s="26"/>
    </row>
    <row r="371" spans="1:10" s="14" customFormat="1" ht="93" x14ac:dyDescent="0.35">
      <c r="A371" s="10"/>
      <c r="B371" s="11"/>
      <c r="C371" s="13">
        <v>6</v>
      </c>
      <c r="D371" s="12" t="s">
        <v>1701</v>
      </c>
      <c r="E371" s="60">
        <v>0</v>
      </c>
      <c r="F371" s="60">
        <v>10000000</v>
      </c>
      <c r="G371" s="74">
        <f t="shared" si="21"/>
        <v>10000000</v>
      </c>
      <c r="H371" s="12" t="s">
        <v>1226</v>
      </c>
      <c r="I371" s="69"/>
      <c r="J371" s="26"/>
    </row>
    <row r="372" spans="1:10" s="14" customFormat="1" ht="77.5" x14ac:dyDescent="0.35">
      <c r="A372" s="10"/>
      <c r="B372" s="11"/>
      <c r="C372" s="13">
        <v>7</v>
      </c>
      <c r="D372" s="12" t="s">
        <v>1702</v>
      </c>
      <c r="E372" s="60">
        <v>0</v>
      </c>
      <c r="F372" s="60">
        <v>13000000</v>
      </c>
      <c r="G372" s="74">
        <f t="shared" si="21"/>
        <v>13000000</v>
      </c>
      <c r="H372" s="12" t="s">
        <v>1226</v>
      </c>
      <c r="I372" s="69"/>
      <c r="J372" s="26"/>
    </row>
    <row r="373" spans="1:10" s="14" customFormat="1" ht="77.5" x14ac:dyDescent="0.35">
      <c r="A373" s="10"/>
      <c r="B373" s="11"/>
      <c r="C373" s="13">
        <v>8</v>
      </c>
      <c r="D373" s="12" t="s">
        <v>1703</v>
      </c>
      <c r="E373" s="60">
        <v>0</v>
      </c>
      <c r="F373" s="60">
        <v>13000000</v>
      </c>
      <c r="G373" s="74">
        <f t="shared" si="21"/>
        <v>13000000</v>
      </c>
      <c r="H373" s="12" t="s">
        <v>1226</v>
      </c>
      <c r="I373" s="69"/>
      <c r="J373" s="26"/>
    </row>
    <row r="374" spans="1:10" s="14" customFormat="1" ht="77.5" x14ac:dyDescent="0.35">
      <c r="A374" s="10"/>
      <c r="B374" s="11"/>
      <c r="C374" s="13">
        <v>9</v>
      </c>
      <c r="D374" s="12" t="s">
        <v>1704</v>
      </c>
      <c r="E374" s="60">
        <v>0</v>
      </c>
      <c r="F374" s="60">
        <v>13000000</v>
      </c>
      <c r="G374" s="74">
        <f t="shared" si="21"/>
        <v>13000000</v>
      </c>
      <c r="H374" s="12" t="s">
        <v>1226</v>
      </c>
      <c r="I374" s="69"/>
      <c r="J374" s="26"/>
    </row>
    <row r="375" spans="1:10" s="14" customFormat="1" ht="77.5" x14ac:dyDescent="0.35">
      <c r="A375" s="10"/>
      <c r="B375" s="11"/>
      <c r="C375" s="13">
        <v>10</v>
      </c>
      <c r="D375" s="12" t="s">
        <v>1705</v>
      </c>
      <c r="E375" s="60">
        <v>0</v>
      </c>
      <c r="F375" s="60">
        <v>13000000</v>
      </c>
      <c r="G375" s="74">
        <f t="shared" si="21"/>
        <v>13000000</v>
      </c>
      <c r="H375" s="12" t="s">
        <v>1226</v>
      </c>
      <c r="I375" s="69"/>
      <c r="J375" s="26"/>
    </row>
    <row r="376" spans="1:10" x14ac:dyDescent="0.35">
      <c r="A376" s="10"/>
      <c r="B376" s="27"/>
      <c r="C376" s="109" t="s">
        <v>1708</v>
      </c>
      <c r="D376" s="110"/>
      <c r="E376" s="59">
        <f>SUM(E366:E375)</f>
        <v>0</v>
      </c>
      <c r="F376" s="59">
        <f>SUM(F366:F375)</f>
        <v>220000000</v>
      </c>
      <c r="G376" s="73">
        <f>SUM(G366:G375)</f>
        <v>220000000</v>
      </c>
      <c r="H376" s="31"/>
      <c r="J376" s="35"/>
    </row>
    <row r="377" spans="1:10" x14ac:dyDescent="0.35">
      <c r="A377" s="10"/>
      <c r="B377" s="27"/>
      <c r="C377" s="107" t="s">
        <v>1272</v>
      </c>
      <c r="D377" s="111"/>
      <c r="E377" s="59"/>
      <c r="F377" s="59"/>
      <c r="G377" s="73"/>
      <c r="H377" s="31"/>
      <c r="J377" s="35"/>
    </row>
    <row r="378" spans="1:10" ht="124" x14ac:dyDescent="0.35">
      <c r="A378" s="10"/>
      <c r="B378" s="11"/>
      <c r="C378" s="9">
        <f ca="1">COUNTIF($B$11:E378,E378)</f>
        <v>1</v>
      </c>
      <c r="D378" s="4" t="s">
        <v>139</v>
      </c>
      <c r="E378" s="59">
        <v>25000000</v>
      </c>
      <c r="F378" s="59">
        <v>25000000</v>
      </c>
      <c r="G378" s="73"/>
      <c r="H378" s="6" t="s">
        <v>1227</v>
      </c>
    </row>
    <row r="379" spans="1:10" ht="108.5" x14ac:dyDescent="0.35">
      <c r="A379" s="10"/>
      <c r="B379" s="11"/>
      <c r="C379" s="9">
        <f ca="1">COUNTIF($B$11:E379,E379)</f>
        <v>2</v>
      </c>
      <c r="D379" s="4" t="s">
        <v>140</v>
      </c>
      <c r="E379" s="59">
        <v>30000000</v>
      </c>
      <c r="F379" s="59">
        <v>30000000</v>
      </c>
      <c r="G379" s="73"/>
      <c r="H379" s="6" t="s">
        <v>1227</v>
      </c>
    </row>
    <row r="380" spans="1:10" ht="77.5" x14ac:dyDescent="0.35">
      <c r="A380" s="10"/>
      <c r="B380" s="11"/>
      <c r="C380" s="9">
        <f ca="1">COUNTIF($B$11:E380,E380)</f>
        <v>3</v>
      </c>
      <c r="D380" s="4" t="s">
        <v>141</v>
      </c>
      <c r="E380" s="59">
        <v>15000000</v>
      </c>
      <c r="F380" s="59">
        <v>15000000</v>
      </c>
      <c r="G380" s="73"/>
      <c r="H380" s="6" t="s">
        <v>1226</v>
      </c>
    </row>
    <row r="381" spans="1:10" ht="93" x14ac:dyDescent="0.35">
      <c r="A381" s="10"/>
      <c r="B381" s="11"/>
      <c r="C381" s="9">
        <f ca="1">COUNTIF($B$11:E381,E381)</f>
        <v>4</v>
      </c>
      <c r="D381" s="4" t="s">
        <v>142</v>
      </c>
      <c r="E381" s="59">
        <v>15000000</v>
      </c>
      <c r="F381" s="59">
        <v>15000000</v>
      </c>
      <c r="G381" s="73"/>
      <c r="H381" s="6" t="s">
        <v>1226</v>
      </c>
    </row>
    <row r="382" spans="1:10" ht="93" x14ac:dyDescent="0.35">
      <c r="A382" s="10"/>
      <c r="B382" s="11"/>
      <c r="C382" s="9">
        <f ca="1">COUNTIF($B$11:E382,E382)</f>
        <v>5</v>
      </c>
      <c r="D382" s="4" t="s">
        <v>143</v>
      </c>
      <c r="E382" s="59">
        <v>20000000</v>
      </c>
      <c r="F382" s="59">
        <v>20000000</v>
      </c>
      <c r="G382" s="73"/>
      <c r="H382" s="6" t="s">
        <v>1226</v>
      </c>
    </row>
    <row r="383" spans="1:10" ht="108.5" x14ac:dyDescent="0.35">
      <c r="A383" s="10"/>
      <c r="B383" s="11"/>
      <c r="C383" s="9">
        <f ca="1">COUNTIF($B$11:E383,E383)</f>
        <v>6</v>
      </c>
      <c r="D383" s="4" t="s">
        <v>144</v>
      </c>
      <c r="E383" s="59">
        <v>15000000</v>
      </c>
      <c r="F383" s="59">
        <v>15000000</v>
      </c>
      <c r="G383" s="73"/>
      <c r="H383" s="6" t="s">
        <v>1226</v>
      </c>
    </row>
    <row r="384" spans="1:10" ht="77.5" x14ac:dyDescent="0.35">
      <c r="A384" s="10"/>
      <c r="B384" s="11"/>
      <c r="C384" s="9">
        <f ca="1">COUNTIF($B$11:E384,E384)</f>
        <v>7</v>
      </c>
      <c r="D384" s="4" t="s">
        <v>145</v>
      </c>
      <c r="E384" s="59">
        <v>6000000</v>
      </c>
      <c r="F384" s="59">
        <v>6000000</v>
      </c>
      <c r="G384" s="73"/>
      <c r="H384" s="6" t="s">
        <v>1226</v>
      </c>
    </row>
    <row r="385" spans="1:10" s="14" customFormat="1" ht="77.5" x14ac:dyDescent="0.35">
      <c r="A385" s="10"/>
      <c r="B385" s="11"/>
      <c r="C385" s="13">
        <v>8</v>
      </c>
      <c r="D385" s="12" t="s">
        <v>1712</v>
      </c>
      <c r="E385" s="60">
        <v>0</v>
      </c>
      <c r="F385" s="60">
        <v>20000000</v>
      </c>
      <c r="G385" s="74">
        <f t="shared" ref="G385:G447" si="22">F385-E385</f>
        <v>20000000</v>
      </c>
      <c r="H385" s="12" t="s">
        <v>1227</v>
      </c>
      <c r="I385" s="69"/>
      <c r="J385" s="26"/>
    </row>
    <row r="386" spans="1:10" s="14" customFormat="1" ht="93" x14ac:dyDescent="0.35">
      <c r="A386" s="10"/>
      <c r="B386" s="11"/>
      <c r="C386" s="13">
        <v>9</v>
      </c>
      <c r="D386" s="12" t="s">
        <v>1724</v>
      </c>
      <c r="E386" s="60">
        <v>0</v>
      </c>
      <c r="F386" s="60">
        <v>30000000</v>
      </c>
      <c r="G386" s="74">
        <f t="shared" si="22"/>
        <v>30000000</v>
      </c>
      <c r="H386" s="12" t="s">
        <v>1227</v>
      </c>
      <c r="I386" s="69"/>
      <c r="J386" s="26"/>
    </row>
    <row r="387" spans="1:10" s="14" customFormat="1" ht="93" x14ac:dyDescent="0.35">
      <c r="A387" s="10"/>
      <c r="B387" s="11"/>
      <c r="C387" s="13">
        <v>10</v>
      </c>
      <c r="D387" s="12" t="s">
        <v>1725</v>
      </c>
      <c r="E387" s="60">
        <v>0</v>
      </c>
      <c r="F387" s="60">
        <v>20000000</v>
      </c>
      <c r="G387" s="74">
        <f t="shared" si="22"/>
        <v>20000000</v>
      </c>
      <c r="H387" s="12" t="s">
        <v>1227</v>
      </c>
      <c r="I387" s="69"/>
      <c r="J387" s="26"/>
    </row>
    <row r="388" spans="1:10" s="14" customFormat="1" ht="93" x14ac:dyDescent="0.35">
      <c r="A388" s="10"/>
      <c r="B388" s="11"/>
      <c r="C388" s="13">
        <v>11</v>
      </c>
      <c r="D388" s="12" t="s">
        <v>1726</v>
      </c>
      <c r="E388" s="60">
        <v>0</v>
      </c>
      <c r="F388" s="60">
        <v>20000000</v>
      </c>
      <c r="G388" s="74">
        <f t="shared" si="22"/>
        <v>20000000</v>
      </c>
      <c r="H388" s="12" t="s">
        <v>1227</v>
      </c>
      <c r="I388" s="69"/>
      <c r="J388" s="26"/>
    </row>
    <row r="389" spans="1:10" s="14" customFormat="1" ht="93" x14ac:dyDescent="0.35">
      <c r="A389" s="10"/>
      <c r="B389" s="11"/>
      <c r="C389" s="13">
        <v>12</v>
      </c>
      <c r="D389" s="12" t="s">
        <v>1727</v>
      </c>
      <c r="E389" s="60">
        <v>0</v>
      </c>
      <c r="F389" s="60">
        <v>20000000</v>
      </c>
      <c r="G389" s="74">
        <f t="shared" si="22"/>
        <v>20000000</v>
      </c>
      <c r="H389" s="12" t="s">
        <v>1227</v>
      </c>
      <c r="I389" s="69"/>
      <c r="J389" s="26"/>
    </row>
    <row r="390" spans="1:10" s="14" customFormat="1" ht="93" x14ac:dyDescent="0.35">
      <c r="A390" s="10"/>
      <c r="B390" s="11"/>
      <c r="C390" s="13">
        <v>13</v>
      </c>
      <c r="D390" s="12" t="s">
        <v>1728</v>
      </c>
      <c r="E390" s="60">
        <v>0</v>
      </c>
      <c r="F390" s="60">
        <v>15000000</v>
      </c>
      <c r="G390" s="74">
        <f t="shared" si="22"/>
        <v>15000000</v>
      </c>
      <c r="H390" s="12" t="s">
        <v>1227</v>
      </c>
      <c r="I390" s="69"/>
      <c r="J390" s="26"/>
    </row>
    <row r="391" spans="1:10" s="14" customFormat="1" ht="93" x14ac:dyDescent="0.35">
      <c r="A391" s="10"/>
      <c r="B391" s="11"/>
      <c r="C391" s="13">
        <v>14</v>
      </c>
      <c r="D391" s="12" t="s">
        <v>1729</v>
      </c>
      <c r="E391" s="60">
        <v>0</v>
      </c>
      <c r="F391" s="60">
        <v>20000000</v>
      </c>
      <c r="G391" s="74">
        <f t="shared" si="22"/>
        <v>20000000</v>
      </c>
      <c r="H391" s="12" t="s">
        <v>1227</v>
      </c>
      <c r="I391" s="69"/>
      <c r="J391" s="26"/>
    </row>
    <row r="392" spans="1:10" s="14" customFormat="1" ht="93" x14ac:dyDescent="0.35">
      <c r="A392" s="10"/>
      <c r="B392" s="11"/>
      <c r="C392" s="13">
        <v>15</v>
      </c>
      <c r="D392" s="12" t="s">
        <v>1730</v>
      </c>
      <c r="E392" s="60">
        <v>0</v>
      </c>
      <c r="F392" s="60">
        <v>20000000</v>
      </c>
      <c r="G392" s="74">
        <f t="shared" si="22"/>
        <v>20000000</v>
      </c>
      <c r="H392" s="12" t="s">
        <v>1227</v>
      </c>
      <c r="I392" s="69"/>
      <c r="J392" s="26"/>
    </row>
    <row r="393" spans="1:10" s="14" customFormat="1" ht="93" x14ac:dyDescent="0.35">
      <c r="A393" s="10"/>
      <c r="B393" s="11"/>
      <c r="C393" s="13">
        <v>16</v>
      </c>
      <c r="D393" s="12" t="s">
        <v>1731</v>
      </c>
      <c r="E393" s="60">
        <v>0</v>
      </c>
      <c r="F393" s="60">
        <v>20000000</v>
      </c>
      <c r="G393" s="74">
        <f t="shared" si="22"/>
        <v>20000000</v>
      </c>
      <c r="H393" s="12" t="s">
        <v>1227</v>
      </c>
      <c r="I393" s="69"/>
      <c r="J393" s="26"/>
    </row>
    <row r="394" spans="1:10" s="14" customFormat="1" ht="77.5" x14ac:dyDescent="0.35">
      <c r="A394" s="10"/>
      <c r="B394" s="11"/>
      <c r="C394" s="13">
        <v>17</v>
      </c>
      <c r="D394" s="12" t="s">
        <v>1732</v>
      </c>
      <c r="E394" s="60">
        <v>0</v>
      </c>
      <c r="F394" s="60">
        <v>30000000</v>
      </c>
      <c r="G394" s="74">
        <f t="shared" si="22"/>
        <v>30000000</v>
      </c>
      <c r="H394" s="12" t="s">
        <v>1227</v>
      </c>
      <c r="I394" s="69"/>
      <c r="J394" s="26"/>
    </row>
    <row r="395" spans="1:10" s="14" customFormat="1" ht="77.5" x14ac:dyDescent="0.35">
      <c r="A395" s="10"/>
      <c r="B395" s="11"/>
      <c r="C395" s="13">
        <v>18</v>
      </c>
      <c r="D395" s="12" t="s">
        <v>1733</v>
      </c>
      <c r="E395" s="60">
        <v>0</v>
      </c>
      <c r="F395" s="60">
        <v>100000000</v>
      </c>
      <c r="G395" s="74">
        <f t="shared" si="22"/>
        <v>100000000</v>
      </c>
      <c r="H395" s="12" t="s">
        <v>1227</v>
      </c>
      <c r="I395" s="69"/>
      <c r="J395" s="26"/>
    </row>
    <row r="396" spans="1:10" s="14" customFormat="1" ht="77.5" x14ac:dyDescent="0.35">
      <c r="A396" s="10"/>
      <c r="B396" s="11"/>
      <c r="C396" s="13">
        <v>19</v>
      </c>
      <c r="D396" s="12" t="s">
        <v>1734</v>
      </c>
      <c r="E396" s="60">
        <v>0</v>
      </c>
      <c r="F396" s="60">
        <v>20000000</v>
      </c>
      <c r="G396" s="74">
        <f t="shared" si="22"/>
        <v>20000000</v>
      </c>
      <c r="H396" s="12" t="s">
        <v>1227</v>
      </c>
      <c r="I396" s="69"/>
      <c r="J396" s="26"/>
    </row>
    <row r="397" spans="1:10" s="14" customFormat="1" ht="93" x14ac:dyDescent="0.35">
      <c r="A397" s="10"/>
      <c r="B397" s="11"/>
      <c r="C397" s="13">
        <v>20</v>
      </c>
      <c r="D397" s="12" t="s">
        <v>1735</v>
      </c>
      <c r="E397" s="60">
        <v>0</v>
      </c>
      <c r="F397" s="60">
        <v>20000000</v>
      </c>
      <c r="G397" s="74">
        <f t="shared" si="22"/>
        <v>20000000</v>
      </c>
      <c r="H397" s="12" t="s">
        <v>1227</v>
      </c>
      <c r="I397" s="69"/>
      <c r="J397" s="26"/>
    </row>
    <row r="398" spans="1:10" s="14" customFormat="1" ht="93" x14ac:dyDescent="0.35">
      <c r="A398" s="10"/>
      <c r="B398" s="11"/>
      <c r="C398" s="13">
        <v>21</v>
      </c>
      <c r="D398" s="12" t="s">
        <v>1736</v>
      </c>
      <c r="E398" s="60">
        <v>0</v>
      </c>
      <c r="F398" s="60">
        <v>20000000</v>
      </c>
      <c r="G398" s="74">
        <f t="shared" si="22"/>
        <v>20000000</v>
      </c>
      <c r="H398" s="12" t="s">
        <v>1227</v>
      </c>
      <c r="I398" s="69"/>
      <c r="J398" s="26"/>
    </row>
    <row r="399" spans="1:10" s="14" customFormat="1" ht="77.5" x14ac:dyDescent="0.35">
      <c r="A399" s="10"/>
      <c r="B399" s="11"/>
      <c r="C399" s="13">
        <v>22</v>
      </c>
      <c r="D399" s="12" t="s">
        <v>1737</v>
      </c>
      <c r="E399" s="60">
        <v>0</v>
      </c>
      <c r="F399" s="60">
        <v>20000000</v>
      </c>
      <c r="G399" s="74">
        <f t="shared" si="22"/>
        <v>20000000</v>
      </c>
      <c r="H399" s="12" t="s">
        <v>1227</v>
      </c>
      <c r="I399" s="69"/>
      <c r="J399" s="26"/>
    </row>
    <row r="400" spans="1:10" s="14" customFormat="1" ht="77.5" x14ac:dyDescent="0.35">
      <c r="A400" s="10"/>
      <c r="B400" s="11"/>
      <c r="C400" s="13">
        <v>23</v>
      </c>
      <c r="D400" s="12" t="s">
        <v>1738</v>
      </c>
      <c r="E400" s="60">
        <v>0</v>
      </c>
      <c r="F400" s="60">
        <v>20000000</v>
      </c>
      <c r="G400" s="74">
        <f t="shared" si="22"/>
        <v>20000000</v>
      </c>
      <c r="H400" s="12" t="s">
        <v>1227</v>
      </c>
      <c r="I400" s="69"/>
      <c r="J400" s="26"/>
    </row>
    <row r="401" spans="1:10" s="14" customFormat="1" ht="93" x14ac:dyDescent="0.35">
      <c r="A401" s="10"/>
      <c r="B401" s="11"/>
      <c r="C401" s="13">
        <v>24</v>
      </c>
      <c r="D401" s="12" t="s">
        <v>1739</v>
      </c>
      <c r="E401" s="60">
        <v>0</v>
      </c>
      <c r="F401" s="60">
        <v>30000000</v>
      </c>
      <c r="G401" s="74">
        <f t="shared" si="22"/>
        <v>30000000</v>
      </c>
      <c r="H401" s="12" t="s">
        <v>1227</v>
      </c>
      <c r="I401" s="69"/>
      <c r="J401" s="26"/>
    </row>
    <row r="402" spans="1:10" s="14" customFormat="1" ht="93" x14ac:dyDescent="0.35">
      <c r="A402" s="10"/>
      <c r="B402" s="11"/>
      <c r="C402" s="13">
        <v>25</v>
      </c>
      <c r="D402" s="12" t="s">
        <v>1740</v>
      </c>
      <c r="E402" s="60">
        <v>0</v>
      </c>
      <c r="F402" s="60">
        <v>40000000</v>
      </c>
      <c r="G402" s="74">
        <f t="shared" si="22"/>
        <v>40000000</v>
      </c>
      <c r="H402" s="12" t="s">
        <v>1227</v>
      </c>
      <c r="I402" s="69"/>
      <c r="J402" s="26"/>
    </row>
    <row r="403" spans="1:10" s="14" customFormat="1" ht="93" x14ac:dyDescent="0.35">
      <c r="A403" s="10"/>
      <c r="B403" s="11"/>
      <c r="C403" s="13">
        <v>26</v>
      </c>
      <c r="D403" s="12" t="s">
        <v>1741</v>
      </c>
      <c r="E403" s="60">
        <v>0</v>
      </c>
      <c r="F403" s="60">
        <v>25000000</v>
      </c>
      <c r="G403" s="74">
        <f t="shared" si="22"/>
        <v>25000000</v>
      </c>
      <c r="H403" s="12" t="s">
        <v>1227</v>
      </c>
      <c r="I403" s="69"/>
      <c r="J403" s="26"/>
    </row>
    <row r="404" spans="1:10" s="14" customFormat="1" ht="77.5" x14ac:dyDescent="0.35">
      <c r="A404" s="10"/>
      <c r="B404" s="11"/>
      <c r="C404" s="13">
        <v>27</v>
      </c>
      <c r="D404" s="12" t="s">
        <v>1742</v>
      </c>
      <c r="E404" s="60">
        <v>0</v>
      </c>
      <c r="F404" s="60">
        <v>20000000</v>
      </c>
      <c r="G404" s="74">
        <f t="shared" si="22"/>
        <v>20000000</v>
      </c>
      <c r="H404" s="12" t="s">
        <v>1227</v>
      </c>
      <c r="I404" s="69"/>
      <c r="J404" s="26"/>
    </row>
    <row r="405" spans="1:10" s="14" customFormat="1" ht="77.5" x14ac:dyDescent="0.35">
      <c r="A405" s="10"/>
      <c r="B405" s="11"/>
      <c r="C405" s="13">
        <v>28</v>
      </c>
      <c r="D405" s="12" t="s">
        <v>1743</v>
      </c>
      <c r="E405" s="60">
        <v>0</v>
      </c>
      <c r="F405" s="60">
        <v>20000000</v>
      </c>
      <c r="G405" s="74">
        <f t="shared" si="22"/>
        <v>20000000</v>
      </c>
      <c r="H405" s="12" t="s">
        <v>1227</v>
      </c>
      <c r="I405" s="69"/>
      <c r="J405" s="26"/>
    </row>
    <row r="406" spans="1:10" s="14" customFormat="1" ht="77.5" x14ac:dyDescent="0.35">
      <c r="A406" s="10"/>
      <c r="B406" s="11"/>
      <c r="C406" s="13">
        <v>29</v>
      </c>
      <c r="D406" s="12" t="s">
        <v>1744</v>
      </c>
      <c r="E406" s="60">
        <v>0</v>
      </c>
      <c r="F406" s="60">
        <v>20000000</v>
      </c>
      <c r="G406" s="74">
        <f t="shared" si="22"/>
        <v>20000000</v>
      </c>
      <c r="H406" s="12" t="s">
        <v>1227</v>
      </c>
      <c r="I406" s="69"/>
      <c r="J406" s="26"/>
    </row>
    <row r="407" spans="1:10" s="14" customFormat="1" ht="77.5" x14ac:dyDescent="0.35">
      <c r="A407" s="10"/>
      <c r="B407" s="11"/>
      <c r="C407" s="13">
        <v>30</v>
      </c>
      <c r="D407" s="12" t="s">
        <v>1746</v>
      </c>
      <c r="E407" s="60">
        <v>0</v>
      </c>
      <c r="F407" s="60">
        <v>20000000</v>
      </c>
      <c r="G407" s="74">
        <f t="shared" si="22"/>
        <v>20000000</v>
      </c>
      <c r="H407" s="12" t="s">
        <v>1227</v>
      </c>
      <c r="I407" s="69"/>
      <c r="J407" s="26"/>
    </row>
    <row r="408" spans="1:10" s="14" customFormat="1" ht="77.5" x14ac:dyDescent="0.35">
      <c r="A408" s="10"/>
      <c r="B408" s="11"/>
      <c r="C408" s="13">
        <v>31</v>
      </c>
      <c r="D408" s="12" t="s">
        <v>1747</v>
      </c>
      <c r="E408" s="60">
        <v>0</v>
      </c>
      <c r="F408" s="60">
        <v>20000000</v>
      </c>
      <c r="G408" s="74">
        <f t="shared" si="22"/>
        <v>20000000</v>
      </c>
      <c r="H408" s="12" t="s">
        <v>1227</v>
      </c>
      <c r="I408" s="69"/>
      <c r="J408" s="26"/>
    </row>
    <row r="409" spans="1:10" s="14" customFormat="1" ht="77.5" x14ac:dyDescent="0.35">
      <c r="A409" s="10"/>
      <c r="B409" s="11"/>
      <c r="C409" s="13">
        <v>32</v>
      </c>
      <c r="D409" s="12" t="s">
        <v>1745</v>
      </c>
      <c r="E409" s="60">
        <v>0</v>
      </c>
      <c r="F409" s="60">
        <v>20000000</v>
      </c>
      <c r="G409" s="74">
        <f t="shared" si="22"/>
        <v>20000000</v>
      </c>
      <c r="H409" s="12" t="s">
        <v>1227</v>
      </c>
      <c r="I409" s="69"/>
      <c r="J409" s="26"/>
    </row>
    <row r="410" spans="1:10" s="14" customFormat="1" ht="77.5" x14ac:dyDescent="0.35">
      <c r="A410" s="10"/>
      <c r="B410" s="11"/>
      <c r="C410" s="13">
        <v>33</v>
      </c>
      <c r="D410" s="12" t="s">
        <v>1748</v>
      </c>
      <c r="E410" s="60">
        <v>0</v>
      </c>
      <c r="F410" s="60">
        <v>20000000</v>
      </c>
      <c r="G410" s="74">
        <f t="shared" si="22"/>
        <v>20000000</v>
      </c>
      <c r="H410" s="12" t="s">
        <v>1227</v>
      </c>
      <c r="I410" s="69"/>
      <c r="J410" s="26"/>
    </row>
    <row r="411" spans="1:10" s="14" customFormat="1" ht="77.5" x14ac:dyDescent="0.35">
      <c r="A411" s="10"/>
      <c r="B411" s="11"/>
      <c r="C411" s="13">
        <v>34</v>
      </c>
      <c r="D411" s="12" t="s">
        <v>1749</v>
      </c>
      <c r="E411" s="60">
        <v>0</v>
      </c>
      <c r="F411" s="60">
        <v>20000000</v>
      </c>
      <c r="G411" s="74">
        <f t="shared" si="22"/>
        <v>20000000</v>
      </c>
      <c r="H411" s="12" t="s">
        <v>1227</v>
      </c>
      <c r="I411" s="69"/>
      <c r="J411" s="26"/>
    </row>
    <row r="412" spans="1:10" s="14" customFormat="1" ht="93" x14ac:dyDescent="0.35">
      <c r="A412" s="10"/>
      <c r="B412" s="11"/>
      <c r="C412" s="13">
        <v>35</v>
      </c>
      <c r="D412" s="12" t="s">
        <v>1750</v>
      </c>
      <c r="E412" s="60">
        <v>0</v>
      </c>
      <c r="F412" s="60">
        <v>20000000</v>
      </c>
      <c r="G412" s="74">
        <f t="shared" si="22"/>
        <v>20000000</v>
      </c>
      <c r="H412" s="12" t="s">
        <v>1227</v>
      </c>
      <c r="I412" s="69"/>
      <c r="J412" s="26"/>
    </row>
    <row r="413" spans="1:10" s="14" customFormat="1" ht="108.5" x14ac:dyDescent="0.35">
      <c r="A413" s="10"/>
      <c r="B413" s="11"/>
      <c r="C413" s="13">
        <v>36</v>
      </c>
      <c r="D413" s="12" t="s">
        <v>1766</v>
      </c>
      <c r="E413" s="60">
        <v>0</v>
      </c>
      <c r="F413" s="60">
        <v>20000000</v>
      </c>
      <c r="G413" s="74">
        <f t="shared" si="22"/>
        <v>20000000</v>
      </c>
      <c r="H413" s="12" t="s">
        <v>1227</v>
      </c>
      <c r="I413" s="69"/>
      <c r="J413" s="26"/>
    </row>
    <row r="414" spans="1:10" s="14" customFormat="1" ht="93" x14ac:dyDescent="0.35">
      <c r="A414" s="10"/>
      <c r="B414" s="11"/>
      <c r="C414" s="13">
        <v>37</v>
      </c>
      <c r="D414" s="12" t="s">
        <v>1767</v>
      </c>
      <c r="E414" s="60">
        <v>0</v>
      </c>
      <c r="F414" s="60">
        <v>20000000</v>
      </c>
      <c r="G414" s="74">
        <f t="shared" si="22"/>
        <v>20000000</v>
      </c>
      <c r="H414" s="12" t="s">
        <v>1227</v>
      </c>
      <c r="I414" s="69"/>
      <c r="J414" s="26"/>
    </row>
    <row r="415" spans="1:10" s="14" customFormat="1" ht="124" x14ac:dyDescent="0.35">
      <c r="A415" s="10"/>
      <c r="B415" s="11"/>
      <c r="C415" s="13">
        <v>38</v>
      </c>
      <c r="D415" s="12" t="s">
        <v>1768</v>
      </c>
      <c r="E415" s="60">
        <v>0</v>
      </c>
      <c r="F415" s="60">
        <v>20000000</v>
      </c>
      <c r="G415" s="74">
        <f t="shared" si="22"/>
        <v>20000000</v>
      </c>
      <c r="H415" s="12" t="s">
        <v>1227</v>
      </c>
      <c r="I415" s="69"/>
      <c r="J415" s="26"/>
    </row>
    <row r="416" spans="1:10" s="14" customFormat="1" ht="77.5" x14ac:dyDescent="0.35">
      <c r="A416" s="10"/>
      <c r="B416" s="11"/>
      <c r="C416" s="13">
        <v>39</v>
      </c>
      <c r="D416" s="12" t="s">
        <v>1769</v>
      </c>
      <c r="E416" s="60">
        <v>0</v>
      </c>
      <c r="F416" s="60">
        <v>15000000</v>
      </c>
      <c r="G416" s="74">
        <f t="shared" si="22"/>
        <v>15000000</v>
      </c>
      <c r="H416" s="12" t="s">
        <v>1227</v>
      </c>
      <c r="I416" s="69"/>
      <c r="J416" s="26"/>
    </row>
    <row r="417" spans="1:10" s="14" customFormat="1" ht="93" x14ac:dyDescent="0.35">
      <c r="A417" s="10"/>
      <c r="B417" s="11"/>
      <c r="C417" s="13">
        <v>40</v>
      </c>
      <c r="D417" s="12" t="s">
        <v>1770</v>
      </c>
      <c r="E417" s="60">
        <v>0</v>
      </c>
      <c r="F417" s="60">
        <v>20000000</v>
      </c>
      <c r="G417" s="74">
        <f t="shared" si="22"/>
        <v>20000000</v>
      </c>
      <c r="H417" s="12" t="s">
        <v>1227</v>
      </c>
      <c r="I417" s="69"/>
      <c r="J417" s="26"/>
    </row>
    <row r="418" spans="1:10" s="14" customFormat="1" ht="155" x14ac:dyDescent="0.35">
      <c r="A418" s="10"/>
      <c r="B418" s="11"/>
      <c r="C418" s="13">
        <v>41</v>
      </c>
      <c r="D418" s="12" t="s">
        <v>1771</v>
      </c>
      <c r="E418" s="60">
        <v>0</v>
      </c>
      <c r="F418" s="60">
        <v>20000000</v>
      </c>
      <c r="G418" s="74">
        <f t="shared" si="22"/>
        <v>20000000</v>
      </c>
      <c r="H418" s="12" t="s">
        <v>1227</v>
      </c>
      <c r="I418" s="69"/>
      <c r="J418" s="26"/>
    </row>
    <row r="419" spans="1:10" s="14" customFormat="1" ht="77.5" x14ac:dyDescent="0.35">
      <c r="A419" s="10"/>
      <c r="B419" s="11"/>
      <c r="C419" s="13">
        <v>42</v>
      </c>
      <c r="D419" s="12" t="s">
        <v>1709</v>
      </c>
      <c r="E419" s="60">
        <v>0</v>
      </c>
      <c r="F419" s="60">
        <v>115500000</v>
      </c>
      <c r="G419" s="74">
        <f t="shared" si="22"/>
        <v>115500000</v>
      </c>
      <c r="H419" s="12" t="s">
        <v>1226</v>
      </c>
      <c r="I419" s="69"/>
      <c r="J419" s="26"/>
    </row>
    <row r="420" spans="1:10" s="14" customFormat="1" ht="93" x14ac:dyDescent="0.35">
      <c r="A420" s="10"/>
      <c r="B420" s="11"/>
      <c r="C420" s="13">
        <v>43</v>
      </c>
      <c r="D420" s="12" t="s">
        <v>1710</v>
      </c>
      <c r="E420" s="60">
        <v>0</v>
      </c>
      <c r="F420" s="60">
        <v>15000000</v>
      </c>
      <c r="G420" s="74">
        <f t="shared" si="22"/>
        <v>15000000</v>
      </c>
      <c r="H420" s="12" t="s">
        <v>1226</v>
      </c>
      <c r="I420" s="69"/>
      <c r="J420" s="26"/>
    </row>
    <row r="421" spans="1:10" s="14" customFormat="1" ht="77.5" x14ac:dyDescent="0.35">
      <c r="A421" s="10"/>
      <c r="B421" s="11"/>
      <c r="C421" s="13">
        <v>44</v>
      </c>
      <c r="D421" s="12" t="s">
        <v>1711</v>
      </c>
      <c r="E421" s="60">
        <v>0</v>
      </c>
      <c r="F421" s="60">
        <v>15000000</v>
      </c>
      <c r="G421" s="74">
        <f t="shared" si="22"/>
        <v>15000000</v>
      </c>
      <c r="H421" s="12" t="s">
        <v>1226</v>
      </c>
      <c r="I421" s="69"/>
      <c r="J421" s="26"/>
    </row>
    <row r="422" spans="1:10" s="14" customFormat="1" ht="93" x14ac:dyDescent="0.35">
      <c r="A422" s="10"/>
      <c r="B422" s="11"/>
      <c r="C422" s="13">
        <v>45</v>
      </c>
      <c r="D422" s="12" t="s">
        <v>1713</v>
      </c>
      <c r="E422" s="60">
        <v>0</v>
      </c>
      <c r="F422" s="60">
        <v>15000000</v>
      </c>
      <c r="G422" s="74">
        <f t="shared" si="22"/>
        <v>15000000</v>
      </c>
      <c r="H422" s="12" t="s">
        <v>1226</v>
      </c>
      <c r="I422" s="69"/>
      <c r="J422" s="26"/>
    </row>
    <row r="423" spans="1:10" s="14" customFormat="1" ht="77.5" x14ac:dyDescent="0.35">
      <c r="A423" s="10"/>
      <c r="B423" s="11"/>
      <c r="C423" s="13">
        <v>46</v>
      </c>
      <c r="D423" s="12" t="s">
        <v>1714</v>
      </c>
      <c r="E423" s="60">
        <v>0</v>
      </c>
      <c r="F423" s="60">
        <v>15000000</v>
      </c>
      <c r="G423" s="74">
        <f t="shared" si="22"/>
        <v>15000000</v>
      </c>
      <c r="H423" s="12" t="s">
        <v>1226</v>
      </c>
      <c r="I423" s="69"/>
      <c r="J423" s="26"/>
    </row>
    <row r="424" spans="1:10" s="14" customFormat="1" ht="93" x14ac:dyDescent="0.35">
      <c r="A424" s="10"/>
      <c r="B424" s="11"/>
      <c r="C424" s="13">
        <v>47</v>
      </c>
      <c r="D424" s="12" t="s">
        <v>1715</v>
      </c>
      <c r="E424" s="60">
        <v>0</v>
      </c>
      <c r="F424" s="60">
        <v>15000000</v>
      </c>
      <c r="G424" s="74">
        <f t="shared" si="22"/>
        <v>15000000</v>
      </c>
      <c r="H424" s="12" t="s">
        <v>1226</v>
      </c>
      <c r="I424" s="69"/>
      <c r="J424" s="26"/>
    </row>
    <row r="425" spans="1:10" s="14" customFormat="1" ht="108.5" x14ac:dyDescent="0.35">
      <c r="A425" s="10"/>
      <c r="B425" s="11"/>
      <c r="C425" s="13">
        <v>48</v>
      </c>
      <c r="D425" s="12" t="s">
        <v>1716</v>
      </c>
      <c r="E425" s="60">
        <v>0</v>
      </c>
      <c r="F425" s="60">
        <v>17000000</v>
      </c>
      <c r="G425" s="74">
        <f t="shared" si="22"/>
        <v>17000000</v>
      </c>
      <c r="H425" s="12" t="s">
        <v>1226</v>
      </c>
      <c r="I425" s="69"/>
      <c r="J425" s="26"/>
    </row>
    <row r="426" spans="1:10" s="14" customFormat="1" ht="93" x14ac:dyDescent="0.35">
      <c r="A426" s="10"/>
      <c r="B426" s="11"/>
      <c r="C426" s="13">
        <v>49</v>
      </c>
      <c r="D426" s="12" t="s">
        <v>1717</v>
      </c>
      <c r="E426" s="60">
        <v>0</v>
      </c>
      <c r="F426" s="60">
        <v>15000000</v>
      </c>
      <c r="G426" s="74">
        <f t="shared" si="22"/>
        <v>15000000</v>
      </c>
      <c r="H426" s="12" t="s">
        <v>1226</v>
      </c>
      <c r="I426" s="69"/>
      <c r="J426" s="26"/>
    </row>
    <row r="427" spans="1:10" s="14" customFormat="1" ht="108.5" x14ac:dyDescent="0.35">
      <c r="A427" s="10"/>
      <c r="B427" s="11"/>
      <c r="C427" s="13">
        <v>50</v>
      </c>
      <c r="D427" s="12" t="s">
        <v>1718</v>
      </c>
      <c r="E427" s="60">
        <v>0</v>
      </c>
      <c r="F427" s="60">
        <v>20000000</v>
      </c>
      <c r="G427" s="74">
        <f t="shared" si="22"/>
        <v>20000000</v>
      </c>
      <c r="H427" s="12" t="s">
        <v>1226</v>
      </c>
      <c r="I427" s="69"/>
      <c r="J427" s="26"/>
    </row>
    <row r="428" spans="1:10" s="14" customFormat="1" ht="93" x14ac:dyDescent="0.35">
      <c r="A428" s="10"/>
      <c r="B428" s="11"/>
      <c r="C428" s="13">
        <v>51</v>
      </c>
      <c r="D428" s="12" t="s">
        <v>1719</v>
      </c>
      <c r="E428" s="60">
        <v>0</v>
      </c>
      <c r="F428" s="60">
        <v>15000000</v>
      </c>
      <c r="G428" s="74">
        <f t="shared" si="22"/>
        <v>15000000</v>
      </c>
      <c r="H428" s="12" t="s">
        <v>1226</v>
      </c>
      <c r="I428" s="69"/>
      <c r="J428" s="26"/>
    </row>
    <row r="429" spans="1:10" s="14" customFormat="1" ht="108.5" x14ac:dyDescent="0.35">
      <c r="A429" s="10"/>
      <c r="B429" s="11"/>
      <c r="C429" s="13">
        <v>52</v>
      </c>
      <c r="D429" s="12" t="s">
        <v>1720</v>
      </c>
      <c r="E429" s="60">
        <v>0</v>
      </c>
      <c r="F429" s="60">
        <v>17000000</v>
      </c>
      <c r="G429" s="74">
        <f t="shared" si="22"/>
        <v>17000000</v>
      </c>
      <c r="H429" s="12" t="s">
        <v>1226</v>
      </c>
      <c r="I429" s="69"/>
      <c r="J429" s="26"/>
    </row>
    <row r="430" spans="1:10" s="14" customFormat="1" ht="93" x14ac:dyDescent="0.35">
      <c r="A430" s="10"/>
      <c r="B430" s="11"/>
      <c r="C430" s="13">
        <v>53</v>
      </c>
      <c r="D430" s="12" t="s">
        <v>1721</v>
      </c>
      <c r="E430" s="60">
        <v>0</v>
      </c>
      <c r="F430" s="60">
        <v>15000000</v>
      </c>
      <c r="G430" s="74">
        <f t="shared" si="22"/>
        <v>15000000</v>
      </c>
      <c r="H430" s="12" t="s">
        <v>1226</v>
      </c>
      <c r="I430" s="69"/>
      <c r="J430" s="26"/>
    </row>
    <row r="431" spans="1:10" s="14" customFormat="1" ht="108.5" x14ac:dyDescent="0.35">
      <c r="A431" s="10"/>
      <c r="B431" s="11"/>
      <c r="C431" s="13">
        <v>54</v>
      </c>
      <c r="D431" s="12" t="s">
        <v>1722</v>
      </c>
      <c r="E431" s="60">
        <v>0</v>
      </c>
      <c r="F431" s="60">
        <v>25000000</v>
      </c>
      <c r="G431" s="74">
        <f t="shared" si="22"/>
        <v>25000000</v>
      </c>
      <c r="H431" s="12" t="s">
        <v>1226</v>
      </c>
      <c r="I431" s="69"/>
      <c r="J431" s="26"/>
    </row>
    <row r="432" spans="1:10" s="14" customFormat="1" ht="108.5" x14ac:dyDescent="0.35">
      <c r="A432" s="10"/>
      <c r="B432" s="11"/>
      <c r="C432" s="13">
        <v>55</v>
      </c>
      <c r="D432" s="12" t="s">
        <v>1723</v>
      </c>
      <c r="E432" s="60">
        <v>0</v>
      </c>
      <c r="F432" s="60">
        <v>25000000</v>
      </c>
      <c r="G432" s="74">
        <f t="shared" si="22"/>
        <v>25000000</v>
      </c>
      <c r="H432" s="12" t="s">
        <v>1226</v>
      </c>
      <c r="I432" s="69"/>
      <c r="J432" s="26"/>
    </row>
    <row r="433" spans="1:10" s="14" customFormat="1" ht="93" x14ac:dyDescent="0.35">
      <c r="A433" s="10"/>
      <c r="B433" s="11"/>
      <c r="C433" s="13">
        <v>56</v>
      </c>
      <c r="D433" s="12" t="s">
        <v>1751</v>
      </c>
      <c r="E433" s="60">
        <v>0</v>
      </c>
      <c r="F433" s="60">
        <v>15000000</v>
      </c>
      <c r="G433" s="74">
        <f t="shared" si="22"/>
        <v>15000000</v>
      </c>
      <c r="H433" s="12" t="s">
        <v>1226</v>
      </c>
      <c r="I433" s="69"/>
      <c r="J433" s="26"/>
    </row>
    <row r="434" spans="1:10" s="14" customFormat="1" ht="93" x14ac:dyDescent="0.35">
      <c r="A434" s="10"/>
      <c r="B434" s="11"/>
      <c r="C434" s="13">
        <v>57</v>
      </c>
      <c r="D434" s="12" t="s">
        <v>1752</v>
      </c>
      <c r="E434" s="60">
        <v>0</v>
      </c>
      <c r="F434" s="60">
        <v>15000000</v>
      </c>
      <c r="G434" s="74">
        <f t="shared" si="22"/>
        <v>15000000</v>
      </c>
      <c r="H434" s="12" t="s">
        <v>1226</v>
      </c>
      <c r="I434" s="69"/>
      <c r="J434" s="26"/>
    </row>
    <row r="435" spans="1:10" s="14" customFormat="1" ht="108.5" x14ac:dyDescent="0.35">
      <c r="A435" s="10"/>
      <c r="B435" s="11"/>
      <c r="C435" s="13">
        <v>58</v>
      </c>
      <c r="D435" s="12" t="s">
        <v>1753</v>
      </c>
      <c r="E435" s="60">
        <v>0</v>
      </c>
      <c r="F435" s="60">
        <v>15000000</v>
      </c>
      <c r="G435" s="74">
        <f t="shared" si="22"/>
        <v>15000000</v>
      </c>
      <c r="H435" s="12" t="s">
        <v>1226</v>
      </c>
      <c r="I435" s="69"/>
      <c r="J435" s="26"/>
    </row>
    <row r="436" spans="1:10" s="14" customFormat="1" ht="77.5" x14ac:dyDescent="0.35">
      <c r="A436" s="10"/>
      <c r="B436" s="11"/>
      <c r="C436" s="13">
        <v>59</v>
      </c>
      <c r="D436" s="12" t="s">
        <v>1754</v>
      </c>
      <c r="E436" s="60">
        <v>0</v>
      </c>
      <c r="F436" s="60">
        <v>15000000</v>
      </c>
      <c r="G436" s="74">
        <f t="shared" si="22"/>
        <v>15000000</v>
      </c>
      <c r="H436" s="12" t="s">
        <v>1226</v>
      </c>
      <c r="I436" s="69"/>
      <c r="J436" s="26"/>
    </row>
    <row r="437" spans="1:10" s="14" customFormat="1" ht="77.5" x14ac:dyDescent="0.35">
      <c r="A437" s="10"/>
      <c r="B437" s="11"/>
      <c r="C437" s="13">
        <v>60</v>
      </c>
      <c r="D437" s="12" t="s">
        <v>1755</v>
      </c>
      <c r="E437" s="60">
        <v>0</v>
      </c>
      <c r="F437" s="60">
        <v>17000000</v>
      </c>
      <c r="G437" s="74">
        <f t="shared" si="22"/>
        <v>17000000</v>
      </c>
      <c r="H437" s="12" t="s">
        <v>1226</v>
      </c>
      <c r="I437" s="69"/>
      <c r="J437" s="26"/>
    </row>
    <row r="438" spans="1:10" s="14" customFormat="1" ht="93" x14ac:dyDescent="0.35">
      <c r="A438" s="10"/>
      <c r="B438" s="11"/>
      <c r="C438" s="13">
        <v>61</v>
      </c>
      <c r="D438" s="12" t="s">
        <v>1756</v>
      </c>
      <c r="E438" s="60">
        <v>0</v>
      </c>
      <c r="F438" s="60">
        <v>15000000</v>
      </c>
      <c r="G438" s="74">
        <f t="shared" si="22"/>
        <v>15000000</v>
      </c>
      <c r="H438" s="12" t="s">
        <v>1226</v>
      </c>
      <c r="I438" s="69"/>
      <c r="J438" s="26"/>
    </row>
    <row r="439" spans="1:10" s="14" customFormat="1" ht="93" x14ac:dyDescent="0.35">
      <c r="A439" s="10"/>
      <c r="B439" s="11"/>
      <c r="C439" s="13">
        <v>62</v>
      </c>
      <c r="D439" s="12" t="s">
        <v>1757</v>
      </c>
      <c r="E439" s="60">
        <v>0</v>
      </c>
      <c r="F439" s="60">
        <v>10000000</v>
      </c>
      <c r="G439" s="74">
        <f t="shared" si="22"/>
        <v>10000000</v>
      </c>
      <c r="H439" s="12" t="s">
        <v>1226</v>
      </c>
      <c r="I439" s="69"/>
      <c r="J439" s="26"/>
    </row>
    <row r="440" spans="1:10" s="14" customFormat="1" ht="108.5" x14ac:dyDescent="0.35">
      <c r="A440" s="10"/>
      <c r="B440" s="11"/>
      <c r="C440" s="13">
        <v>63</v>
      </c>
      <c r="D440" s="12" t="s">
        <v>1758</v>
      </c>
      <c r="E440" s="60">
        <v>0</v>
      </c>
      <c r="F440" s="60">
        <v>32000000</v>
      </c>
      <c r="G440" s="74">
        <f t="shared" si="22"/>
        <v>32000000</v>
      </c>
      <c r="H440" s="12" t="s">
        <v>1226</v>
      </c>
      <c r="I440" s="69"/>
      <c r="J440" s="26"/>
    </row>
    <row r="441" spans="1:10" s="14" customFormat="1" ht="93" x14ac:dyDescent="0.35">
      <c r="A441" s="10"/>
      <c r="B441" s="11"/>
      <c r="C441" s="13">
        <v>64</v>
      </c>
      <c r="D441" s="12" t="s">
        <v>1759</v>
      </c>
      <c r="E441" s="60">
        <v>0</v>
      </c>
      <c r="F441" s="60">
        <v>17000000</v>
      </c>
      <c r="G441" s="74">
        <f t="shared" si="22"/>
        <v>17000000</v>
      </c>
      <c r="H441" s="12" t="s">
        <v>1226</v>
      </c>
      <c r="I441" s="69"/>
      <c r="J441" s="26"/>
    </row>
    <row r="442" spans="1:10" s="14" customFormat="1" ht="93" x14ac:dyDescent="0.35">
      <c r="A442" s="10"/>
      <c r="B442" s="11"/>
      <c r="C442" s="13">
        <v>65</v>
      </c>
      <c r="D442" s="12" t="s">
        <v>1760</v>
      </c>
      <c r="E442" s="60">
        <v>0</v>
      </c>
      <c r="F442" s="60">
        <v>15000000</v>
      </c>
      <c r="G442" s="74">
        <f t="shared" si="22"/>
        <v>15000000</v>
      </c>
      <c r="H442" s="12" t="s">
        <v>1226</v>
      </c>
      <c r="I442" s="69"/>
      <c r="J442" s="26"/>
    </row>
    <row r="443" spans="1:10" s="14" customFormat="1" ht="108.5" x14ac:dyDescent="0.35">
      <c r="A443" s="10"/>
      <c r="B443" s="11"/>
      <c r="C443" s="13">
        <v>66</v>
      </c>
      <c r="D443" s="12" t="s">
        <v>1761</v>
      </c>
      <c r="E443" s="60">
        <v>0</v>
      </c>
      <c r="F443" s="60">
        <v>15000000</v>
      </c>
      <c r="G443" s="74">
        <f t="shared" si="22"/>
        <v>15000000</v>
      </c>
      <c r="H443" s="12" t="s">
        <v>1226</v>
      </c>
      <c r="I443" s="69"/>
      <c r="J443" s="26"/>
    </row>
    <row r="444" spans="1:10" s="14" customFormat="1" ht="93" x14ac:dyDescent="0.35">
      <c r="A444" s="10"/>
      <c r="B444" s="11"/>
      <c r="C444" s="13">
        <v>67</v>
      </c>
      <c r="D444" s="12" t="s">
        <v>1762</v>
      </c>
      <c r="E444" s="60">
        <v>0</v>
      </c>
      <c r="F444" s="60">
        <v>10000000</v>
      </c>
      <c r="G444" s="74">
        <f t="shared" si="22"/>
        <v>10000000</v>
      </c>
      <c r="H444" s="12" t="s">
        <v>1226</v>
      </c>
      <c r="I444" s="69"/>
      <c r="J444" s="26"/>
    </row>
    <row r="445" spans="1:10" s="14" customFormat="1" ht="77.5" x14ac:dyDescent="0.35">
      <c r="A445" s="10"/>
      <c r="B445" s="11"/>
      <c r="C445" s="13">
        <v>68</v>
      </c>
      <c r="D445" s="12" t="s">
        <v>1763</v>
      </c>
      <c r="E445" s="60">
        <v>0</v>
      </c>
      <c r="F445" s="60">
        <v>25000000</v>
      </c>
      <c r="G445" s="74">
        <f t="shared" si="22"/>
        <v>25000000</v>
      </c>
      <c r="H445" s="12" t="s">
        <v>1226</v>
      </c>
      <c r="I445" s="69"/>
      <c r="J445" s="26"/>
    </row>
    <row r="446" spans="1:10" s="14" customFormat="1" ht="124" x14ac:dyDescent="0.35">
      <c r="A446" s="10"/>
      <c r="B446" s="11"/>
      <c r="C446" s="13">
        <v>69</v>
      </c>
      <c r="D446" s="12" t="s">
        <v>1764</v>
      </c>
      <c r="E446" s="60">
        <v>0</v>
      </c>
      <c r="F446" s="60">
        <v>15000000</v>
      </c>
      <c r="G446" s="74">
        <f t="shared" si="22"/>
        <v>15000000</v>
      </c>
      <c r="H446" s="12" t="s">
        <v>1226</v>
      </c>
      <c r="I446" s="69"/>
      <c r="J446" s="26"/>
    </row>
    <row r="447" spans="1:10" s="14" customFormat="1" ht="93" x14ac:dyDescent="0.35">
      <c r="A447" s="10"/>
      <c r="B447" s="11"/>
      <c r="C447" s="13">
        <v>70</v>
      </c>
      <c r="D447" s="12" t="s">
        <v>1765</v>
      </c>
      <c r="E447" s="60">
        <v>0</v>
      </c>
      <c r="F447" s="60">
        <v>20000000</v>
      </c>
      <c r="G447" s="74">
        <f t="shared" si="22"/>
        <v>20000000</v>
      </c>
      <c r="H447" s="12" t="s">
        <v>1226</v>
      </c>
      <c r="I447" s="69"/>
      <c r="J447" s="26"/>
    </row>
    <row r="448" spans="1:10" x14ac:dyDescent="0.35">
      <c r="A448" s="10"/>
      <c r="B448" s="11"/>
      <c r="C448" s="109" t="s">
        <v>1261</v>
      </c>
      <c r="D448" s="110"/>
      <c r="E448" s="59">
        <f>SUM(E378:E447)</f>
        <v>126000000</v>
      </c>
      <c r="F448" s="59">
        <f>SUM(F378:F447)</f>
        <v>1521500000</v>
      </c>
      <c r="G448" s="73">
        <f>SUM(G378:G447)</f>
        <v>1395500000</v>
      </c>
      <c r="H448" s="31"/>
      <c r="J448" s="35"/>
    </row>
    <row r="449" spans="1:10" x14ac:dyDescent="0.35">
      <c r="A449" s="10"/>
      <c r="B449" s="27"/>
      <c r="C449" s="107" t="s">
        <v>1273</v>
      </c>
      <c r="D449" s="111"/>
      <c r="E449" s="59"/>
      <c r="F449" s="59"/>
      <c r="G449" s="73"/>
      <c r="H449" s="31"/>
      <c r="J449" s="35"/>
    </row>
    <row r="450" spans="1:10" ht="93" x14ac:dyDescent="0.35">
      <c r="A450" s="10"/>
      <c r="B450" s="11"/>
      <c r="C450" s="9">
        <f ca="1">COUNTIF($B$11:E450,E450)</f>
        <v>1</v>
      </c>
      <c r="D450" s="4" t="s">
        <v>146</v>
      </c>
      <c r="E450" s="59">
        <v>20000000</v>
      </c>
      <c r="F450" s="59">
        <v>20000000</v>
      </c>
      <c r="G450" s="73"/>
      <c r="H450" s="6" t="s">
        <v>1227</v>
      </c>
    </row>
    <row r="451" spans="1:10" ht="93" x14ac:dyDescent="0.35">
      <c r="A451" s="10"/>
      <c r="B451" s="11"/>
      <c r="C451" s="9">
        <f ca="1">COUNTIF($B$11:E451,E451)</f>
        <v>2</v>
      </c>
      <c r="D451" s="4" t="s">
        <v>147</v>
      </c>
      <c r="E451" s="59">
        <v>25000000</v>
      </c>
      <c r="F451" s="59">
        <v>25000000</v>
      </c>
      <c r="G451" s="73"/>
      <c r="H451" s="6" t="s">
        <v>1227</v>
      </c>
    </row>
    <row r="452" spans="1:10" ht="108.5" x14ac:dyDescent="0.35">
      <c r="A452" s="10"/>
      <c r="B452" s="11"/>
      <c r="C452" s="9">
        <f ca="1">COUNTIF($B$11:E452,E452)</f>
        <v>3</v>
      </c>
      <c r="D452" s="4" t="s">
        <v>148</v>
      </c>
      <c r="E452" s="59">
        <v>20000000</v>
      </c>
      <c r="F452" s="59">
        <v>20000000</v>
      </c>
      <c r="G452" s="73"/>
      <c r="H452" s="6" t="s">
        <v>1227</v>
      </c>
    </row>
    <row r="453" spans="1:10" ht="108.5" x14ac:dyDescent="0.35">
      <c r="A453" s="10"/>
      <c r="B453" s="11"/>
      <c r="C453" s="9">
        <f ca="1">COUNTIF($B$11:E453,E453)</f>
        <v>4</v>
      </c>
      <c r="D453" s="4" t="s">
        <v>149</v>
      </c>
      <c r="E453" s="59">
        <v>20000000</v>
      </c>
      <c r="F453" s="59">
        <v>20000000</v>
      </c>
      <c r="G453" s="73"/>
      <c r="H453" s="6" t="s">
        <v>1227</v>
      </c>
    </row>
    <row r="454" spans="1:10" ht="93" x14ac:dyDescent="0.35">
      <c r="A454" s="10"/>
      <c r="B454" s="11"/>
      <c r="C454" s="9">
        <f ca="1">COUNTIF($B$11:E454,E454)</f>
        <v>5</v>
      </c>
      <c r="D454" s="4" t="s">
        <v>150</v>
      </c>
      <c r="E454" s="59">
        <v>20000000</v>
      </c>
      <c r="F454" s="59">
        <v>20000000</v>
      </c>
      <c r="G454" s="73"/>
      <c r="H454" s="6" t="s">
        <v>1227</v>
      </c>
    </row>
    <row r="455" spans="1:10" ht="93" x14ac:dyDescent="0.35">
      <c r="A455" s="10"/>
      <c r="B455" s="11"/>
      <c r="C455" s="9">
        <f ca="1">COUNTIF($B$11:E455,E455)</f>
        <v>6</v>
      </c>
      <c r="D455" s="4" t="s">
        <v>151</v>
      </c>
      <c r="E455" s="59">
        <v>20000000</v>
      </c>
      <c r="F455" s="59">
        <v>20000000</v>
      </c>
      <c r="G455" s="73"/>
      <c r="H455" s="6" t="s">
        <v>1227</v>
      </c>
    </row>
    <row r="456" spans="1:10" ht="93" x14ac:dyDescent="0.35">
      <c r="A456" s="10"/>
      <c r="B456" s="11"/>
      <c r="C456" s="9">
        <f ca="1">COUNTIF($B$11:E456,E456)</f>
        <v>7</v>
      </c>
      <c r="D456" s="4" t="s">
        <v>152</v>
      </c>
      <c r="E456" s="59">
        <v>20000000</v>
      </c>
      <c r="F456" s="59">
        <v>20000000</v>
      </c>
      <c r="G456" s="73"/>
      <c r="H456" s="6" t="s">
        <v>1227</v>
      </c>
    </row>
    <row r="457" spans="1:10" ht="93" x14ac:dyDescent="0.35">
      <c r="A457" s="10"/>
      <c r="B457" s="11"/>
      <c r="C457" s="9">
        <f ca="1">COUNTIF($B$11:E457,E457)</f>
        <v>8</v>
      </c>
      <c r="D457" s="4" t="s">
        <v>153</v>
      </c>
      <c r="E457" s="59">
        <v>20000000</v>
      </c>
      <c r="F457" s="59">
        <v>20000000</v>
      </c>
      <c r="G457" s="73"/>
      <c r="H457" s="6" t="s">
        <v>1226</v>
      </c>
    </row>
    <row r="458" spans="1:10" ht="124" x14ac:dyDescent="0.35">
      <c r="A458" s="10"/>
      <c r="B458" s="11"/>
      <c r="C458" s="9">
        <f ca="1">COUNTIF($B$11:E458,E458)</f>
        <v>9</v>
      </c>
      <c r="D458" s="4" t="s">
        <v>154</v>
      </c>
      <c r="E458" s="59">
        <v>10000000</v>
      </c>
      <c r="F458" s="59">
        <v>10000000</v>
      </c>
      <c r="G458" s="73"/>
      <c r="H458" s="6" t="s">
        <v>1226</v>
      </c>
    </row>
    <row r="459" spans="1:10" ht="108.5" x14ac:dyDescent="0.35">
      <c r="A459" s="10"/>
      <c r="B459" s="11"/>
      <c r="C459" s="9">
        <f ca="1">COUNTIF($B$11:E459,E459)</f>
        <v>10</v>
      </c>
      <c r="D459" s="4" t="s">
        <v>155</v>
      </c>
      <c r="E459" s="59">
        <v>20000000</v>
      </c>
      <c r="F459" s="59">
        <v>20000000</v>
      </c>
      <c r="G459" s="73"/>
      <c r="H459" s="6" t="s">
        <v>1226</v>
      </c>
    </row>
    <row r="460" spans="1:10" ht="93" x14ac:dyDescent="0.35">
      <c r="A460" s="10"/>
      <c r="B460" s="11"/>
      <c r="C460" s="9">
        <f ca="1">COUNTIF($B$11:E460,E460)</f>
        <v>11</v>
      </c>
      <c r="D460" s="4" t="s">
        <v>156</v>
      </c>
      <c r="E460" s="59">
        <v>20000000</v>
      </c>
      <c r="F460" s="59">
        <v>20000000</v>
      </c>
      <c r="G460" s="73"/>
      <c r="H460" s="6" t="s">
        <v>1226</v>
      </c>
    </row>
    <row r="461" spans="1:10" ht="93" x14ac:dyDescent="0.35">
      <c r="A461" s="10"/>
      <c r="B461" s="11"/>
      <c r="C461" s="9">
        <f ca="1">COUNTIF($B$11:E461,E461)</f>
        <v>12</v>
      </c>
      <c r="D461" s="4" t="s">
        <v>157</v>
      </c>
      <c r="E461" s="59">
        <v>20000000</v>
      </c>
      <c r="F461" s="59">
        <v>20000000</v>
      </c>
      <c r="G461" s="73"/>
      <c r="H461" s="6" t="s">
        <v>1226</v>
      </c>
    </row>
    <row r="462" spans="1:10" ht="77.5" x14ac:dyDescent="0.35">
      <c r="A462" s="10"/>
      <c r="B462" s="11"/>
      <c r="C462" s="9">
        <f ca="1">COUNTIF($B$11:E462,E462)</f>
        <v>13</v>
      </c>
      <c r="D462" s="4" t="s">
        <v>158</v>
      </c>
      <c r="E462" s="59">
        <v>20000000</v>
      </c>
      <c r="F462" s="59">
        <v>20000000</v>
      </c>
      <c r="G462" s="73"/>
      <c r="H462" s="6" t="s">
        <v>1226</v>
      </c>
    </row>
    <row r="463" spans="1:10" ht="139.5" x14ac:dyDescent="0.35">
      <c r="A463" s="10"/>
      <c r="B463" s="11"/>
      <c r="C463" s="9">
        <f ca="1">COUNTIF($B$11:E463,E463)</f>
        <v>14</v>
      </c>
      <c r="D463" s="4" t="s">
        <v>159</v>
      </c>
      <c r="E463" s="59">
        <v>20000000</v>
      </c>
      <c r="F463" s="59">
        <v>20000000</v>
      </c>
      <c r="G463" s="73"/>
      <c r="H463" s="6" t="s">
        <v>1226</v>
      </c>
    </row>
    <row r="464" spans="1:10" ht="124" x14ac:dyDescent="0.35">
      <c r="A464" s="10"/>
      <c r="B464" s="11"/>
      <c r="C464" s="9">
        <f ca="1">COUNTIF($B$11:E464,E464)</f>
        <v>15</v>
      </c>
      <c r="D464" s="4" t="s">
        <v>160</v>
      </c>
      <c r="E464" s="59">
        <v>25000000</v>
      </c>
      <c r="F464" s="59">
        <v>25000000</v>
      </c>
      <c r="G464" s="73"/>
      <c r="H464" s="6" t="s">
        <v>1226</v>
      </c>
    </row>
    <row r="465" spans="1:10" s="14" customFormat="1" ht="77.5" x14ac:dyDescent="0.35">
      <c r="A465" s="10"/>
      <c r="B465" s="11"/>
      <c r="C465" s="13">
        <v>16</v>
      </c>
      <c r="D465" s="12" t="s">
        <v>1772</v>
      </c>
      <c r="E465" s="60">
        <v>0</v>
      </c>
      <c r="F465" s="60">
        <v>20000000</v>
      </c>
      <c r="G465" s="74">
        <f t="shared" ref="G465:G483" si="23">F465-E465</f>
        <v>20000000</v>
      </c>
      <c r="H465" s="12" t="s">
        <v>1227</v>
      </c>
      <c r="I465" s="69"/>
      <c r="J465" s="26"/>
    </row>
    <row r="466" spans="1:10" s="14" customFormat="1" ht="93" x14ac:dyDescent="0.35">
      <c r="A466" s="10"/>
      <c r="B466" s="11"/>
      <c r="C466" s="13">
        <v>17</v>
      </c>
      <c r="D466" s="12" t="s">
        <v>1773</v>
      </c>
      <c r="E466" s="60">
        <v>0</v>
      </c>
      <c r="F466" s="60">
        <v>20000000</v>
      </c>
      <c r="G466" s="74">
        <f t="shared" si="23"/>
        <v>20000000</v>
      </c>
      <c r="H466" s="12" t="s">
        <v>1227</v>
      </c>
      <c r="I466" s="69"/>
      <c r="J466" s="26"/>
    </row>
    <row r="467" spans="1:10" s="14" customFormat="1" ht="93" x14ac:dyDescent="0.35">
      <c r="A467" s="10"/>
      <c r="B467" s="11"/>
      <c r="C467" s="13">
        <v>18</v>
      </c>
      <c r="D467" s="12" t="s">
        <v>1774</v>
      </c>
      <c r="E467" s="60">
        <v>0</v>
      </c>
      <c r="F467" s="60">
        <v>20000000</v>
      </c>
      <c r="G467" s="74">
        <f t="shared" si="23"/>
        <v>20000000</v>
      </c>
      <c r="H467" s="12" t="s">
        <v>1227</v>
      </c>
      <c r="I467" s="69"/>
      <c r="J467" s="26"/>
    </row>
    <row r="468" spans="1:10" s="14" customFormat="1" ht="93" x14ac:dyDescent="0.35">
      <c r="A468" s="10"/>
      <c r="B468" s="11"/>
      <c r="C468" s="13">
        <v>19</v>
      </c>
      <c r="D468" s="12" t="s">
        <v>1775</v>
      </c>
      <c r="E468" s="60">
        <v>0</v>
      </c>
      <c r="F468" s="60">
        <v>20000000</v>
      </c>
      <c r="G468" s="74">
        <f t="shared" si="23"/>
        <v>20000000</v>
      </c>
      <c r="H468" s="12" t="s">
        <v>1227</v>
      </c>
      <c r="I468" s="69"/>
      <c r="J468" s="26"/>
    </row>
    <row r="469" spans="1:10" s="14" customFormat="1" ht="93" x14ac:dyDescent="0.35">
      <c r="A469" s="10"/>
      <c r="B469" s="11"/>
      <c r="C469" s="13">
        <v>20</v>
      </c>
      <c r="D469" s="12" t="s">
        <v>1776</v>
      </c>
      <c r="E469" s="60">
        <v>0</v>
      </c>
      <c r="F469" s="60">
        <v>20000000</v>
      </c>
      <c r="G469" s="74">
        <f t="shared" si="23"/>
        <v>20000000</v>
      </c>
      <c r="H469" s="12" t="s">
        <v>1227</v>
      </c>
      <c r="I469" s="69"/>
      <c r="J469" s="26"/>
    </row>
    <row r="470" spans="1:10" s="14" customFormat="1" ht="93" x14ac:dyDescent="0.35">
      <c r="A470" s="10"/>
      <c r="B470" s="11"/>
      <c r="C470" s="13">
        <v>21</v>
      </c>
      <c r="D470" s="12" t="s">
        <v>1777</v>
      </c>
      <c r="E470" s="60">
        <v>0</v>
      </c>
      <c r="F470" s="60">
        <v>20000000</v>
      </c>
      <c r="G470" s="74">
        <f t="shared" si="23"/>
        <v>20000000</v>
      </c>
      <c r="H470" s="12" t="s">
        <v>1227</v>
      </c>
      <c r="I470" s="69"/>
      <c r="J470" s="26"/>
    </row>
    <row r="471" spans="1:10" s="14" customFormat="1" ht="93" x14ac:dyDescent="0.35">
      <c r="A471" s="10"/>
      <c r="B471" s="11"/>
      <c r="C471" s="13">
        <v>22</v>
      </c>
      <c r="D471" s="12" t="s">
        <v>1782</v>
      </c>
      <c r="E471" s="60">
        <v>0</v>
      </c>
      <c r="F471" s="60">
        <v>40000000</v>
      </c>
      <c r="G471" s="74">
        <f t="shared" si="23"/>
        <v>40000000</v>
      </c>
      <c r="H471" s="12" t="s">
        <v>1227</v>
      </c>
      <c r="I471" s="69"/>
      <c r="J471" s="26"/>
    </row>
    <row r="472" spans="1:10" s="14" customFormat="1" ht="93" x14ac:dyDescent="0.35">
      <c r="A472" s="10"/>
      <c r="B472" s="11"/>
      <c r="C472" s="13">
        <v>23</v>
      </c>
      <c r="D472" s="12" t="s">
        <v>1783</v>
      </c>
      <c r="E472" s="60">
        <v>0</v>
      </c>
      <c r="F472" s="60">
        <v>20000000</v>
      </c>
      <c r="G472" s="74">
        <f t="shared" si="23"/>
        <v>20000000</v>
      </c>
      <c r="H472" s="12" t="s">
        <v>1227</v>
      </c>
      <c r="I472" s="69"/>
      <c r="J472" s="26"/>
    </row>
    <row r="473" spans="1:10" s="14" customFormat="1" ht="93" x14ac:dyDescent="0.35">
      <c r="A473" s="10"/>
      <c r="B473" s="11"/>
      <c r="C473" s="13">
        <v>24</v>
      </c>
      <c r="D473" s="12" t="s">
        <v>1784</v>
      </c>
      <c r="E473" s="60">
        <v>0</v>
      </c>
      <c r="F473" s="60">
        <v>20000000</v>
      </c>
      <c r="G473" s="74">
        <f t="shared" si="23"/>
        <v>20000000</v>
      </c>
      <c r="H473" s="12" t="s">
        <v>1227</v>
      </c>
      <c r="I473" s="69"/>
      <c r="J473" s="26"/>
    </row>
    <row r="474" spans="1:10" s="14" customFormat="1" ht="77.5" x14ac:dyDescent="0.35">
      <c r="A474" s="10"/>
      <c r="B474" s="11"/>
      <c r="C474" s="13">
        <v>25</v>
      </c>
      <c r="D474" s="12" t="s">
        <v>1785</v>
      </c>
      <c r="E474" s="60">
        <v>0</v>
      </c>
      <c r="F474" s="60">
        <v>20000000</v>
      </c>
      <c r="G474" s="74">
        <f t="shared" si="23"/>
        <v>20000000</v>
      </c>
      <c r="H474" s="12" t="s">
        <v>1227</v>
      </c>
      <c r="I474" s="69"/>
      <c r="J474" s="26"/>
    </row>
    <row r="475" spans="1:10" s="14" customFormat="1" ht="93" x14ac:dyDescent="0.35">
      <c r="A475" s="10"/>
      <c r="B475" s="11"/>
      <c r="C475" s="13">
        <v>26</v>
      </c>
      <c r="D475" s="12" t="s">
        <v>1789</v>
      </c>
      <c r="E475" s="60">
        <v>0</v>
      </c>
      <c r="F475" s="60">
        <v>40000000</v>
      </c>
      <c r="G475" s="74">
        <f t="shared" si="23"/>
        <v>40000000</v>
      </c>
      <c r="H475" s="12" t="s">
        <v>1227</v>
      </c>
      <c r="I475" s="69"/>
      <c r="J475" s="26"/>
    </row>
    <row r="476" spans="1:10" s="14" customFormat="1" ht="93" x14ac:dyDescent="0.35">
      <c r="A476" s="10"/>
      <c r="B476" s="11"/>
      <c r="C476" s="13">
        <v>27</v>
      </c>
      <c r="D476" s="12" t="s">
        <v>1778</v>
      </c>
      <c r="E476" s="60">
        <v>0</v>
      </c>
      <c r="F476" s="60">
        <v>17000000</v>
      </c>
      <c r="G476" s="74">
        <f t="shared" si="23"/>
        <v>17000000</v>
      </c>
      <c r="H476" s="12" t="s">
        <v>1226</v>
      </c>
      <c r="I476" s="69"/>
      <c r="J476" s="26"/>
    </row>
    <row r="477" spans="1:10" s="14" customFormat="1" ht="77.5" x14ac:dyDescent="0.35">
      <c r="A477" s="10"/>
      <c r="B477" s="11"/>
      <c r="C477" s="13">
        <v>28</v>
      </c>
      <c r="D477" s="12" t="s">
        <v>1779</v>
      </c>
      <c r="E477" s="60">
        <v>0</v>
      </c>
      <c r="F477" s="60">
        <v>17000000</v>
      </c>
      <c r="G477" s="74">
        <f t="shared" si="23"/>
        <v>17000000</v>
      </c>
      <c r="H477" s="12" t="s">
        <v>1226</v>
      </c>
      <c r="I477" s="69"/>
      <c r="J477" s="26"/>
    </row>
    <row r="478" spans="1:10" s="14" customFormat="1" ht="93" x14ac:dyDescent="0.35">
      <c r="A478" s="10"/>
      <c r="B478" s="11"/>
      <c r="C478" s="13">
        <v>29</v>
      </c>
      <c r="D478" s="12" t="s">
        <v>1780</v>
      </c>
      <c r="E478" s="60">
        <v>0</v>
      </c>
      <c r="F478" s="60">
        <v>17000000</v>
      </c>
      <c r="G478" s="74">
        <f t="shared" si="23"/>
        <v>17000000</v>
      </c>
      <c r="H478" s="12" t="s">
        <v>1226</v>
      </c>
      <c r="I478" s="69"/>
      <c r="J478" s="26"/>
    </row>
    <row r="479" spans="1:10" s="14" customFormat="1" ht="93" x14ac:dyDescent="0.35">
      <c r="A479" s="10"/>
      <c r="B479" s="11"/>
      <c r="C479" s="13">
        <v>30</v>
      </c>
      <c r="D479" s="12" t="s">
        <v>1781</v>
      </c>
      <c r="E479" s="60">
        <v>0</v>
      </c>
      <c r="F479" s="60">
        <v>17000000</v>
      </c>
      <c r="G479" s="74">
        <f t="shared" si="23"/>
        <v>17000000</v>
      </c>
      <c r="H479" s="12" t="s">
        <v>1226</v>
      </c>
      <c r="I479" s="69"/>
      <c r="J479" s="26"/>
    </row>
    <row r="480" spans="1:10" s="14" customFormat="1" ht="77.5" x14ac:dyDescent="0.35">
      <c r="A480" s="10"/>
      <c r="B480" s="11"/>
      <c r="C480" s="13">
        <v>31</v>
      </c>
      <c r="D480" s="12" t="s">
        <v>1786</v>
      </c>
      <c r="E480" s="60">
        <v>0</v>
      </c>
      <c r="F480" s="60">
        <v>20000000</v>
      </c>
      <c r="G480" s="74">
        <f t="shared" si="23"/>
        <v>20000000</v>
      </c>
      <c r="H480" s="12" t="s">
        <v>1226</v>
      </c>
      <c r="I480" s="69"/>
      <c r="J480" s="26"/>
    </row>
    <row r="481" spans="1:10" s="14" customFormat="1" ht="93" x14ac:dyDescent="0.35">
      <c r="A481" s="10"/>
      <c r="B481" s="11"/>
      <c r="C481" s="13">
        <v>32</v>
      </c>
      <c r="D481" s="12" t="s">
        <v>3280</v>
      </c>
      <c r="E481" s="60">
        <v>0</v>
      </c>
      <c r="F481" s="60">
        <v>15000000</v>
      </c>
      <c r="G481" s="74">
        <f t="shared" si="23"/>
        <v>15000000</v>
      </c>
      <c r="H481" s="12" t="s">
        <v>1226</v>
      </c>
      <c r="I481" s="69"/>
      <c r="J481" s="26"/>
    </row>
    <row r="482" spans="1:10" s="14" customFormat="1" ht="108.5" x14ac:dyDescent="0.35">
      <c r="A482" s="10"/>
      <c r="B482" s="11"/>
      <c r="C482" s="13">
        <v>33</v>
      </c>
      <c r="D482" s="12" t="s">
        <v>1787</v>
      </c>
      <c r="E482" s="60">
        <v>0</v>
      </c>
      <c r="F482" s="60">
        <v>15000000</v>
      </c>
      <c r="G482" s="74">
        <f t="shared" si="23"/>
        <v>15000000</v>
      </c>
      <c r="H482" s="12" t="s">
        <v>1226</v>
      </c>
      <c r="I482" s="69"/>
      <c r="J482" s="26"/>
    </row>
    <row r="483" spans="1:10" s="14" customFormat="1" ht="108.5" x14ac:dyDescent="0.35">
      <c r="A483" s="10"/>
      <c r="B483" s="11"/>
      <c r="C483" s="13">
        <v>34</v>
      </c>
      <c r="D483" s="12" t="s">
        <v>1788</v>
      </c>
      <c r="E483" s="60">
        <v>0</v>
      </c>
      <c r="F483" s="60">
        <v>15000000</v>
      </c>
      <c r="G483" s="74">
        <f t="shared" si="23"/>
        <v>15000000</v>
      </c>
      <c r="H483" s="12" t="s">
        <v>1226</v>
      </c>
      <c r="I483" s="69"/>
      <c r="J483" s="26"/>
    </row>
    <row r="484" spans="1:10" x14ac:dyDescent="0.35">
      <c r="A484" s="10"/>
      <c r="B484" s="27"/>
      <c r="C484" s="109" t="s">
        <v>1262</v>
      </c>
      <c r="D484" s="110"/>
      <c r="E484" s="59">
        <f>SUM(E450:E483)</f>
        <v>300000000</v>
      </c>
      <c r="F484" s="59">
        <f>SUM(F450:F483)</f>
        <v>693000000</v>
      </c>
      <c r="G484" s="73">
        <f>SUM(G450:G483)</f>
        <v>393000000</v>
      </c>
      <c r="H484" s="31"/>
      <c r="J484" s="54"/>
    </row>
    <row r="485" spans="1:10" x14ac:dyDescent="0.35">
      <c r="A485" s="10"/>
      <c r="B485" s="27"/>
      <c r="C485" s="107" t="s">
        <v>1274</v>
      </c>
      <c r="D485" s="111"/>
      <c r="E485" s="59"/>
      <c r="F485" s="59"/>
      <c r="G485" s="73"/>
      <c r="H485" s="31"/>
      <c r="J485" s="35"/>
    </row>
    <row r="486" spans="1:10" ht="93" x14ac:dyDescent="0.35">
      <c r="A486" s="10"/>
      <c r="B486" s="11"/>
      <c r="C486" s="9">
        <f ca="1">COUNTIF($B$11:E486,E486)</f>
        <v>1</v>
      </c>
      <c r="D486" s="4" t="s">
        <v>161</v>
      </c>
      <c r="E486" s="59">
        <v>15000000</v>
      </c>
      <c r="F486" s="59">
        <v>15000000</v>
      </c>
      <c r="G486" s="73"/>
      <c r="H486" s="6" t="s">
        <v>1226</v>
      </c>
    </row>
    <row r="487" spans="1:10" ht="93" x14ac:dyDescent="0.35">
      <c r="A487" s="10"/>
      <c r="B487" s="11"/>
      <c r="C487" s="9">
        <f ca="1">COUNTIF($B$11:E487,E487)</f>
        <v>2</v>
      </c>
      <c r="D487" s="4" t="s">
        <v>162</v>
      </c>
      <c r="E487" s="59">
        <v>20000000</v>
      </c>
      <c r="F487" s="59">
        <v>20000000</v>
      </c>
      <c r="G487" s="73"/>
      <c r="H487" s="6" t="s">
        <v>1226</v>
      </c>
    </row>
    <row r="488" spans="1:10" s="14" customFormat="1" ht="93" x14ac:dyDescent="0.35">
      <c r="A488" s="10"/>
      <c r="B488" s="11"/>
      <c r="C488" s="13">
        <v>3</v>
      </c>
      <c r="D488" s="12" t="s">
        <v>1796</v>
      </c>
      <c r="E488" s="60">
        <v>0</v>
      </c>
      <c r="F488" s="60">
        <v>45000000</v>
      </c>
      <c r="G488" s="74">
        <f t="shared" ref="G488:G494" si="24">F488-E488</f>
        <v>45000000</v>
      </c>
      <c r="H488" s="6" t="s">
        <v>1227</v>
      </c>
      <c r="I488" s="69"/>
      <c r="J488" s="26"/>
    </row>
    <row r="489" spans="1:10" s="14" customFormat="1" ht="77.5" x14ac:dyDescent="0.35">
      <c r="A489" s="10"/>
      <c r="B489" s="11"/>
      <c r="C489" s="13">
        <v>4</v>
      </c>
      <c r="D489" s="12" t="s">
        <v>1790</v>
      </c>
      <c r="E489" s="60">
        <v>0</v>
      </c>
      <c r="F489" s="60">
        <v>22000000</v>
      </c>
      <c r="G489" s="74">
        <f t="shared" si="24"/>
        <v>22000000</v>
      </c>
      <c r="H489" s="12" t="s">
        <v>1226</v>
      </c>
      <c r="I489" s="69"/>
      <c r="J489" s="26"/>
    </row>
    <row r="490" spans="1:10" s="14" customFormat="1" ht="77.5" x14ac:dyDescent="0.35">
      <c r="A490" s="10"/>
      <c r="B490" s="11"/>
      <c r="C490" s="13">
        <v>5</v>
      </c>
      <c r="D490" s="12" t="s">
        <v>1791</v>
      </c>
      <c r="E490" s="60">
        <v>0</v>
      </c>
      <c r="F490" s="60">
        <v>13000000</v>
      </c>
      <c r="G490" s="74">
        <f t="shared" si="24"/>
        <v>13000000</v>
      </c>
      <c r="H490" s="12" t="s">
        <v>1226</v>
      </c>
      <c r="I490" s="69"/>
      <c r="J490" s="26"/>
    </row>
    <row r="491" spans="1:10" s="14" customFormat="1" ht="77.5" x14ac:dyDescent="0.35">
      <c r="A491" s="10"/>
      <c r="B491" s="11"/>
      <c r="C491" s="13">
        <v>6</v>
      </c>
      <c r="D491" s="12" t="s">
        <v>1792</v>
      </c>
      <c r="E491" s="60">
        <v>0</v>
      </c>
      <c r="F491" s="60">
        <v>13000000</v>
      </c>
      <c r="G491" s="74">
        <f t="shared" si="24"/>
        <v>13000000</v>
      </c>
      <c r="H491" s="12" t="s">
        <v>1226</v>
      </c>
      <c r="I491" s="69"/>
      <c r="J491" s="26"/>
    </row>
    <row r="492" spans="1:10" s="14" customFormat="1" ht="77.5" x14ac:dyDescent="0.35">
      <c r="A492" s="10"/>
      <c r="B492" s="11"/>
      <c r="C492" s="13">
        <v>7</v>
      </c>
      <c r="D492" s="12" t="s">
        <v>1793</v>
      </c>
      <c r="E492" s="60">
        <v>0</v>
      </c>
      <c r="F492" s="60">
        <v>15000000</v>
      </c>
      <c r="G492" s="74">
        <f t="shared" si="24"/>
        <v>15000000</v>
      </c>
      <c r="H492" s="12" t="s">
        <v>1226</v>
      </c>
      <c r="I492" s="69"/>
      <c r="J492" s="26"/>
    </row>
    <row r="493" spans="1:10" s="14" customFormat="1" ht="124" x14ac:dyDescent="0.35">
      <c r="A493" s="10"/>
      <c r="B493" s="11"/>
      <c r="C493" s="13">
        <v>8</v>
      </c>
      <c r="D493" s="12" t="s">
        <v>1794</v>
      </c>
      <c r="E493" s="60">
        <v>0</v>
      </c>
      <c r="F493" s="60">
        <v>15000000</v>
      </c>
      <c r="G493" s="74">
        <f t="shared" si="24"/>
        <v>15000000</v>
      </c>
      <c r="H493" s="12" t="s">
        <v>1226</v>
      </c>
      <c r="I493" s="69"/>
      <c r="J493" s="26"/>
    </row>
    <row r="494" spans="1:10" s="14" customFormat="1" ht="93" x14ac:dyDescent="0.35">
      <c r="A494" s="10"/>
      <c r="B494" s="11"/>
      <c r="C494" s="13">
        <v>9</v>
      </c>
      <c r="D494" s="12" t="s">
        <v>1795</v>
      </c>
      <c r="E494" s="60">
        <v>0</v>
      </c>
      <c r="F494" s="60">
        <v>39000000</v>
      </c>
      <c r="G494" s="74">
        <f t="shared" si="24"/>
        <v>39000000</v>
      </c>
      <c r="H494" s="12" t="s">
        <v>1226</v>
      </c>
      <c r="I494" s="69"/>
      <c r="J494" s="26"/>
    </row>
    <row r="495" spans="1:10" x14ac:dyDescent="0.35">
      <c r="A495" s="10"/>
      <c r="B495" s="27"/>
      <c r="C495" s="109" t="s">
        <v>1263</v>
      </c>
      <c r="D495" s="110"/>
      <c r="E495" s="59">
        <f>SUM(E486:E494)</f>
        <v>35000000</v>
      </c>
      <c r="F495" s="59">
        <f>SUM(F486:F494)</f>
        <v>197000000</v>
      </c>
      <c r="G495" s="73">
        <f>SUM(G486:G494)</f>
        <v>162000000</v>
      </c>
      <c r="H495" s="31"/>
      <c r="J495" s="35"/>
    </row>
    <row r="496" spans="1:10" x14ac:dyDescent="0.35">
      <c r="A496" s="10"/>
      <c r="B496" s="27"/>
      <c r="C496" s="107" t="s">
        <v>1275</v>
      </c>
      <c r="D496" s="111"/>
      <c r="E496" s="59"/>
      <c r="F496" s="59"/>
      <c r="G496" s="73"/>
      <c r="H496" s="31"/>
      <c r="J496" s="35"/>
    </row>
    <row r="497" spans="1:10" ht="77.5" x14ac:dyDescent="0.35">
      <c r="A497" s="10"/>
      <c r="B497" s="11"/>
      <c r="C497" s="9">
        <f ca="1">COUNTIF($B$11:E497,E497)</f>
        <v>1</v>
      </c>
      <c r="D497" s="4" t="s">
        <v>163</v>
      </c>
      <c r="E497" s="59">
        <v>10000000</v>
      </c>
      <c r="F497" s="59">
        <v>10000000</v>
      </c>
      <c r="G497" s="73"/>
      <c r="H497" s="6" t="s">
        <v>1226</v>
      </c>
    </row>
    <row r="498" spans="1:10" ht="77.5" x14ac:dyDescent="0.35">
      <c r="A498" s="10"/>
      <c r="B498" s="11"/>
      <c r="C498" s="9">
        <f ca="1">COUNTIF($B$11:E498,E498)</f>
        <v>2</v>
      </c>
      <c r="D498" s="4" t="s">
        <v>164</v>
      </c>
      <c r="E498" s="59">
        <v>10000000</v>
      </c>
      <c r="F498" s="59">
        <v>10000000</v>
      </c>
      <c r="G498" s="73"/>
      <c r="H498" s="6" t="s">
        <v>1226</v>
      </c>
    </row>
    <row r="499" spans="1:10" ht="77.5" x14ac:dyDescent="0.35">
      <c r="A499" s="10"/>
      <c r="B499" s="11"/>
      <c r="C499" s="9">
        <f ca="1">COUNTIF($B$11:E499,E499)</f>
        <v>3</v>
      </c>
      <c r="D499" s="4" t="s">
        <v>165</v>
      </c>
      <c r="E499" s="59">
        <v>10000000</v>
      </c>
      <c r="F499" s="59">
        <v>10000000</v>
      </c>
      <c r="G499" s="73"/>
      <c r="H499" s="6" t="s">
        <v>1226</v>
      </c>
    </row>
    <row r="500" spans="1:10" ht="77.5" x14ac:dyDescent="0.35">
      <c r="A500" s="10"/>
      <c r="B500" s="11"/>
      <c r="C500" s="9">
        <f ca="1">COUNTIF($B$11:E500,E500)</f>
        <v>4</v>
      </c>
      <c r="D500" s="4" t="s">
        <v>166</v>
      </c>
      <c r="E500" s="59">
        <v>10000000</v>
      </c>
      <c r="F500" s="59">
        <v>10000000</v>
      </c>
      <c r="G500" s="73"/>
      <c r="H500" s="6" t="s">
        <v>1226</v>
      </c>
    </row>
    <row r="501" spans="1:10" ht="77.5" x14ac:dyDescent="0.35">
      <c r="A501" s="10"/>
      <c r="B501" s="11"/>
      <c r="C501" s="9">
        <f ca="1">COUNTIF($B$11:E501,E501)</f>
        <v>5</v>
      </c>
      <c r="D501" s="4" t="s">
        <v>167</v>
      </c>
      <c r="E501" s="59">
        <v>10000000</v>
      </c>
      <c r="F501" s="59">
        <v>10000000</v>
      </c>
      <c r="G501" s="73"/>
      <c r="H501" s="6" t="s">
        <v>1226</v>
      </c>
    </row>
    <row r="502" spans="1:10" s="14" customFormat="1" ht="93" x14ac:dyDescent="0.35">
      <c r="A502" s="10"/>
      <c r="B502" s="11"/>
      <c r="C502" s="13">
        <v>5</v>
      </c>
      <c r="D502" s="12" t="s">
        <v>1797</v>
      </c>
      <c r="E502" s="60">
        <v>0</v>
      </c>
      <c r="F502" s="60">
        <v>40000000</v>
      </c>
      <c r="G502" s="74">
        <f t="shared" ref="G502:G504" si="25">F502-E502</f>
        <v>40000000</v>
      </c>
      <c r="H502" s="12" t="s">
        <v>1226</v>
      </c>
      <c r="I502" s="69"/>
      <c r="J502" s="26"/>
    </row>
    <row r="503" spans="1:10" s="14" customFormat="1" ht="108.5" x14ac:dyDescent="0.35">
      <c r="A503" s="10"/>
      <c r="B503" s="11"/>
      <c r="C503" s="13">
        <v>5</v>
      </c>
      <c r="D503" s="12" t="s">
        <v>3281</v>
      </c>
      <c r="E503" s="60">
        <v>0</v>
      </c>
      <c r="F503" s="60">
        <v>12000000</v>
      </c>
      <c r="G503" s="74">
        <f t="shared" si="25"/>
        <v>12000000</v>
      </c>
      <c r="H503" s="12" t="s">
        <v>1226</v>
      </c>
      <c r="I503" s="69"/>
      <c r="J503" s="26"/>
    </row>
    <row r="504" spans="1:10" s="14" customFormat="1" ht="124" x14ac:dyDescent="0.35">
      <c r="A504" s="10"/>
      <c r="B504" s="11"/>
      <c r="C504" s="13">
        <v>5</v>
      </c>
      <c r="D504" s="12" t="s">
        <v>1798</v>
      </c>
      <c r="E504" s="60">
        <v>0</v>
      </c>
      <c r="F504" s="60">
        <v>10000000</v>
      </c>
      <c r="G504" s="74">
        <f t="shared" si="25"/>
        <v>10000000</v>
      </c>
      <c r="H504" s="12" t="s">
        <v>1226</v>
      </c>
      <c r="I504" s="69"/>
      <c r="J504" s="26"/>
    </row>
    <row r="505" spans="1:10" x14ac:dyDescent="0.35">
      <c r="A505" s="10"/>
      <c r="B505" s="27"/>
      <c r="C505" s="109" t="s">
        <v>1264</v>
      </c>
      <c r="D505" s="110"/>
      <c r="E505" s="59">
        <f>SUM(E497:E504)</f>
        <v>50000000</v>
      </c>
      <c r="F505" s="59">
        <f>SUM(F497:F504)</f>
        <v>112000000</v>
      </c>
      <c r="G505" s="73">
        <f>SUM(G497:G504)</f>
        <v>62000000</v>
      </c>
      <c r="H505" s="31"/>
      <c r="J505" s="35"/>
    </row>
    <row r="506" spans="1:10" x14ac:dyDescent="0.35">
      <c r="A506" s="10"/>
      <c r="B506" s="27"/>
      <c r="C506" s="107" t="s">
        <v>1529</v>
      </c>
      <c r="D506" s="111"/>
      <c r="E506" s="59"/>
      <c r="F506" s="59"/>
      <c r="G506" s="73"/>
      <c r="H506" s="31"/>
      <c r="J506" s="35"/>
    </row>
    <row r="507" spans="1:10" ht="93" x14ac:dyDescent="0.35">
      <c r="A507" s="10"/>
      <c r="B507" s="11"/>
      <c r="C507" s="9">
        <f ca="1">COUNTIF($B$11:E507,E507)</f>
        <v>1</v>
      </c>
      <c r="D507" s="4" t="s">
        <v>168</v>
      </c>
      <c r="E507" s="59">
        <v>20000000</v>
      </c>
      <c r="F507" s="59">
        <v>20000000</v>
      </c>
      <c r="G507" s="73"/>
      <c r="H507" s="6" t="s">
        <v>1227</v>
      </c>
    </row>
    <row r="508" spans="1:10" ht="108.5" x14ac:dyDescent="0.35">
      <c r="A508" s="10"/>
      <c r="B508" s="11"/>
      <c r="C508" s="9">
        <f ca="1">COUNTIF($B$11:E508,E508)</f>
        <v>2</v>
      </c>
      <c r="D508" s="4" t="s">
        <v>169</v>
      </c>
      <c r="E508" s="59">
        <v>30000000</v>
      </c>
      <c r="F508" s="59">
        <v>30000000</v>
      </c>
      <c r="G508" s="73"/>
      <c r="H508" s="6" t="s">
        <v>1227</v>
      </c>
    </row>
    <row r="509" spans="1:10" ht="108.5" x14ac:dyDescent="0.35">
      <c r="A509" s="10"/>
      <c r="B509" s="11"/>
      <c r="C509" s="9">
        <f ca="1">COUNTIF($B$11:E509,E509)</f>
        <v>3</v>
      </c>
      <c r="D509" s="4" t="s">
        <v>170</v>
      </c>
      <c r="E509" s="59">
        <v>30000000</v>
      </c>
      <c r="F509" s="59">
        <v>30000000</v>
      </c>
      <c r="G509" s="73"/>
      <c r="H509" s="6" t="s">
        <v>1227</v>
      </c>
    </row>
    <row r="510" spans="1:10" ht="108.5" x14ac:dyDescent="0.35">
      <c r="A510" s="10"/>
      <c r="B510" s="11"/>
      <c r="C510" s="9">
        <f ca="1">COUNTIF($B$11:E510,E510)</f>
        <v>4</v>
      </c>
      <c r="D510" s="4" t="s">
        <v>171</v>
      </c>
      <c r="E510" s="59">
        <v>20000000</v>
      </c>
      <c r="F510" s="59">
        <v>20000000</v>
      </c>
      <c r="G510" s="73"/>
      <c r="H510" s="6" t="s">
        <v>1227</v>
      </c>
    </row>
    <row r="511" spans="1:10" ht="108.5" x14ac:dyDescent="0.35">
      <c r="A511" s="10"/>
      <c r="B511" s="11"/>
      <c r="C511" s="9">
        <f ca="1">COUNTIF($B$11:E511,E511)</f>
        <v>5</v>
      </c>
      <c r="D511" s="4" t="s">
        <v>172</v>
      </c>
      <c r="E511" s="59">
        <v>20000000</v>
      </c>
      <c r="F511" s="59">
        <v>20000000</v>
      </c>
      <c r="G511" s="73"/>
      <c r="H511" s="6" t="s">
        <v>1227</v>
      </c>
    </row>
    <row r="512" spans="1:10" ht="108.5" x14ac:dyDescent="0.35">
      <c r="A512" s="10"/>
      <c r="B512" s="11"/>
      <c r="C512" s="9">
        <f ca="1">COUNTIF($B$11:E512,E512)</f>
        <v>6</v>
      </c>
      <c r="D512" s="4" t="s">
        <v>173</v>
      </c>
      <c r="E512" s="59">
        <v>20000000</v>
      </c>
      <c r="F512" s="59">
        <v>20000000</v>
      </c>
      <c r="G512" s="73"/>
      <c r="H512" s="6" t="s">
        <v>1227</v>
      </c>
    </row>
    <row r="513" spans="1:10" ht="108.5" x14ac:dyDescent="0.35">
      <c r="A513" s="10"/>
      <c r="B513" s="11"/>
      <c r="C513" s="9">
        <f ca="1">COUNTIF($B$11:E513,E513)</f>
        <v>7</v>
      </c>
      <c r="D513" s="4" t="s">
        <v>174</v>
      </c>
      <c r="E513" s="59">
        <v>20000000</v>
      </c>
      <c r="F513" s="59">
        <v>20000000</v>
      </c>
      <c r="G513" s="73"/>
      <c r="H513" s="6" t="s">
        <v>1227</v>
      </c>
    </row>
    <row r="514" spans="1:10" ht="108.5" x14ac:dyDescent="0.35">
      <c r="A514" s="10"/>
      <c r="B514" s="11"/>
      <c r="C514" s="9">
        <f ca="1">COUNTIF($B$11:E514,E514)</f>
        <v>8</v>
      </c>
      <c r="D514" s="4" t="s">
        <v>175</v>
      </c>
      <c r="E514" s="59">
        <v>20000000</v>
      </c>
      <c r="F514" s="59">
        <v>20000000</v>
      </c>
      <c r="G514" s="73"/>
      <c r="H514" s="6" t="s">
        <v>1227</v>
      </c>
    </row>
    <row r="515" spans="1:10" ht="108.5" x14ac:dyDescent="0.35">
      <c r="A515" s="10"/>
      <c r="B515" s="11"/>
      <c r="C515" s="9">
        <f ca="1">COUNTIF($B$11:E515,E515)</f>
        <v>9</v>
      </c>
      <c r="D515" s="4" t="s">
        <v>176</v>
      </c>
      <c r="E515" s="59">
        <v>30000000</v>
      </c>
      <c r="F515" s="59">
        <v>30000000</v>
      </c>
      <c r="G515" s="73"/>
      <c r="H515" s="6" t="s">
        <v>1227</v>
      </c>
    </row>
    <row r="516" spans="1:10" ht="124" x14ac:dyDescent="0.35">
      <c r="A516" s="10"/>
      <c r="B516" s="11"/>
      <c r="C516" s="9">
        <f ca="1">COUNTIF($B$11:E516,E516)</f>
        <v>10</v>
      </c>
      <c r="D516" s="4" t="s">
        <v>177</v>
      </c>
      <c r="E516" s="59">
        <v>30000000</v>
      </c>
      <c r="F516" s="59">
        <v>30000000</v>
      </c>
      <c r="G516" s="73"/>
      <c r="H516" s="6" t="s">
        <v>1227</v>
      </c>
    </row>
    <row r="517" spans="1:10" ht="139.5" x14ac:dyDescent="0.35">
      <c r="A517" s="10"/>
      <c r="B517" s="11"/>
      <c r="C517" s="9">
        <f ca="1">COUNTIF($B$11:E517,E517)</f>
        <v>11</v>
      </c>
      <c r="D517" s="4" t="s">
        <v>178</v>
      </c>
      <c r="E517" s="59">
        <v>20000000</v>
      </c>
      <c r="F517" s="59">
        <v>20000000</v>
      </c>
      <c r="G517" s="73"/>
      <c r="H517" s="6" t="s">
        <v>1226</v>
      </c>
    </row>
    <row r="518" spans="1:10" ht="124" x14ac:dyDescent="0.35">
      <c r="A518" s="10"/>
      <c r="B518" s="11"/>
      <c r="C518" s="9">
        <f ca="1">COUNTIF($B$11:E518,E518)</f>
        <v>12</v>
      </c>
      <c r="D518" s="4" t="s">
        <v>179</v>
      </c>
      <c r="E518" s="59">
        <v>15000000</v>
      </c>
      <c r="F518" s="59">
        <v>15000000</v>
      </c>
      <c r="G518" s="73"/>
      <c r="H518" s="6" t="s">
        <v>1226</v>
      </c>
    </row>
    <row r="519" spans="1:10" ht="108.5" x14ac:dyDescent="0.35">
      <c r="A519" s="10"/>
      <c r="B519" s="11"/>
      <c r="C519" s="9">
        <f ca="1">COUNTIF($B$11:E519,E519)</f>
        <v>13</v>
      </c>
      <c r="D519" s="4" t="s">
        <v>180</v>
      </c>
      <c r="E519" s="59">
        <v>20000000</v>
      </c>
      <c r="F519" s="59">
        <v>20000000</v>
      </c>
      <c r="G519" s="73"/>
      <c r="H519" s="6" t="s">
        <v>1226</v>
      </c>
    </row>
    <row r="520" spans="1:10" ht="93" x14ac:dyDescent="0.35">
      <c r="A520" s="10"/>
      <c r="B520" s="11"/>
      <c r="C520" s="9">
        <f ca="1">COUNTIF($B$11:E520,E520)</f>
        <v>14</v>
      </c>
      <c r="D520" s="4" t="s">
        <v>181</v>
      </c>
      <c r="E520" s="59">
        <v>20000000</v>
      </c>
      <c r="F520" s="59">
        <v>20000000</v>
      </c>
      <c r="G520" s="73"/>
      <c r="H520" s="6" t="s">
        <v>1226</v>
      </c>
    </row>
    <row r="521" spans="1:10" ht="108.5" x14ac:dyDescent="0.35">
      <c r="A521" s="10"/>
      <c r="B521" s="11"/>
      <c r="C521" s="9">
        <f ca="1">COUNTIF($B$11:E521,E521)</f>
        <v>15</v>
      </c>
      <c r="D521" s="4" t="s">
        <v>182</v>
      </c>
      <c r="E521" s="59">
        <v>20000000</v>
      </c>
      <c r="F521" s="59">
        <v>20000000</v>
      </c>
      <c r="G521" s="73"/>
      <c r="H521" s="6" t="s">
        <v>1226</v>
      </c>
    </row>
    <row r="522" spans="1:10" s="14" customFormat="1" ht="93" x14ac:dyDescent="0.35">
      <c r="A522" s="10"/>
      <c r="B522" s="11"/>
      <c r="C522" s="13">
        <v>16</v>
      </c>
      <c r="D522" s="12" t="s">
        <v>1805</v>
      </c>
      <c r="E522" s="60">
        <v>0</v>
      </c>
      <c r="F522" s="60">
        <v>20000000</v>
      </c>
      <c r="G522" s="74">
        <f t="shared" ref="G522:G528" si="26">F522-E522</f>
        <v>20000000</v>
      </c>
      <c r="H522" s="6" t="s">
        <v>1227</v>
      </c>
      <c r="I522" s="69"/>
      <c r="J522" s="26"/>
    </row>
    <row r="523" spans="1:10" s="14" customFormat="1" ht="77.5" x14ac:dyDescent="0.35">
      <c r="A523" s="10"/>
      <c r="B523" s="11"/>
      <c r="C523" s="13">
        <v>17</v>
      </c>
      <c r="D523" s="12" t="s">
        <v>1799</v>
      </c>
      <c r="E523" s="60">
        <v>0</v>
      </c>
      <c r="F523" s="60">
        <v>30000000</v>
      </c>
      <c r="G523" s="74">
        <f t="shared" si="26"/>
        <v>30000000</v>
      </c>
      <c r="H523" s="12" t="s">
        <v>1226</v>
      </c>
      <c r="I523" s="69"/>
      <c r="J523" s="26"/>
    </row>
    <row r="524" spans="1:10" s="14" customFormat="1" ht="77.5" x14ac:dyDescent="0.35">
      <c r="A524" s="10"/>
      <c r="B524" s="11"/>
      <c r="C524" s="13">
        <v>18</v>
      </c>
      <c r="D524" s="12" t="s">
        <v>1800</v>
      </c>
      <c r="E524" s="60">
        <v>0</v>
      </c>
      <c r="F524" s="60">
        <v>10000000</v>
      </c>
      <c r="G524" s="74">
        <f t="shared" si="26"/>
        <v>10000000</v>
      </c>
      <c r="H524" s="12" t="s">
        <v>1226</v>
      </c>
      <c r="I524" s="69"/>
      <c r="J524" s="26"/>
    </row>
    <row r="525" spans="1:10" s="14" customFormat="1" ht="77.5" x14ac:dyDescent="0.35">
      <c r="A525" s="10"/>
      <c r="B525" s="11"/>
      <c r="C525" s="13">
        <v>19</v>
      </c>
      <c r="D525" s="12" t="s">
        <v>1801</v>
      </c>
      <c r="E525" s="60">
        <v>0</v>
      </c>
      <c r="F525" s="60">
        <v>20000000</v>
      </c>
      <c r="G525" s="74">
        <f t="shared" si="26"/>
        <v>20000000</v>
      </c>
      <c r="H525" s="12" t="s">
        <v>1226</v>
      </c>
      <c r="I525" s="69"/>
      <c r="J525" s="26"/>
    </row>
    <row r="526" spans="1:10" s="14" customFormat="1" ht="93" x14ac:dyDescent="0.35">
      <c r="A526" s="10"/>
      <c r="B526" s="11"/>
      <c r="C526" s="13">
        <v>20</v>
      </c>
      <c r="D526" s="12" t="s">
        <v>1803</v>
      </c>
      <c r="E526" s="60">
        <v>0</v>
      </c>
      <c r="F526" s="60">
        <v>17000000</v>
      </c>
      <c r="G526" s="74">
        <f t="shared" si="26"/>
        <v>17000000</v>
      </c>
      <c r="H526" s="12" t="s">
        <v>1226</v>
      </c>
      <c r="I526" s="69"/>
      <c r="J526" s="26"/>
    </row>
    <row r="527" spans="1:10" s="14" customFormat="1" ht="108.5" x14ac:dyDescent="0.35">
      <c r="A527" s="10"/>
      <c r="B527" s="11"/>
      <c r="C527" s="13">
        <v>21</v>
      </c>
      <c r="D527" s="12" t="s">
        <v>1802</v>
      </c>
      <c r="E527" s="60">
        <v>0</v>
      </c>
      <c r="F527" s="60">
        <v>17000000</v>
      </c>
      <c r="G527" s="74">
        <f t="shared" si="26"/>
        <v>17000000</v>
      </c>
      <c r="H527" s="12" t="s">
        <v>1226</v>
      </c>
      <c r="I527" s="69"/>
      <c r="J527" s="26"/>
    </row>
    <row r="528" spans="1:10" s="14" customFormat="1" ht="77.5" x14ac:dyDescent="0.35">
      <c r="A528" s="10"/>
      <c r="B528" s="11"/>
      <c r="C528" s="13">
        <v>22</v>
      </c>
      <c r="D528" s="12" t="s">
        <v>1804</v>
      </c>
      <c r="E528" s="60">
        <v>0</v>
      </c>
      <c r="F528" s="60">
        <v>15000000</v>
      </c>
      <c r="G528" s="74">
        <f t="shared" si="26"/>
        <v>15000000</v>
      </c>
      <c r="H528" s="12" t="s">
        <v>1226</v>
      </c>
      <c r="I528" s="69"/>
      <c r="J528" s="26"/>
    </row>
    <row r="529" spans="1:10" x14ac:dyDescent="0.35">
      <c r="A529" s="10"/>
      <c r="B529" s="27"/>
      <c r="C529" s="109" t="s">
        <v>1265</v>
      </c>
      <c r="D529" s="110"/>
      <c r="E529" s="59">
        <f>SUM(E507:E528)</f>
        <v>335000000</v>
      </c>
      <c r="F529" s="59">
        <f>SUM(F507:F528)</f>
        <v>464000000</v>
      </c>
      <c r="G529" s="73">
        <f>SUM(G507:G528)</f>
        <v>129000000</v>
      </c>
      <c r="H529" s="31"/>
      <c r="J529" s="35"/>
    </row>
    <row r="530" spans="1:10" x14ac:dyDescent="0.35">
      <c r="A530" s="10"/>
      <c r="B530" s="27"/>
      <c r="C530" s="107" t="s">
        <v>1276</v>
      </c>
      <c r="D530" s="111"/>
      <c r="E530" s="59"/>
      <c r="F530" s="59"/>
      <c r="G530" s="73"/>
      <c r="H530" s="31"/>
      <c r="J530" s="35"/>
    </row>
    <row r="531" spans="1:10" ht="93" x14ac:dyDescent="0.35">
      <c r="A531" s="10"/>
      <c r="B531" s="11"/>
      <c r="C531" s="9">
        <f ca="1">COUNTIF($B$11:E531,E531)</f>
        <v>1</v>
      </c>
      <c r="D531" s="4" t="s">
        <v>183</v>
      </c>
      <c r="E531" s="59">
        <v>20000000</v>
      </c>
      <c r="F531" s="59">
        <v>20000000</v>
      </c>
      <c r="G531" s="73"/>
      <c r="H531" s="6" t="s">
        <v>1227</v>
      </c>
    </row>
    <row r="532" spans="1:10" ht="108.5" x14ac:dyDescent="0.35">
      <c r="A532" s="10"/>
      <c r="B532" s="11"/>
      <c r="C532" s="9">
        <f ca="1">COUNTIF($B$11:E532,E532)</f>
        <v>2</v>
      </c>
      <c r="D532" s="4" t="s">
        <v>184</v>
      </c>
      <c r="E532" s="59">
        <v>25000000</v>
      </c>
      <c r="F532" s="59">
        <v>25000000</v>
      </c>
      <c r="G532" s="73"/>
      <c r="H532" s="6" t="s">
        <v>1227</v>
      </c>
    </row>
    <row r="533" spans="1:10" ht="93" x14ac:dyDescent="0.35">
      <c r="A533" s="10"/>
      <c r="B533" s="11"/>
      <c r="C533" s="9">
        <f ca="1">COUNTIF($B$11:E533,E533)</f>
        <v>3</v>
      </c>
      <c r="D533" s="4" t="s">
        <v>185</v>
      </c>
      <c r="E533" s="59">
        <v>20000000</v>
      </c>
      <c r="F533" s="59">
        <v>20000000</v>
      </c>
      <c r="G533" s="73"/>
      <c r="H533" s="6" t="s">
        <v>1226</v>
      </c>
    </row>
    <row r="534" spans="1:10" ht="93" x14ac:dyDescent="0.35">
      <c r="A534" s="10"/>
      <c r="B534" s="11"/>
      <c r="C534" s="9">
        <f ca="1">COUNTIF($B$11:E534,E534)</f>
        <v>4</v>
      </c>
      <c r="D534" s="4" t="s">
        <v>186</v>
      </c>
      <c r="E534" s="59">
        <v>20000000</v>
      </c>
      <c r="F534" s="59">
        <v>20000000</v>
      </c>
      <c r="G534" s="73"/>
      <c r="H534" s="6" t="s">
        <v>1226</v>
      </c>
    </row>
    <row r="535" spans="1:10" ht="93" x14ac:dyDescent="0.35">
      <c r="A535" s="10"/>
      <c r="B535" s="11"/>
      <c r="C535" s="9">
        <f ca="1">COUNTIF($B$11:E535,E535)</f>
        <v>5</v>
      </c>
      <c r="D535" s="4" t="s">
        <v>187</v>
      </c>
      <c r="E535" s="59">
        <v>15000000</v>
      </c>
      <c r="F535" s="59">
        <v>15000000</v>
      </c>
      <c r="G535" s="73"/>
      <c r="H535" s="6" t="s">
        <v>1226</v>
      </c>
    </row>
    <row r="536" spans="1:10" s="14" customFormat="1" ht="93" x14ac:dyDescent="0.35">
      <c r="A536" s="10"/>
      <c r="B536" s="11"/>
      <c r="C536" s="13">
        <v>6</v>
      </c>
      <c r="D536" s="12" t="s">
        <v>1808</v>
      </c>
      <c r="E536" s="60">
        <v>0</v>
      </c>
      <c r="F536" s="60">
        <v>25000000</v>
      </c>
      <c r="G536" s="74">
        <f t="shared" ref="G536:G547" si="27">F536-E536</f>
        <v>25000000</v>
      </c>
      <c r="H536" s="12" t="s">
        <v>1227</v>
      </c>
      <c r="I536" s="69"/>
      <c r="J536" s="26"/>
    </row>
    <row r="537" spans="1:10" s="14" customFormat="1" ht="124" x14ac:dyDescent="0.35">
      <c r="A537" s="10"/>
      <c r="B537" s="11"/>
      <c r="C537" s="13">
        <v>7</v>
      </c>
      <c r="D537" s="12" t="s">
        <v>1813</v>
      </c>
      <c r="E537" s="60">
        <v>0</v>
      </c>
      <c r="F537" s="60">
        <v>30000000</v>
      </c>
      <c r="G537" s="74">
        <f t="shared" si="27"/>
        <v>30000000</v>
      </c>
      <c r="H537" s="12" t="s">
        <v>1227</v>
      </c>
      <c r="I537" s="69"/>
      <c r="J537" s="26"/>
    </row>
    <row r="538" spans="1:10" s="14" customFormat="1" ht="108.5" x14ac:dyDescent="0.35">
      <c r="A538" s="10"/>
      <c r="B538" s="11"/>
      <c r="C538" s="13">
        <v>8</v>
      </c>
      <c r="D538" s="12" t="s">
        <v>1814</v>
      </c>
      <c r="E538" s="60">
        <v>0</v>
      </c>
      <c r="F538" s="60">
        <v>25000000</v>
      </c>
      <c r="G538" s="74">
        <f t="shared" si="27"/>
        <v>25000000</v>
      </c>
      <c r="H538" s="12" t="s">
        <v>1227</v>
      </c>
      <c r="I538" s="69"/>
      <c r="J538" s="26"/>
    </row>
    <row r="539" spans="1:10" s="14" customFormat="1" ht="108.5" x14ac:dyDescent="0.35">
      <c r="A539" s="10"/>
      <c r="B539" s="11"/>
      <c r="C539" s="13">
        <v>9</v>
      </c>
      <c r="D539" s="12" t="s">
        <v>1815</v>
      </c>
      <c r="E539" s="60">
        <v>0</v>
      </c>
      <c r="F539" s="60">
        <v>30000000</v>
      </c>
      <c r="G539" s="74">
        <f t="shared" si="27"/>
        <v>30000000</v>
      </c>
      <c r="H539" s="12" t="s">
        <v>1227</v>
      </c>
      <c r="I539" s="69"/>
      <c r="J539" s="26"/>
    </row>
    <row r="540" spans="1:10" s="14" customFormat="1" ht="77.5" x14ac:dyDescent="0.35">
      <c r="A540" s="10"/>
      <c r="B540" s="11"/>
      <c r="C540" s="13">
        <v>10</v>
      </c>
      <c r="D540" s="12" t="s">
        <v>1806</v>
      </c>
      <c r="E540" s="60">
        <v>0</v>
      </c>
      <c r="F540" s="60">
        <v>15000000</v>
      </c>
      <c r="G540" s="74">
        <f t="shared" si="27"/>
        <v>15000000</v>
      </c>
      <c r="H540" s="12" t="s">
        <v>1226</v>
      </c>
      <c r="I540" s="69"/>
      <c r="J540" s="26"/>
    </row>
    <row r="541" spans="1:10" s="14" customFormat="1" ht="93" x14ac:dyDescent="0.35">
      <c r="A541" s="10"/>
      <c r="B541" s="11"/>
      <c r="C541" s="13">
        <v>11</v>
      </c>
      <c r="D541" s="12" t="s">
        <v>1807</v>
      </c>
      <c r="E541" s="60">
        <v>0</v>
      </c>
      <c r="F541" s="60">
        <v>17000000</v>
      </c>
      <c r="G541" s="74">
        <f t="shared" si="27"/>
        <v>17000000</v>
      </c>
      <c r="H541" s="12" t="s">
        <v>1226</v>
      </c>
      <c r="I541" s="69"/>
      <c r="J541" s="26"/>
    </row>
    <row r="542" spans="1:10" s="14" customFormat="1" ht="77.5" x14ac:dyDescent="0.35">
      <c r="A542" s="10"/>
      <c r="B542" s="11"/>
      <c r="C542" s="13">
        <v>12</v>
      </c>
      <c r="D542" s="12" t="s">
        <v>1809</v>
      </c>
      <c r="E542" s="60">
        <v>0</v>
      </c>
      <c r="F542" s="60">
        <v>13000000</v>
      </c>
      <c r="G542" s="74">
        <f t="shared" si="27"/>
        <v>13000000</v>
      </c>
      <c r="H542" s="12" t="s">
        <v>1226</v>
      </c>
      <c r="I542" s="69"/>
      <c r="J542" s="26"/>
    </row>
    <row r="543" spans="1:10" s="14" customFormat="1" ht="77.5" x14ac:dyDescent="0.35">
      <c r="A543" s="10"/>
      <c r="B543" s="11"/>
      <c r="C543" s="13">
        <v>13</v>
      </c>
      <c r="D543" s="12" t="s">
        <v>1810</v>
      </c>
      <c r="E543" s="60">
        <v>0</v>
      </c>
      <c r="F543" s="60">
        <v>13000000</v>
      </c>
      <c r="G543" s="74">
        <f t="shared" si="27"/>
        <v>13000000</v>
      </c>
      <c r="H543" s="12" t="s">
        <v>1226</v>
      </c>
      <c r="I543" s="69"/>
      <c r="J543" s="26"/>
    </row>
    <row r="544" spans="1:10" s="14" customFormat="1" ht="77.5" x14ac:dyDescent="0.35">
      <c r="A544" s="10"/>
      <c r="B544" s="11"/>
      <c r="C544" s="13">
        <v>14</v>
      </c>
      <c r="D544" s="12" t="s">
        <v>1811</v>
      </c>
      <c r="E544" s="60">
        <v>0</v>
      </c>
      <c r="F544" s="60">
        <v>13000000</v>
      </c>
      <c r="G544" s="74">
        <f t="shared" si="27"/>
        <v>13000000</v>
      </c>
      <c r="H544" s="12" t="s">
        <v>1226</v>
      </c>
      <c r="I544" s="69"/>
      <c r="J544" s="26"/>
    </row>
    <row r="545" spans="1:10" s="14" customFormat="1" ht="93" x14ac:dyDescent="0.35">
      <c r="A545" s="10"/>
      <c r="B545" s="11"/>
      <c r="C545" s="13">
        <v>15</v>
      </c>
      <c r="D545" s="12" t="s">
        <v>1812</v>
      </c>
      <c r="E545" s="60">
        <v>0</v>
      </c>
      <c r="F545" s="60">
        <v>15000000</v>
      </c>
      <c r="G545" s="74">
        <f t="shared" si="27"/>
        <v>15000000</v>
      </c>
      <c r="H545" s="12" t="s">
        <v>1226</v>
      </c>
      <c r="I545" s="69"/>
      <c r="J545" s="26"/>
    </row>
    <row r="546" spans="1:10" s="14" customFormat="1" ht="77.5" x14ac:dyDescent="0.35">
      <c r="A546" s="10"/>
      <c r="B546" s="11"/>
      <c r="C546" s="13">
        <v>16</v>
      </c>
      <c r="D546" s="12" t="s">
        <v>1816</v>
      </c>
      <c r="E546" s="60">
        <v>0</v>
      </c>
      <c r="F546" s="60">
        <v>17000000</v>
      </c>
      <c r="G546" s="74">
        <f t="shared" si="27"/>
        <v>17000000</v>
      </c>
      <c r="H546" s="12" t="s">
        <v>1226</v>
      </c>
      <c r="I546" s="69"/>
      <c r="J546" s="26"/>
    </row>
    <row r="547" spans="1:10" s="14" customFormat="1" ht="77.5" x14ac:dyDescent="0.35">
      <c r="A547" s="10"/>
      <c r="B547" s="11"/>
      <c r="C547" s="13">
        <v>17</v>
      </c>
      <c r="D547" s="12" t="s">
        <v>1817</v>
      </c>
      <c r="E547" s="60">
        <v>0</v>
      </c>
      <c r="F547" s="60">
        <v>17000000</v>
      </c>
      <c r="G547" s="74">
        <f t="shared" si="27"/>
        <v>17000000</v>
      </c>
      <c r="H547" s="12" t="s">
        <v>1226</v>
      </c>
      <c r="I547" s="69"/>
      <c r="J547" s="26"/>
    </row>
    <row r="548" spans="1:10" x14ac:dyDescent="0.35">
      <c r="A548" s="10"/>
      <c r="B548" s="27"/>
      <c r="C548" s="109" t="s">
        <v>1266</v>
      </c>
      <c r="D548" s="110"/>
      <c r="E548" s="59">
        <f>SUM(E531:E547)</f>
        <v>100000000</v>
      </c>
      <c r="F548" s="59">
        <f>SUM(F531:F547)</f>
        <v>330000000</v>
      </c>
      <c r="G548" s="73">
        <f>SUM(G531:G547)</f>
        <v>230000000</v>
      </c>
      <c r="H548" s="31"/>
      <c r="J548" s="35"/>
    </row>
    <row r="549" spans="1:10" x14ac:dyDescent="0.35">
      <c r="A549" s="10"/>
      <c r="B549" s="27"/>
      <c r="C549" s="107" t="s">
        <v>1277</v>
      </c>
      <c r="D549" s="111"/>
      <c r="E549" s="59"/>
      <c r="F549" s="59"/>
      <c r="G549" s="73"/>
      <c r="H549" s="31"/>
      <c r="J549" s="35"/>
    </row>
    <row r="550" spans="1:10" ht="93" x14ac:dyDescent="0.35">
      <c r="A550" s="10"/>
      <c r="B550" s="11"/>
      <c r="C550" s="9">
        <f ca="1">COUNTIF($B$11:E550,E550)</f>
        <v>1</v>
      </c>
      <c r="D550" s="4" t="s">
        <v>188</v>
      </c>
      <c r="E550" s="59">
        <v>20000000</v>
      </c>
      <c r="F550" s="59">
        <v>20000000</v>
      </c>
      <c r="G550" s="73"/>
      <c r="H550" s="6" t="s">
        <v>1227</v>
      </c>
    </row>
    <row r="551" spans="1:10" ht="77.5" x14ac:dyDescent="0.35">
      <c r="A551" s="10"/>
      <c r="B551" s="11"/>
      <c r="C551" s="9">
        <f ca="1">COUNTIF($B$11:E551,E551)</f>
        <v>2</v>
      </c>
      <c r="D551" s="4" t="s">
        <v>189</v>
      </c>
      <c r="E551" s="59">
        <v>10000000</v>
      </c>
      <c r="F551" s="59">
        <v>10000000</v>
      </c>
      <c r="G551" s="73"/>
      <c r="H551" s="6" t="s">
        <v>1226</v>
      </c>
    </row>
    <row r="552" spans="1:10" ht="77.5" x14ac:dyDescent="0.35">
      <c r="A552" s="10"/>
      <c r="B552" s="11"/>
      <c r="C552" s="9">
        <f ca="1">COUNTIF($B$11:E552,E552)</f>
        <v>3</v>
      </c>
      <c r="D552" s="4" t="s">
        <v>190</v>
      </c>
      <c r="E552" s="59">
        <v>10000000</v>
      </c>
      <c r="F552" s="59">
        <v>10000000</v>
      </c>
      <c r="G552" s="73"/>
      <c r="H552" s="6" t="s">
        <v>1226</v>
      </c>
    </row>
    <row r="553" spans="1:10" ht="124" x14ac:dyDescent="0.35">
      <c r="A553" s="10"/>
      <c r="B553" s="11"/>
      <c r="C553" s="9">
        <f ca="1">COUNTIF($B$11:E553,E553)</f>
        <v>4</v>
      </c>
      <c r="D553" s="4" t="s">
        <v>191</v>
      </c>
      <c r="E553" s="59">
        <v>20000000</v>
      </c>
      <c r="F553" s="59">
        <v>20000000</v>
      </c>
      <c r="G553" s="73"/>
      <c r="H553" s="6" t="s">
        <v>1226</v>
      </c>
    </row>
    <row r="554" spans="1:10" ht="93" x14ac:dyDescent="0.35">
      <c r="A554" s="10"/>
      <c r="B554" s="11"/>
      <c r="C554" s="9">
        <f ca="1">COUNTIF($B$11:E554,E554)</f>
        <v>5</v>
      </c>
      <c r="D554" s="4" t="s">
        <v>192</v>
      </c>
      <c r="E554" s="59">
        <v>15000000</v>
      </c>
      <c r="F554" s="59">
        <v>15000000</v>
      </c>
      <c r="G554" s="73"/>
      <c r="H554" s="6" t="s">
        <v>1226</v>
      </c>
    </row>
    <row r="555" spans="1:10" ht="93" x14ac:dyDescent="0.35">
      <c r="A555" s="10"/>
      <c r="B555" s="11"/>
      <c r="C555" s="9">
        <f ca="1">COUNTIF($B$11:E555,E555)</f>
        <v>6</v>
      </c>
      <c r="D555" s="4" t="s">
        <v>193</v>
      </c>
      <c r="E555" s="59">
        <v>20000000</v>
      </c>
      <c r="F555" s="59">
        <v>20000000</v>
      </c>
      <c r="G555" s="73"/>
      <c r="H555" s="6" t="s">
        <v>1226</v>
      </c>
    </row>
    <row r="556" spans="1:10" ht="93" x14ac:dyDescent="0.35">
      <c r="A556" s="10"/>
      <c r="B556" s="11"/>
      <c r="C556" s="9">
        <f ca="1">COUNTIF($B$11:E556,E556)</f>
        <v>7</v>
      </c>
      <c r="D556" s="4" t="s">
        <v>194</v>
      </c>
      <c r="E556" s="59">
        <v>20000000</v>
      </c>
      <c r="F556" s="59">
        <v>20000000</v>
      </c>
      <c r="G556" s="73"/>
      <c r="H556" s="6" t="s">
        <v>1226</v>
      </c>
    </row>
    <row r="557" spans="1:10" ht="108.5" x14ac:dyDescent="0.35">
      <c r="A557" s="10"/>
      <c r="B557" s="11"/>
      <c r="C557" s="9">
        <f ca="1">COUNTIF($B$11:E557,E557)</f>
        <v>8</v>
      </c>
      <c r="D557" s="4" t="s">
        <v>195</v>
      </c>
      <c r="E557" s="59">
        <v>10000000</v>
      </c>
      <c r="F557" s="59">
        <v>10000000</v>
      </c>
      <c r="G557" s="73"/>
      <c r="H557" s="6" t="s">
        <v>1226</v>
      </c>
    </row>
    <row r="558" spans="1:10" s="14" customFormat="1" ht="77.5" x14ac:dyDescent="0.35">
      <c r="A558" s="10"/>
      <c r="B558" s="11"/>
      <c r="C558" s="13">
        <v>9</v>
      </c>
      <c r="D558" s="12" t="s">
        <v>1818</v>
      </c>
      <c r="E558" s="60">
        <v>0</v>
      </c>
      <c r="F558" s="60">
        <v>30000000</v>
      </c>
      <c r="G558" s="74">
        <f t="shared" ref="G558:G565" si="28">F558-E558</f>
        <v>30000000</v>
      </c>
      <c r="H558" s="12" t="s">
        <v>1227</v>
      </c>
      <c r="I558" s="69"/>
      <c r="J558" s="26"/>
    </row>
    <row r="559" spans="1:10" s="14" customFormat="1" ht="77.5" x14ac:dyDescent="0.35">
      <c r="A559" s="10"/>
      <c r="B559" s="11"/>
      <c r="C559" s="13">
        <v>10</v>
      </c>
      <c r="D559" s="12" t="s">
        <v>1823</v>
      </c>
      <c r="E559" s="60">
        <v>0</v>
      </c>
      <c r="F559" s="60">
        <v>15000000</v>
      </c>
      <c r="G559" s="74">
        <f t="shared" si="28"/>
        <v>15000000</v>
      </c>
      <c r="H559" s="12" t="s">
        <v>1227</v>
      </c>
      <c r="I559" s="69"/>
      <c r="J559" s="26"/>
    </row>
    <row r="560" spans="1:10" s="14" customFormat="1" ht="77.5" x14ac:dyDescent="0.35">
      <c r="A560" s="10"/>
      <c r="B560" s="11"/>
      <c r="C560" s="13">
        <v>11</v>
      </c>
      <c r="D560" s="12" t="s">
        <v>1824</v>
      </c>
      <c r="E560" s="60">
        <v>0</v>
      </c>
      <c r="F560" s="60">
        <v>15000000</v>
      </c>
      <c r="G560" s="74">
        <f t="shared" si="28"/>
        <v>15000000</v>
      </c>
      <c r="H560" s="12" t="s">
        <v>1227</v>
      </c>
      <c r="I560" s="69"/>
      <c r="J560" s="26"/>
    </row>
    <row r="561" spans="1:10" s="14" customFormat="1" ht="108.5" x14ac:dyDescent="0.35">
      <c r="A561" s="10"/>
      <c r="B561" s="11"/>
      <c r="C561" s="13">
        <v>12</v>
      </c>
      <c r="D561" s="12" t="s">
        <v>1825</v>
      </c>
      <c r="E561" s="60">
        <v>0</v>
      </c>
      <c r="F561" s="60">
        <v>30000000</v>
      </c>
      <c r="G561" s="74">
        <f t="shared" si="28"/>
        <v>30000000</v>
      </c>
      <c r="H561" s="12" t="s">
        <v>1227</v>
      </c>
      <c r="I561" s="69"/>
      <c r="J561" s="26"/>
    </row>
    <row r="562" spans="1:10" s="14" customFormat="1" ht="77.5" x14ac:dyDescent="0.35">
      <c r="A562" s="10"/>
      <c r="B562" s="11"/>
      <c r="C562" s="13">
        <v>13</v>
      </c>
      <c r="D562" s="12" t="s">
        <v>1819</v>
      </c>
      <c r="E562" s="60">
        <v>0</v>
      </c>
      <c r="F562" s="60">
        <v>10000000</v>
      </c>
      <c r="G562" s="74">
        <f t="shared" si="28"/>
        <v>10000000</v>
      </c>
      <c r="H562" s="12" t="s">
        <v>1226</v>
      </c>
      <c r="I562" s="69"/>
      <c r="J562" s="26"/>
    </row>
    <row r="563" spans="1:10" s="14" customFormat="1" ht="77.5" x14ac:dyDescent="0.35">
      <c r="A563" s="10"/>
      <c r="B563" s="11"/>
      <c r="C563" s="13">
        <v>14</v>
      </c>
      <c r="D563" s="12" t="s">
        <v>1820</v>
      </c>
      <c r="E563" s="60">
        <v>0</v>
      </c>
      <c r="F563" s="60">
        <v>10000000</v>
      </c>
      <c r="G563" s="74">
        <f t="shared" si="28"/>
        <v>10000000</v>
      </c>
      <c r="H563" s="12" t="s">
        <v>1226</v>
      </c>
      <c r="I563" s="69"/>
      <c r="J563" s="26"/>
    </row>
    <row r="564" spans="1:10" s="14" customFormat="1" ht="77.5" x14ac:dyDescent="0.35">
      <c r="A564" s="10"/>
      <c r="B564" s="11"/>
      <c r="C564" s="13">
        <v>15</v>
      </c>
      <c r="D564" s="12" t="s">
        <v>1821</v>
      </c>
      <c r="E564" s="60">
        <v>0</v>
      </c>
      <c r="F564" s="60">
        <v>10000000</v>
      </c>
      <c r="G564" s="74">
        <f t="shared" si="28"/>
        <v>10000000</v>
      </c>
      <c r="H564" s="12" t="s">
        <v>1226</v>
      </c>
      <c r="I564" s="69"/>
      <c r="J564" s="26"/>
    </row>
    <row r="565" spans="1:10" s="14" customFormat="1" ht="93" x14ac:dyDescent="0.35">
      <c r="A565" s="10"/>
      <c r="B565" s="11"/>
      <c r="C565" s="13">
        <v>16</v>
      </c>
      <c r="D565" s="12" t="s">
        <v>1822</v>
      </c>
      <c r="E565" s="60">
        <v>0</v>
      </c>
      <c r="F565" s="60">
        <v>10000000</v>
      </c>
      <c r="G565" s="74">
        <f t="shared" si="28"/>
        <v>10000000</v>
      </c>
      <c r="H565" s="12" t="s">
        <v>1226</v>
      </c>
      <c r="I565" s="69"/>
      <c r="J565" s="26"/>
    </row>
    <row r="566" spans="1:10" x14ac:dyDescent="0.35">
      <c r="A566" s="10"/>
      <c r="B566" s="27"/>
      <c r="C566" s="109" t="s">
        <v>1267</v>
      </c>
      <c r="D566" s="110"/>
      <c r="E566" s="59">
        <f>SUM(E550:E565)</f>
        <v>125000000</v>
      </c>
      <c r="F566" s="59">
        <f>SUM(F550:F565)</f>
        <v>255000000</v>
      </c>
      <c r="G566" s="73">
        <f>SUM(G550:G565)</f>
        <v>130000000</v>
      </c>
      <c r="H566" s="31"/>
      <c r="J566" s="35"/>
    </row>
    <row r="567" spans="1:10" x14ac:dyDescent="0.35">
      <c r="A567" s="10"/>
      <c r="B567" s="27"/>
      <c r="C567" s="107" t="s">
        <v>1278</v>
      </c>
      <c r="D567" s="111"/>
      <c r="E567" s="59"/>
      <c r="F567" s="59"/>
      <c r="G567" s="73"/>
      <c r="H567" s="31"/>
      <c r="J567" s="35"/>
    </row>
    <row r="568" spans="1:10" ht="77.5" x14ac:dyDescent="0.35">
      <c r="A568" s="10"/>
      <c r="B568" s="11"/>
      <c r="C568" s="9">
        <f ca="1">COUNTIF($B$11:E568,E568)</f>
        <v>1</v>
      </c>
      <c r="D568" s="4" t="s">
        <v>196</v>
      </c>
      <c r="E568" s="59">
        <v>10000000</v>
      </c>
      <c r="F568" s="59">
        <v>10000000</v>
      </c>
      <c r="G568" s="73"/>
      <c r="H568" s="6" t="s">
        <v>1227</v>
      </c>
    </row>
    <row r="569" spans="1:10" ht="93" x14ac:dyDescent="0.35">
      <c r="A569" s="10"/>
      <c r="B569" s="11"/>
      <c r="C569" s="9">
        <f ca="1">COUNTIF($B$11:E569,E569)</f>
        <v>2</v>
      </c>
      <c r="D569" s="4" t="s">
        <v>197</v>
      </c>
      <c r="E569" s="59">
        <v>50000000</v>
      </c>
      <c r="F569" s="59">
        <v>50000000</v>
      </c>
      <c r="G569" s="73"/>
      <c r="H569" s="6" t="s">
        <v>1227</v>
      </c>
    </row>
    <row r="570" spans="1:10" ht="77.5" x14ac:dyDescent="0.35">
      <c r="A570" s="10"/>
      <c r="B570" s="11"/>
      <c r="C570" s="9">
        <f ca="1">COUNTIF($B$11:E570,E570)</f>
        <v>3</v>
      </c>
      <c r="D570" s="4" t="s">
        <v>198</v>
      </c>
      <c r="E570" s="59">
        <v>22000000</v>
      </c>
      <c r="F570" s="59">
        <v>22000000</v>
      </c>
      <c r="G570" s="73"/>
      <c r="H570" s="6" t="s">
        <v>1226</v>
      </c>
    </row>
    <row r="571" spans="1:10" ht="77.5" x14ac:dyDescent="0.35">
      <c r="A571" s="10"/>
      <c r="B571" s="11"/>
      <c r="C571" s="9">
        <f ca="1">COUNTIF($B$11:E571,E571)</f>
        <v>4</v>
      </c>
      <c r="D571" s="4" t="s">
        <v>199</v>
      </c>
      <c r="E571" s="59">
        <v>10000000</v>
      </c>
      <c r="F571" s="59">
        <v>10000000</v>
      </c>
      <c r="G571" s="73"/>
      <c r="H571" s="6" t="s">
        <v>1226</v>
      </c>
    </row>
    <row r="572" spans="1:10" ht="77.5" x14ac:dyDescent="0.35">
      <c r="A572" s="10"/>
      <c r="B572" s="11"/>
      <c r="C572" s="9">
        <f ca="1">COUNTIF($B$11:E572,E572)</f>
        <v>5</v>
      </c>
      <c r="D572" s="4" t="s">
        <v>200</v>
      </c>
      <c r="E572" s="59">
        <v>10000000</v>
      </c>
      <c r="F572" s="59">
        <v>10000000</v>
      </c>
      <c r="G572" s="73"/>
      <c r="H572" s="6" t="s">
        <v>1226</v>
      </c>
    </row>
    <row r="573" spans="1:10" ht="77.5" x14ac:dyDescent="0.35">
      <c r="A573" s="10"/>
      <c r="B573" s="11"/>
      <c r="C573" s="9">
        <f ca="1">COUNTIF($B$11:E573,E573)</f>
        <v>6</v>
      </c>
      <c r="D573" s="4" t="s">
        <v>201</v>
      </c>
      <c r="E573" s="59">
        <v>10000000</v>
      </c>
      <c r="F573" s="59">
        <v>10000000</v>
      </c>
      <c r="G573" s="73"/>
      <c r="H573" s="6" t="s">
        <v>1226</v>
      </c>
    </row>
    <row r="574" spans="1:10" ht="77.5" x14ac:dyDescent="0.35">
      <c r="A574" s="10"/>
      <c r="B574" s="11"/>
      <c r="C574" s="9">
        <f ca="1">COUNTIF($B$11:E574,E574)</f>
        <v>7</v>
      </c>
      <c r="D574" s="4" t="s">
        <v>202</v>
      </c>
      <c r="E574" s="59">
        <v>10000000</v>
      </c>
      <c r="F574" s="59">
        <v>10000000</v>
      </c>
      <c r="G574" s="73"/>
      <c r="H574" s="6" t="s">
        <v>1226</v>
      </c>
    </row>
    <row r="575" spans="1:10" ht="77.5" x14ac:dyDescent="0.35">
      <c r="A575" s="10"/>
      <c r="B575" s="11"/>
      <c r="C575" s="9">
        <f ca="1">COUNTIF($B$11:E575,E575)</f>
        <v>8</v>
      </c>
      <c r="D575" s="4" t="s">
        <v>203</v>
      </c>
      <c r="E575" s="59">
        <v>10000000</v>
      </c>
      <c r="F575" s="59">
        <v>10000000</v>
      </c>
      <c r="G575" s="73"/>
      <c r="H575" s="6" t="s">
        <v>1226</v>
      </c>
    </row>
    <row r="576" spans="1:10" ht="77.5" x14ac:dyDescent="0.35">
      <c r="A576" s="10"/>
      <c r="B576" s="11"/>
      <c r="C576" s="9">
        <f ca="1">COUNTIF($B$11:E576,E576)</f>
        <v>9</v>
      </c>
      <c r="D576" s="4" t="s">
        <v>204</v>
      </c>
      <c r="E576" s="59">
        <v>20000000</v>
      </c>
      <c r="F576" s="59">
        <v>20000000</v>
      </c>
      <c r="G576" s="73"/>
      <c r="H576" s="6" t="s">
        <v>1226</v>
      </c>
    </row>
    <row r="577" spans="1:10" ht="77.5" x14ac:dyDescent="0.35">
      <c r="A577" s="10"/>
      <c r="B577" s="11"/>
      <c r="C577" s="9">
        <f ca="1">COUNTIF($B$11:E577,E577)</f>
        <v>10</v>
      </c>
      <c r="D577" s="4" t="s">
        <v>205</v>
      </c>
      <c r="E577" s="59">
        <v>15000000</v>
      </c>
      <c r="F577" s="59">
        <v>15000000</v>
      </c>
      <c r="G577" s="73"/>
      <c r="H577" s="6" t="s">
        <v>1226</v>
      </c>
    </row>
    <row r="578" spans="1:10" ht="124" x14ac:dyDescent="0.35">
      <c r="A578" s="10"/>
      <c r="B578" s="11"/>
      <c r="C578" s="9">
        <f ca="1">COUNTIF($B$11:E578,E578)</f>
        <v>11</v>
      </c>
      <c r="D578" s="4" t="s">
        <v>206</v>
      </c>
      <c r="E578" s="59">
        <v>10000000</v>
      </c>
      <c r="F578" s="59">
        <v>10000000</v>
      </c>
      <c r="G578" s="73"/>
      <c r="H578" s="6" t="s">
        <v>1226</v>
      </c>
    </row>
    <row r="579" spans="1:10" ht="77.5" x14ac:dyDescent="0.35">
      <c r="A579" s="10"/>
      <c r="B579" s="11"/>
      <c r="C579" s="9">
        <f ca="1">COUNTIF($B$11:E579,E579)</f>
        <v>12</v>
      </c>
      <c r="D579" s="4" t="s">
        <v>207</v>
      </c>
      <c r="E579" s="59">
        <v>10000000</v>
      </c>
      <c r="F579" s="59">
        <v>10000000</v>
      </c>
      <c r="G579" s="73"/>
      <c r="H579" s="6" t="s">
        <v>1226</v>
      </c>
    </row>
    <row r="580" spans="1:10" s="14" customFormat="1" ht="77.5" x14ac:dyDescent="0.35">
      <c r="A580" s="10"/>
      <c r="B580" s="11"/>
      <c r="C580" s="13">
        <v>13</v>
      </c>
      <c r="D580" s="12" t="s">
        <v>1826</v>
      </c>
      <c r="E580" s="60">
        <v>0</v>
      </c>
      <c r="F580" s="60">
        <v>40000000</v>
      </c>
      <c r="G580" s="74">
        <f t="shared" ref="G580:G609" si="29">F580-E580</f>
        <v>40000000</v>
      </c>
      <c r="H580" s="12" t="s">
        <v>1227</v>
      </c>
      <c r="I580" s="69"/>
      <c r="J580" s="26"/>
    </row>
    <row r="581" spans="1:10" s="14" customFormat="1" ht="77.5" x14ac:dyDescent="0.35">
      <c r="A581" s="10"/>
      <c r="B581" s="11"/>
      <c r="C581" s="13">
        <v>14</v>
      </c>
      <c r="D581" s="12" t="s">
        <v>1834</v>
      </c>
      <c r="E581" s="60">
        <v>0</v>
      </c>
      <c r="F581" s="60">
        <v>20000000</v>
      </c>
      <c r="G581" s="74">
        <f t="shared" si="29"/>
        <v>20000000</v>
      </c>
      <c r="H581" s="12" t="s">
        <v>1227</v>
      </c>
      <c r="I581" s="69"/>
      <c r="J581" s="26"/>
    </row>
    <row r="582" spans="1:10" s="14" customFormat="1" ht="93" x14ac:dyDescent="0.35">
      <c r="A582" s="10"/>
      <c r="B582" s="11"/>
      <c r="C582" s="13">
        <v>15</v>
      </c>
      <c r="D582" s="12" t="s">
        <v>1836</v>
      </c>
      <c r="E582" s="60">
        <v>0</v>
      </c>
      <c r="F582" s="60">
        <v>20000000</v>
      </c>
      <c r="G582" s="74">
        <f t="shared" si="29"/>
        <v>20000000</v>
      </c>
      <c r="H582" s="12" t="s">
        <v>1227</v>
      </c>
      <c r="I582" s="69"/>
      <c r="J582" s="26"/>
    </row>
    <row r="583" spans="1:10" s="14" customFormat="1" ht="93" x14ac:dyDescent="0.35">
      <c r="A583" s="10"/>
      <c r="B583" s="11"/>
      <c r="C583" s="13">
        <v>16</v>
      </c>
      <c r="D583" s="12" t="s">
        <v>1837</v>
      </c>
      <c r="E583" s="60">
        <v>0</v>
      </c>
      <c r="F583" s="60">
        <v>30000000</v>
      </c>
      <c r="G583" s="74">
        <f t="shared" si="29"/>
        <v>30000000</v>
      </c>
      <c r="H583" s="12" t="s">
        <v>1227</v>
      </c>
      <c r="I583" s="69"/>
      <c r="J583" s="26"/>
    </row>
    <row r="584" spans="1:10" s="14" customFormat="1" ht="108.5" x14ac:dyDescent="0.35">
      <c r="A584" s="10"/>
      <c r="B584" s="11"/>
      <c r="C584" s="13">
        <v>17</v>
      </c>
      <c r="D584" s="12" t="s">
        <v>1838</v>
      </c>
      <c r="E584" s="60">
        <v>0</v>
      </c>
      <c r="F584" s="60">
        <v>17000000</v>
      </c>
      <c r="G584" s="74">
        <f t="shared" si="29"/>
        <v>17000000</v>
      </c>
      <c r="H584" s="12" t="s">
        <v>1227</v>
      </c>
      <c r="I584" s="69"/>
      <c r="J584" s="26"/>
    </row>
    <row r="585" spans="1:10" s="14" customFormat="1" ht="93" x14ac:dyDescent="0.35">
      <c r="A585" s="10"/>
      <c r="B585" s="11"/>
      <c r="C585" s="13">
        <v>18</v>
      </c>
      <c r="D585" s="12" t="s">
        <v>1839</v>
      </c>
      <c r="E585" s="60">
        <v>0</v>
      </c>
      <c r="F585" s="60">
        <v>90000000</v>
      </c>
      <c r="G585" s="74">
        <f t="shared" si="29"/>
        <v>90000000</v>
      </c>
      <c r="H585" s="12" t="s">
        <v>1227</v>
      </c>
      <c r="I585" s="69"/>
      <c r="J585" s="26"/>
    </row>
    <row r="586" spans="1:10" s="14" customFormat="1" ht="93" x14ac:dyDescent="0.35">
      <c r="A586" s="10"/>
      <c r="B586" s="11"/>
      <c r="C586" s="13">
        <v>19</v>
      </c>
      <c r="D586" s="12" t="s">
        <v>1840</v>
      </c>
      <c r="E586" s="60">
        <v>0</v>
      </c>
      <c r="F586" s="60">
        <v>100000000</v>
      </c>
      <c r="G586" s="74">
        <f t="shared" si="29"/>
        <v>100000000</v>
      </c>
      <c r="H586" s="12" t="s">
        <v>1227</v>
      </c>
      <c r="I586" s="69"/>
      <c r="J586" s="26"/>
    </row>
    <row r="587" spans="1:10" s="14" customFormat="1" ht="108.5" x14ac:dyDescent="0.35">
      <c r="A587" s="10"/>
      <c r="B587" s="11"/>
      <c r="C587" s="13">
        <v>20</v>
      </c>
      <c r="D587" s="12" t="s">
        <v>1841</v>
      </c>
      <c r="E587" s="60">
        <v>0</v>
      </c>
      <c r="F587" s="60">
        <v>20000000</v>
      </c>
      <c r="G587" s="74">
        <f t="shared" si="29"/>
        <v>20000000</v>
      </c>
      <c r="H587" s="12" t="s">
        <v>1227</v>
      </c>
      <c r="I587" s="69"/>
      <c r="J587" s="26"/>
    </row>
    <row r="588" spans="1:10" s="14" customFormat="1" ht="93" x14ac:dyDescent="0.35">
      <c r="A588" s="10"/>
      <c r="B588" s="11"/>
      <c r="C588" s="13">
        <v>21</v>
      </c>
      <c r="D588" s="12" t="s">
        <v>1842</v>
      </c>
      <c r="E588" s="60">
        <v>0</v>
      </c>
      <c r="F588" s="60">
        <v>25000000</v>
      </c>
      <c r="G588" s="74">
        <f t="shared" si="29"/>
        <v>25000000</v>
      </c>
      <c r="H588" s="12" t="s">
        <v>1227</v>
      </c>
      <c r="I588" s="69"/>
      <c r="J588" s="26"/>
    </row>
    <row r="589" spans="1:10" s="14" customFormat="1" ht="77.5" x14ac:dyDescent="0.35">
      <c r="A589" s="10"/>
      <c r="B589" s="11"/>
      <c r="C589" s="13">
        <v>22</v>
      </c>
      <c r="D589" s="12" t="s">
        <v>1847</v>
      </c>
      <c r="E589" s="60">
        <v>0</v>
      </c>
      <c r="F589" s="60">
        <v>20000000</v>
      </c>
      <c r="G589" s="74">
        <f t="shared" si="29"/>
        <v>20000000</v>
      </c>
      <c r="H589" s="12" t="s">
        <v>1227</v>
      </c>
      <c r="I589" s="69"/>
      <c r="J589" s="26"/>
    </row>
    <row r="590" spans="1:10" s="14" customFormat="1" ht="77.5" x14ac:dyDescent="0.35">
      <c r="A590" s="10"/>
      <c r="B590" s="11"/>
      <c r="C590" s="13">
        <v>23</v>
      </c>
      <c r="D590" s="12" t="s">
        <v>1849</v>
      </c>
      <c r="E590" s="60">
        <v>0</v>
      </c>
      <c r="F590" s="60">
        <v>20000000</v>
      </c>
      <c r="G590" s="74">
        <f t="shared" si="29"/>
        <v>20000000</v>
      </c>
      <c r="H590" s="12" t="s">
        <v>1227</v>
      </c>
      <c r="I590" s="69"/>
      <c r="J590" s="26"/>
    </row>
    <row r="591" spans="1:10" s="14" customFormat="1" ht="77.5" x14ac:dyDescent="0.35">
      <c r="A591" s="10"/>
      <c r="B591" s="11"/>
      <c r="C591" s="13">
        <v>24</v>
      </c>
      <c r="D591" s="12" t="s">
        <v>1850</v>
      </c>
      <c r="E591" s="60">
        <v>0</v>
      </c>
      <c r="F591" s="60">
        <v>20000000</v>
      </c>
      <c r="G591" s="74">
        <f t="shared" si="29"/>
        <v>20000000</v>
      </c>
      <c r="H591" s="12" t="s">
        <v>1227</v>
      </c>
      <c r="I591" s="69"/>
      <c r="J591" s="26"/>
    </row>
    <row r="592" spans="1:10" s="14" customFormat="1" ht="93" x14ac:dyDescent="0.35">
      <c r="A592" s="10"/>
      <c r="B592" s="11"/>
      <c r="C592" s="13">
        <v>25</v>
      </c>
      <c r="D592" s="12" t="s">
        <v>1855</v>
      </c>
      <c r="E592" s="60">
        <v>0</v>
      </c>
      <c r="F592" s="60">
        <v>40000000</v>
      </c>
      <c r="G592" s="74">
        <f t="shared" si="29"/>
        <v>40000000</v>
      </c>
      <c r="H592" s="12" t="s">
        <v>1227</v>
      </c>
      <c r="I592" s="69"/>
      <c r="J592" s="26"/>
    </row>
    <row r="593" spans="1:10" s="14" customFormat="1" ht="77.5" x14ac:dyDescent="0.35">
      <c r="A593" s="10"/>
      <c r="B593" s="11"/>
      <c r="C593" s="13">
        <v>26</v>
      </c>
      <c r="D593" s="12" t="s">
        <v>1827</v>
      </c>
      <c r="E593" s="60">
        <v>0</v>
      </c>
      <c r="F593" s="60">
        <v>10000000</v>
      </c>
      <c r="G593" s="74">
        <f t="shared" si="29"/>
        <v>10000000</v>
      </c>
      <c r="H593" s="12" t="s">
        <v>1226</v>
      </c>
      <c r="I593" s="69"/>
      <c r="J593" s="26"/>
    </row>
    <row r="594" spans="1:10" s="14" customFormat="1" ht="108.5" x14ac:dyDescent="0.35">
      <c r="A594" s="10"/>
      <c r="B594" s="11"/>
      <c r="C594" s="13">
        <v>27</v>
      </c>
      <c r="D594" s="12" t="s">
        <v>1828</v>
      </c>
      <c r="E594" s="60">
        <v>0</v>
      </c>
      <c r="F594" s="60">
        <v>15000000</v>
      </c>
      <c r="G594" s="74">
        <f t="shared" si="29"/>
        <v>15000000</v>
      </c>
      <c r="H594" s="12" t="s">
        <v>1226</v>
      </c>
      <c r="I594" s="69"/>
      <c r="J594" s="26"/>
    </row>
    <row r="595" spans="1:10" s="14" customFormat="1" ht="77.5" x14ac:dyDescent="0.35">
      <c r="A595" s="10"/>
      <c r="B595" s="11"/>
      <c r="C595" s="13">
        <v>28</v>
      </c>
      <c r="D595" s="12" t="s">
        <v>1829</v>
      </c>
      <c r="E595" s="60">
        <v>0</v>
      </c>
      <c r="F595" s="60">
        <v>12000000</v>
      </c>
      <c r="G595" s="74">
        <f t="shared" si="29"/>
        <v>12000000</v>
      </c>
      <c r="H595" s="12" t="s">
        <v>1226</v>
      </c>
      <c r="I595" s="69"/>
      <c r="J595" s="26"/>
    </row>
    <row r="596" spans="1:10" s="14" customFormat="1" ht="77.5" x14ac:dyDescent="0.35">
      <c r="A596" s="10"/>
      <c r="B596" s="11"/>
      <c r="C596" s="13">
        <v>29</v>
      </c>
      <c r="D596" s="12" t="s">
        <v>1830</v>
      </c>
      <c r="E596" s="60">
        <v>0</v>
      </c>
      <c r="F596" s="60">
        <v>15000000</v>
      </c>
      <c r="G596" s="74">
        <f t="shared" si="29"/>
        <v>15000000</v>
      </c>
      <c r="H596" s="12" t="s">
        <v>1226</v>
      </c>
      <c r="I596" s="69"/>
      <c r="J596" s="26"/>
    </row>
    <row r="597" spans="1:10" s="14" customFormat="1" ht="77.5" x14ac:dyDescent="0.35">
      <c r="A597" s="10"/>
      <c r="B597" s="11"/>
      <c r="C597" s="13">
        <v>30</v>
      </c>
      <c r="D597" s="12" t="s">
        <v>1831</v>
      </c>
      <c r="E597" s="60">
        <v>0</v>
      </c>
      <c r="F597" s="60">
        <v>17000000</v>
      </c>
      <c r="G597" s="74">
        <f t="shared" si="29"/>
        <v>17000000</v>
      </c>
      <c r="H597" s="12" t="s">
        <v>1226</v>
      </c>
      <c r="I597" s="69"/>
      <c r="J597" s="26"/>
    </row>
    <row r="598" spans="1:10" s="14" customFormat="1" ht="77.5" x14ac:dyDescent="0.35">
      <c r="A598" s="10"/>
      <c r="B598" s="11"/>
      <c r="C598" s="13">
        <v>31</v>
      </c>
      <c r="D598" s="12" t="s">
        <v>1832</v>
      </c>
      <c r="E598" s="60">
        <v>0</v>
      </c>
      <c r="F598" s="60">
        <v>15000000</v>
      </c>
      <c r="G598" s="74">
        <f t="shared" si="29"/>
        <v>15000000</v>
      </c>
      <c r="H598" s="12" t="s">
        <v>1226</v>
      </c>
      <c r="I598" s="69"/>
      <c r="J598" s="26"/>
    </row>
    <row r="599" spans="1:10" s="14" customFormat="1" ht="77.5" x14ac:dyDescent="0.35">
      <c r="A599" s="10"/>
      <c r="B599" s="11"/>
      <c r="C599" s="13">
        <v>32</v>
      </c>
      <c r="D599" s="12" t="s">
        <v>1833</v>
      </c>
      <c r="E599" s="60">
        <v>0</v>
      </c>
      <c r="F599" s="60">
        <v>17000000</v>
      </c>
      <c r="G599" s="74">
        <f t="shared" si="29"/>
        <v>17000000</v>
      </c>
      <c r="H599" s="12" t="s">
        <v>1226</v>
      </c>
      <c r="I599" s="69"/>
      <c r="J599" s="26"/>
    </row>
    <row r="600" spans="1:10" s="14" customFormat="1" ht="93" x14ac:dyDescent="0.35">
      <c r="A600" s="10"/>
      <c r="B600" s="11"/>
      <c r="C600" s="13">
        <v>33</v>
      </c>
      <c r="D600" s="12" t="s">
        <v>1835</v>
      </c>
      <c r="E600" s="60">
        <v>0</v>
      </c>
      <c r="F600" s="60">
        <v>15000000</v>
      </c>
      <c r="G600" s="74">
        <f t="shared" si="29"/>
        <v>15000000</v>
      </c>
      <c r="H600" s="12" t="s">
        <v>1226</v>
      </c>
      <c r="I600" s="69"/>
      <c r="J600" s="26"/>
    </row>
    <row r="601" spans="1:10" s="14" customFormat="1" ht="108.5" x14ac:dyDescent="0.35">
      <c r="A601" s="10"/>
      <c r="B601" s="11"/>
      <c r="C601" s="13">
        <v>34</v>
      </c>
      <c r="D601" s="12" t="s">
        <v>1843</v>
      </c>
      <c r="E601" s="60">
        <v>0</v>
      </c>
      <c r="F601" s="60">
        <v>17000000</v>
      </c>
      <c r="G601" s="74">
        <f t="shared" si="29"/>
        <v>17000000</v>
      </c>
      <c r="H601" s="12" t="s">
        <v>1226</v>
      </c>
      <c r="I601" s="69"/>
      <c r="J601" s="26"/>
    </row>
    <row r="602" spans="1:10" s="14" customFormat="1" ht="139.5" x14ac:dyDescent="0.35">
      <c r="A602" s="10"/>
      <c r="B602" s="11"/>
      <c r="C602" s="13">
        <v>35</v>
      </c>
      <c r="D602" s="12" t="s">
        <v>1844</v>
      </c>
      <c r="E602" s="60">
        <v>0</v>
      </c>
      <c r="F602" s="60">
        <v>20000000</v>
      </c>
      <c r="G602" s="74">
        <f t="shared" si="29"/>
        <v>20000000</v>
      </c>
      <c r="H602" s="12" t="s">
        <v>1226</v>
      </c>
      <c r="I602" s="69"/>
      <c r="J602" s="26"/>
    </row>
    <row r="603" spans="1:10" s="14" customFormat="1" ht="93" x14ac:dyDescent="0.35">
      <c r="A603" s="10"/>
      <c r="B603" s="11"/>
      <c r="C603" s="13">
        <v>36</v>
      </c>
      <c r="D603" s="12" t="s">
        <v>1845</v>
      </c>
      <c r="E603" s="60">
        <v>0</v>
      </c>
      <c r="F603" s="60">
        <v>20000000</v>
      </c>
      <c r="G603" s="74">
        <f t="shared" si="29"/>
        <v>20000000</v>
      </c>
      <c r="H603" s="12" t="s">
        <v>1226</v>
      </c>
      <c r="I603" s="69"/>
      <c r="J603" s="26"/>
    </row>
    <row r="604" spans="1:10" s="14" customFormat="1" ht="124" x14ac:dyDescent="0.35">
      <c r="A604" s="10"/>
      <c r="B604" s="11"/>
      <c r="C604" s="13">
        <v>37</v>
      </c>
      <c r="D604" s="12" t="s">
        <v>1846</v>
      </c>
      <c r="E604" s="60">
        <v>0</v>
      </c>
      <c r="F604" s="60">
        <v>15000000</v>
      </c>
      <c r="G604" s="74">
        <f t="shared" si="29"/>
        <v>15000000</v>
      </c>
      <c r="H604" s="12" t="s">
        <v>1226</v>
      </c>
      <c r="I604" s="69"/>
      <c r="J604" s="26"/>
    </row>
    <row r="605" spans="1:10" s="14" customFormat="1" ht="77.5" x14ac:dyDescent="0.35">
      <c r="A605" s="10"/>
      <c r="B605" s="11"/>
      <c r="C605" s="13">
        <v>38</v>
      </c>
      <c r="D605" s="12" t="s">
        <v>1848</v>
      </c>
      <c r="E605" s="60">
        <v>0</v>
      </c>
      <c r="F605" s="60">
        <v>15000000</v>
      </c>
      <c r="G605" s="74">
        <f t="shared" si="29"/>
        <v>15000000</v>
      </c>
      <c r="H605" s="12" t="s">
        <v>1226</v>
      </c>
      <c r="I605" s="69"/>
      <c r="J605" s="26"/>
    </row>
    <row r="606" spans="1:10" s="14" customFormat="1" ht="93" x14ac:dyDescent="0.35">
      <c r="A606" s="10"/>
      <c r="B606" s="11"/>
      <c r="C606" s="13">
        <v>39</v>
      </c>
      <c r="D606" s="12" t="s">
        <v>1851</v>
      </c>
      <c r="E606" s="60">
        <v>0</v>
      </c>
      <c r="F606" s="60">
        <v>20000000</v>
      </c>
      <c r="G606" s="74">
        <f t="shared" si="29"/>
        <v>20000000</v>
      </c>
      <c r="H606" s="12" t="s">
        <v>1226</v>
      </c>
      <c r="I606" s="69"/>
      <c r="J606" s="26"/>
    </row>
    <row r="607" spans="1:10" s="14" customFormat="1" ht="77.5" x14ac:dyDescent="0.35">
      <c r="A607" s="10"/>
      <c r="B607" s="11"/>
      <c r="C607" s="13">
        <v>40</v>
      </c>
      <c r="D607" s="12" t="s">
        <v>1852</v>
      </c>
      <c r="E607" s="60">
        <v>0</v>
      </c>
      <c r="F607" s="60">
        <v>20000000</v>
      </c>
      <c r="G607" s="74">
        <f t="shared" si="29"/>
        <v>20000000</v>
      </c>
      <c r="H607" s="12" t="s">
        <v>1226</v>
      </c>
      <c r="I607" s="69"/>
      <c r="J607" s="26"/>
    </row>
    <row r="608" spans="1:10" s="14" customFormat="1" ht="93" x14ac:dyDescent="0.35">
      <c r="A608" s="10"/>
      <c r="B608" s="11"/>
      <c r="C608" s="13">
        <v>41</v>
      </c>
      <c r="D608" s="12" t="s">
        <v>1853</v>
      </c>
      <c r="E608" s="60">
        <v>0</v>
      </c>
      <c r="F608" s="60">
        <v>15000000</v>
      </c>
      <c r="G608" s="74">
        <f t="shared" si="29"/>
        <v>15000000</v>
      </c>
      <c r="H608" s="12" t="s">
        <v>1226</v>
      </c>
      <c r="I608" s="69"/>
      <c r="J608" s="26"/>
    </row>
    <row r="609" spans="1:10" s="14" customFormat="1" ht="108.5" x14ac:dyDescent="0.35">
      <c r="A609" s="10"/>
      <c r="B609" s="11"/>
      <c r="C609" s="13">
        <v>42</v>
      </c>
      <c r="D609" s="12" t="s">
        <v>1854</v>
      </c>
      <c r="E609" s="60">
        <v>0</v>
      </c>
      <c r="F609" s="60">
        <v>15000000</v>
      </c>
      <c r="G609" s="74">
        <f t="shared" si="29"/>
        <v>15000000</v>
      </c>
      <c r="H609" s="12" t="s">
        <v>1226</v>
      </c>
      <c r="I609" s="69"/>
      <c r="J609" s="26"/>
    </row>
    <row r="610" spans="1:10" x14ac:dyDescent="0.35">
      <c r="A610" s="10"/>
      <c r="B610" s="27"/>
      <c r="C610" s="109" t="s">
        <v>1268</v>
      </c>
      <c r="D610" s="110"/>
      <c r="E610" s="59">
        <f>SUM(E568:E609)</f>
        <v>187000000</v>
      </c>
      <c r="F610" s="59">
        <f>SUM(F568:F609)</f>
        <v>922000000</v>
      </c>
      <c r="G610" s="73">
        <f>SUM(G568:G609)</f>
        <v>735000000</v>
      </c>
      <c r="H610" s="31"/>
      <c r="J610" s="35"/>
    </row>
    <row r="611" spans="1:10" s="30" customFormat="1" x14ac:dyDescent="0.35">
      <c r="A611" s="28"/>
      <c r="B611" s="29"/>
      <c r="C611" s="109" t="s">
        <v>1269</v>
      </c>
      <c r="D611" s="110"/>
      <c r="E611" s="61">
        <f>E301+E313+E358+E364+E376+E448+E484+E495+E505+E529+E548+E566+E610</f>
        <v>1526000000</v>
      </c>
      <c r="F611" s="61">
        <f>F301+F313+F358+F364+F376+F448+F484+F495+F505+F529+F548+F566+F610</f>
        <v>5913500000</v>
      </c>
      <c r="G611" s="75">
        <f>G301+G313+G358+G364+G376+G448+G484+G495+G505+G529+G548+G566+G610</f>
        <v>4387500000</v>
      </c>
      <c r="H611" s="36"/>
      <c r="I611" s="69"/>
      <c r="J611" s="53"/>
    </row>
    <row r="612" spans="1:10" s="30" customFormat="1" x14ac:dyDescent="0.35">
      <c r="A612" s="37">
        <v>3</v>
      </c>
      <c r="B612" s="38" t="s">
        <v>1524</v>
      </c>
      <c r="C612" s="107" t="s">
        <v>1291</v>
      </c>
      <c r="D612" s="112"/>
      <c r="E612" s="62"/>
      <c r="F612" s="62"/>
      <c r="G612" s="73"/>
      <c r="H612" s="31"/>
      <c r="I612" s="69"/>
      <c r="J612" s="53"/>
    </row>
    <row r="613" spans="1:10" ht="77.5" x14ac:dyDescent="0.35">
      <c r="A613" s="10"/>
      <c r="B613" s="11"/>
      <c r="C613" s="9">
        <f ca="1">COUNTIF($B$11:E613,E613)</f>
        <v>1</v>
      </c>
      <c r="D613" s="4" t="s">
        <v>208</v>
      </c>
      <c r="E613" s="59">
        <v>15000000</v>
      </c>
      <c r="F613" s="59">
        <v>15000000</v>
      </c>
      <c r="G613" s="73"/>
      <c r="H613" s="6" t="s">
        <v>1227</v>
      </c>
    </row>
    <row r="614" spans="1:10" ht="93" x14ac:dyDescent="0.35">
      <c r="A614" s="10"/>
      <c r="B614" s="11"/>
      <c r="C614" s="9">
        <f ca="1">COUNTIF($B$11:E614,E614)</f>
        <v>2</v>
      </c>
      <c r="D614" s="4" t="s">
        <v>209</v>
      </c>
      <c r="E614" s="59">
        <v>20000000</v>
      </c>
      <c r="F614" s="59">
        <v>20000000</v>
      </c>
      <c r="G614" s="73"/>
      <c r="H614" s="6" t="s">
        <v>1227</v>
      </c>
    </row>
    <row r="615" spans="1:10" ht="77.5" x14ac:dyDescent="0.35">
      <c r="A615" s="10"/>
      <c r="B615" s="11"/>
      <c r="C615" s="9">
        <f ca="1">COUNTIF($B$11:E615,E615)</f>
        <v>3</v>
      </c>
      <c r="D615" s="4" t="s">
        <v>210</v>
      </c>
      <c r="E615" s="59">
        <v>20000000</v>
      </c>
      <c r="F615" s="59">
        <v>20000000</v>
      </c>
      <c r="G615" s="73"/>
      <c r="H615" s="6" t="s">
        <v>1227</v>
      </c>
    </row>
    <row r="616" spans="1:10" ht="77.5" x14ac:dyDescent="0.35">
      <c r="A616" s="10"/>
      <c r="B616" s="11"/>
      <c r="C616" s="9">
        <f ca="1">COUNTIF($B$11:E616,E616)</f>
        <v>4</v>
      </c>
      <c r="D616" s="4" t="s">
        <v>211</v>
      </c>
      <c r="E616" s="59">
        <v>20000000</v>
      </c>
      <c r="F616" s="59">
        <v>20000000</v>
      </c>
      <c r="G616" s="73"/>
      <c r="H616" s="6" t="s">
        <v>1227</v>
      </c>
    </row>
    <row r="617" spans="1:10" ht="77.5" x14ac:dyDescent="0.35">
      <c r="A617" s="10"/>
      <c r="B617" s="11"/>
      <c r="C617" s="9">
        <f ca="1">COUNTIF($B$11:E617,E617)</f>
        <v>5</v>
      </c>
      <c r="D617" s="4" t="s">
        <v>212</v>
      </c>
      <c r="E617" s="59">
        <v>20000000</v>
      </c>
      <c r="F617" s="59">
        <v>20000000</v>
      </c>
      <c r="G617" s="73"/>
      <c r="H617" s="6" t="s">
        <v>1227</v>
      </c>
    </row>
    <row r="618" spans="1:10" ht="77.5" x14ac:dyDescent="0.35">
      <c r="A618" s="10"/>
      <c r="B618" s="11"/>
      <c r="C618" s="9">
        <f ca="1">COUNTIF($B$11:E618,E618)</f>
        <v>6</v>
      </c>
      <c r="D618" s="4" t="s">
        <v>213</v>
      </c>
      <c r="E618" s="59">
        <v>10000000</v>
      </c>
      <c r="F618" s="59">
        <v>10000000</v>
      </c>
      <c r="G618" s="73"/>
      <c r="H618" s="6" t="s">
        <v>1226</v>
      </c>
    </row>
    <row r="619" spans="1:10" ht="77.5" x14ac:dyDescent="0.35">
      <c r="A619" s="10"/>
      <c r="B619" s="11"/>
      <c r="C619" s="9">
        <f ca="1">COUNTIF($B$11:E619,E619)</f>
        <v>7</v>
      </c>
      <c r="D619" s="4" t="s">
        <v>214</v>
      </c>
      <c r="E619" s="59">
        <v>10000000</v>
      </c>
      <c r="F619" s="59">
        <v>10000000</v>
      </c>
      <c r="G619" s="73"/>
      <c r="H619" s="6" t="s">
        <v>1226</v>
      </c>
    </row>
    <row r="620" spans="1:10" ht="108.5" x14ac:dyDescent="0.35">
      <c r="A620" s="10"/>
      <c r="B620" s="11"/>
      <c r="C620" s="9">
        <f ca="1">COUNTIF($B$11:E620,E620)</f>
        <v>8</v>
      </c>
      <c r="D620" s="4" t="s">
        <v>215</v>
      </c>
      <c r="E620" s="59">
        <v>20000000</v>
      </c>
      <c r="F620" s="59">
        <v>20000000</v>
      </c>
      <c r="G620" s="73"/>
      <c r="H620" s="6" t="s">
        <v>1226</v>
      </c>
    </row>
    <row r="621" spans="1:10" ht="77.5" x14ac:dyDescent="0.35">
      <c r="A621" s="10"/>
      <c r="B621" s="11"/>
      <c r="C621" s="9">
        <f ca="1">COUNTIF($B$11:E621,E621)</f>
        <v>9</v>
      </c>
      <c r="D621" s="4" t="s">
        <v>216</v>
      </c>
      <c r="E621" s="59">
        <v>10000000</v>
      </c>
      <c r="F621" s="59">
        <v>10000000</v>
      </c>
      <c r="G621" s="73"/>
      <c r="H621" s="6" t="s">
        <v>1226</v>
      </c>
    </row>
    <row r="622" spans="1:10" s="14" customFormat="1" ht="77.5" x14ac:dyDescent="0.35">
      <c r="A622" s="10"/>
      <c r="B622" s="11"/>
      <c r="C622" s="13">
        <v>10</v>
      </c>
      <c r="D622" s="12" t="s">
        <v>1858</v>
      </c>
      <c r="E622" s="60">
        <v>0</v>
      </c>
      <c r="F622" s="60">
        <v>25000000</v>
      </c>
      <c r="G622" s="74">
        <f t="shared" ref="G622:G630" si="30">F622-E622</f>
        <v>25000000</v>
      </c>
      <c r="H622" s="12" t="s">
        <v>1227</v>
      </c>
      <c r="I622" s="69"/>
      <c r="J622" s="26"/>
    </row>
    <row r="623" spans="1:10" s="14" customFormat="1" ht="77.5" x14ac:dyDescent="0.35">
      <c r="A623" s="10"/>
      <c r="B623" s="11"/>
      <c r="C623" s="13">
        <v>11</v>
      </c>
      <c r="D623" s="12" t="s">
        <v>1859</v>
      </c>
      <c r="E623" s="60">
        <v>0</v>
      </c>
      <c r="F623" s="60">
        <v>25000000</v>
      </c>
      <c r="G623" s="74">
        <f t="shared" si="30"/>
        <v>25000000</v>
      </c>
      <c r="H623" s="12" t="s">
        <v>1227</v>
      </c>
      <c r="I623" s="69"/>
      <c r="J623" s="26"/>
    </row>
    <row r="624" spans="1:10" s="14" customFormat="1" ht="108.5" x14ac:dyDescent="0.35">
      <c r="A624" s="10"/>
      <c r="B624" s="11"/>
      <c r="C624" s="13">
        <v>12</v>
      </c>
      <c r="D624" s="12" t="s">
        <v>1860</v>
      </c>
      <c r="E624" s="60">
        <v>0</v>
      </c>
      <c r="F624" s="60">
        <v>20000000</v>
      </c>
      <c r="G624" s="74">
        <f t="shared" si="30"/>
        <v>20000000</v>
      </c>
      <c r="H624" s="12" t="s">
        <v>1227</v>
      </c>
      <c r="I624" s="69"/>
      <c r="J624" s="26"/>
    </row>
    <row r="625" spans="1:10" s="14" customFormat="1" ht="108.5" x14ac:dyDescent="0.35">
      <c r="A625" s="10"/>
      <c r="B625" s="11"/>
      <c r="C625" s="13">
        <v>13</v>
      </c>
      <c r="D625" s="12" t="s">
        <v>1861</v>
      </c>
      <c r="E625" s="60">
        <v>0</v>
      </c>
      <c r="F625" s="60">
        <v>20000000</v>
      </c>
      <c r="G625" s="74">
        <f t="shared" si="30"/>
        <v>20000000</v>
      </c>
      <c r="H625" s="12" t="s">
        <v>1227</v>
      </c>
      <c r="I625" s="69"/>
      <c r="J625" s="26"/>
    </row>
    <row r="626" spans="1:10" s="14" customFormat="1" ht="93" x14ac:dyDescent="0.35">
      <c r="A626" s="10"/>
      <c r="B626" s="11"/>
      <c r="C626" s="13">
        <v>14</v>
      </c>
      <c r="D626" s="12" t="s">
        <v>1862</v>
      </c>
      <c r="E626" s="60">
        <v>0</v>
      </c>
      <c r="F626" s="60">
        <v>45000000</v>
      </c>
      <c r="G626" s="74">
        <f t="shared" si="30"/>
        <v>45000000</v>
      </c>
      <c r="H626" s="12" t="s">
        <v>1227</v>
      </c>
      <c r="I626" s="69"/>
      <c r="J626" s="26"/>
    </row>
    <row r="627" spans="1:10" s="14" customFormat="1" ht="93" x14ac:dyDescent="0.35">
      <c r="A627" s="10"/>
      <c r="B627" s="11"/>
      <c r="C627" s="13">
        <v>15</v>
      </c>
      <c r="D627" s="12" t="s">
        <v>3282</v>
      </c>
      <c r="E627" s="60">
        <v>0</v>
      </c>
      <c r="F627" s="60">
        <v>10000000</v>
      </c>
      <c r="G627" s="74">
        <f t="shared" si="30"/>
        <v>10000000</v>
      </c>
      <c r="H627" s="12" t="s">
        <v>1226</v>
      </c>
      <c r="I627" s="69"/>
      <c r="J627" s="26"/>
    </row>
    <row r="628" spans="1:10" s="14" customFormat="1" ht="77.5" x14ac:dyDescent="0.35">
      <c r="A628" s="10"/>
      <c r="B628" s="11"/>
      <c r="C628" s="13">
        <v>16</v>
      </c>
      <c r="D628" s="12" t="s">
        <v>3283</v>
      </c>
      <c r="E628" s="60">
        <v>0</v>
      </c>
      <c r="F628" s="60">
        <v>10000000</v>
      </c>
      <c r="G628" s="74">
        <f t="shared" si="30"/>
        <v>10000000</v>
      </c>
      <c r="H628" s="12" t="s">
        <v>1226</v>
      </c>
      <c r="I628" s="69"/>
      <c r="J628" s="26"/>
    </row>
    <row r="629" spans="1:10" s="14" customFormat="1" ht="77.5" x14ac:dyDescent="0.35">
      <c r="A629" s="10"/>
      <c r="B629" s="11"/>
      <c r="C629" s="13">
        <v>17</v>
      </c>
      <c r="D629" s="12" t="s">
        <v>1856</v>
      </c>
      <c r="E629" s="60">
        <v>0</v>
      </c>
      <c r="F629" s="60">
        <v>10000000</v>
      </c>
      <c r="G629" s="74">
        <f t="shared" si="30"/>
        <v>10000000</v>
      </c>
      <c r="H629" s="12" t="s">
        <v>1226</v>
      </c>
      <c r="I629" s="69"/>
      <c r="J629" s="26"/>
    </row>
    <row r="630" spans="1:10" s="14" customFormat="1" ht="77.5" x14ac:dyDescent="0.35">
      <c r="A630" s="10"/>
      <c r="B630" s="11"/>
      <c r="C630" s="13">
        <v>18</v>
      </c>
      <c r="D630" s="12" t="s">
        <v>1857</v>
      </c>
      <c r="E630" s="60">
        <v>0</v>
      </c>
      <c r="F630" s="60">
        <v>10000000</v>
      </c>
      <c r="G630" s="74">
        <f t="shared" si="30"/>
        <v>10000000</v>
      </c>
      <c r="H630" s="12" t="s">
        <v>1226</v>
      </c>
      <c r="I630" s="69"/>
      <c r="J630" s="26"/>
    </row>
    <row r="631" spans="1:10" x14ac:dyDescent="0.35">
      <c r="A631" s="10"/>
      <c r="B631" s="11"/>
      <c r="C631" s="109" t="s">
        <v>1279</v>
      </c>
      <c r="D631" s="110"/>
      <c r="E631" s="59">
        <f>SUM(E613:E630)</f>
        <v>145000000</v>
      </c>
      <c r="F631" s="59">
        <f>SUM(F613:F630)</f>
        <v>320000000</v>
      </c>
      <c r="G631" s="73">
        <f>SUM(G613:G630)</f>
        <v>175000000</v>
      </c>
      <c r="H631" s="6"/>
    </row>
    <row r="632" spans="1:10" x14ac:dyDescent="0.35">
      <c r="A632" s="10"/>
      <c r="B632" s="27"/>
      <c r="C632" s="107" t="s">
        <v>1249</v>
      </c>
      <c r="D632" s="112"/>
      <c r="E632" s="62"/>
      <c r="F632" s="62"/>
      <c r="G632" s="73"/>
      <c r="H632" s="31"/>
      <c r="J632" s="35"/>
    </row>
    <row r="633" spans="1:10" ht="77.5" x14ac:dyDescent="0.35">
      <c r="A633" s="10"/>
      <c r="B633" s="11"/>
      <c r="C633" s="9">
        <v>1</v>
      </c>
      <c r="D633" s="4" t="s">
        <v>217</v>
      </c>
      <c r="E633" s="59">
        <v>10000000</v>
      </c>
      <c r="F633" s="59">
        <v>10000000</v>
      </c>
      <c r="G633" s="73"/>
      <c r="H633" s="6" t="s">
        <v>1227</v>
      </c>
    </row>
    <row r="634" spans="1:10" ht="77.5" x14ac:dyDescent="0.35">
      <c r="A634" s="10"/>
      <c r="B634" s="11"/>
      <c r="C634" s="9">
        <f t="shared" ref="C634:C636" si="31">C633+1</f>
        <v>2</v>
      </c>
      <c r="D634" s="4" t="s">
        <v>218</v>
      </c>
      <c r="E634" s="59">
        <v>10000000</v>
      </c>
      <c r="F634" s="59">
        <v>10000000</v>
      </c>
      <c r="G634" s="73"/>
      <c r="H634" s="6" t="s">
        <v>1227</v>
      </c>
    </row>
    <row r="635" spans="1:10" ht="93" x14ac:dyDescent="0.35">
      <c r="A635" s="10"/>
      <c r="B635" s="11"/>
      <c r="C635" s="9">
        <f t="shared" si="31"/>
        <v>3</v>
      </c>
      <c r="D635" s="4" t="s">
        <v>219</v>
      </c>
      <c r="E635" s="59">
        <v>10000000</v>
      </c>
      <c r="F635" s="59">
        <v>10000000</v>
      </c>
      <c r="G635" s="73"/>
      <c r="H635" s="6" t="s">
        <v>1226</v>
      </c>
    </row>
    <row r="636" spans="1:10" ht="77.5" x14ac:dyDescent="0.35">
      <c r="A636" s="10"/>
      <c r="B636" s="11"/>
      <c r="C636" s="9">
        <f t="shared" si="31"/>
        <v>4</v>
      </c>
      <c r="D636" s="4" t="s">
        <v>220</v>
      </c>
      <c r="E636" s="59">
        <v>10000000</v>
      </c>
      <c r="F636" s="59">
        <v>10000000</v>
      </c>
      <c r="G636" s="73"/>
      <c r="H636" s="6" t="s">
        <v>1226</v>
      </c>
    </row>
    <row r="637" spans="1:10" s="14" customFormat="1" ht="93" x14ac:dyDescent="0.35">
      <c r="A637" s="10"/>
      <c r="B637" s="11"/>
      <c r="C637" s="13">
        <v>5</v>
      </c>
      <c r="D637" s="12" t="s">
        <v>1866</v>
      </c>
      <c r="E637" s="60">
        <v>0</v>
      </c>
      <c r="F637" s="60">
        <v>40000000</v>
      </c>
      <c r="G637" s="74">
        <f t="shared" ref="G637:G641" si="32">F637-E637</f>
        <v>40000000</v>
      </c>
      <c r="H637" s="12" t="s">
        <v>1227</v>
      </c>
      <c r="I637" s="69"/>
      <c r="J637" s="26"/>
    </row>
    <row r="638" spans="1:10" s="14" customFormat="1" ht="124" x14ac:dyDescent="0.35">
      <c r="A638" s="10"/>
      <c r="B638" s="11"/>
      <c r="C638" s="13">
        <v>6</v>
      </c>
      <c r="D638" s="12" t="s">
        <v>1867</v>
      </c>
      <c r="E638" s="60">
        <v>0</v>
      </c>
      <c r="F638" s="60">
        <v>30000000</v>
      </c>
      <c r="G638" s="74">
        <f t="shared" si="32"/>
        <v>30000000</v>
      </c>
      <c r="H638" s="12" t="s">
        <v>1227</v>
      </c>
      <c r="I638" s="69"/>
      <c r="J638" s="26"/>
    </row>
    <row r="639" spans="1:10" s="14" customFormat="1" ht="77.5" x14ac:dyDescent="0.35">
      <c r="A639" s="10"/>
      <c r="B639" s="11"/>
      <c r="C639" s="13">
        <v>7</v>
      </c>
      <c r="D639" s="12" t="s">
        <v>1863</v>
      </c>
      <c r="E639" s="60">
        <v>0</v>
      </c>
      <c r="F639" s="60">
        <v>10000000</v>
      </c>
      <c r="G639" s="74">
        <f t="shared" si="32"/>
        <v>10000000</v>
      </c>
      <c r="H639" s="12" t="s">
        <v>1226</v>
      </c>
      <c r="I639" s="69"/>
      <c r="J639" s="26"/>
    </row>
    <row r="640" spans="1:10" s="14" customFormat="1" ht="77.5" x14ac:dyDescent="0.35">
      <c r="A640" s="10"/>
      <c r="B640" s="11"/>
      <c r="C640" s="13">
        <v>8</v>
      </c>
      <c r="D640" s="12" t="s">
        <v>1864</v>
      </c>
      <c r="E640" s="60">
        <v>0</v>
      </c>
      <c r="F640" s="60">
        <v>12000000</v>
      </c>
      <c r="G640" s="74">
        <f t="shared" si="32"/>
        <v>12000000</v>
      </c>
      <c r="H640" s="12" t="s">
        <v>1226</v>
      </c>
      <c r="I640" s="69"/>
      <c r="J640" s="26"/>
    </row>
    <row r="641" spans="1:10" s="14" customFormat="1" ht="77.5" x14ac:dyDescent="0.35">
      <c r="A641" s="10"/>
      <c r="B641" s="11"/>
      <c r="C641" s="13">
        <v>9</v>
      </c>
      <c r="D641" s="12" t="s">
        <v>1865</v>
      </c>
      <c r="E641" s="60">
        <v>0</v>
      </c>
      <c r="F641" s="60">
        <v>10000000</v>
      </c>
      <c r="G641" s="74">
        <f t="shared" si="32"/>
        <v>10000000</v>
      </c>
      <c r="H641" s="12" t="s">
        <v>1226</v>
      </c>
      <c r="I641" s="69"/>
      <c r="J641" s="26"/>
    </row>
    <row r="642" spans="1:10" x14ac:dyDescent="0.35">
      <c r="A642" s="10"/>
      <c r="B642" s="11"/>
      <c r="C642" s="109" t="s">
        <v>1235</v>
      </c>
      <c r="D642" s="110"/>
      <c r="E642" s="59">
        <f>SUM(E633:E641)</f>
        <v>40000000</v>
      </c>
      <c r="F642" s="59">
        <f>SUM(F633:F641)</f>
        <v>142000000</v>
      </c>
      <c r="G642" s="73">
        <f>SUM(G633:G641)</f>
        <v>102000000</v>
      </c>
      <c r="H642" s="6"/>
    </row>
    <row r="643" spans="1:10" x14ac:dyDescent="0.35">
      <c r="A643" s="10"/>
      <c r="B643" s="11"/>
      <c r="C643" s="107" t="s">
        <v>1292</v>
      </c>
      <c r="D643" s="112"/>
      <c r="E643" s="59"/>
      <c r="F643" s="59"/>
      <c r="G643" s="73"/>
      <c r="H643" s="6"/>
    </row>
    <row r="644" spans="1:10" ht="93" x14ac:dyDescent="0.35">
      <c r="A644" s="10"/>
      <c r="B644" s="11"/>
      <c r="C644" s="9">
        <f ca="1">COUNTIF($B$11:E644,E644)</f>
        <v>1</v>
      </c>
      <c r="D644" s="4" t="s">
        <v>221</v>
      </c>
      <c r="E644" s="59">
        <v>20000000</v>
      </c>
      <c r="F644" s="59">
        <v>20000000</v>
      </c>
      <c r="G644" s="73"/>
      <c r="H644" s="6" t="s">
        <v>1227</v>
      </c>
    </row>
    <row r="645" spans="1:10" ht="93" x14ac:dyDescent="0.35">
      <c r="A645" s="10"/>
      <c r="B645" s="11"/>
      <c r="C645" s="9">
        <f ca="1">COUNTIF($B$11:E645,E645)</f>
        <v>2</v>
      </c>
      <c r="D645" s="4" t="s">
        <v>222</v>
      </c>
      <c r="E645" s="59">
        <v>20000000</v>
      </c>
      <c r="F645" s="59">
        <v>20000000</v>
      </c>
      <c r="G645" s="73"/>
      <c r="H645" s="6" t="s">
        <v>1227</v>
      </c>
    </row>
    <row r="646" spans="1:10" ht="77.5" x14ac:dyDescent="0.35">
      <c r="A646" s="10"/>
      <c r="B646" s="11"/>
      <c r="C646" s="9">
        <f ca="1">COUNTIF($B$11:E646,E646)</f>
        <v>3</v>
      </c>
      <c r="D646" s="4" t="s">
        <v>223</v>
      </c>
      <c r="E646" s="59">
        <v>90000000</v>
      </c>
      <c r="F646" s="59">
        <v>90000000</v>
      </c>
      <c r="G646" s="73"/>
      <c r="H646" s="6" t="s">
        <v>1227</v>
      </c>
    </row>
    <row r="647" spans="1:10" ht="93" x14ac:dyDescent="0.35">
      <c r="A647" s="10"/>
      <c r="B647" s="11"/>
      <c r="C647" s="9">
        <f ca="1">COUNTIF($B$11:E647,E647)</f>
        <v>4</v>
      </c>
      <c r="D647" s="4" t="s">
        <v>224</v>
      </c>
      <c r="E647" s="59">
        <v>20000000</v>
      </c>
      <c r="F647" s="59">
        <v>20000000</v>
      </c>
      <c r="G647" s="73"/>
      <c r="H647" s="6" t="s">
        <v>1227</v>
      </c>
    </row>
    <row r="648" spans="1:10" ht="93" x14ac:dyDescent="0.35">
      <c r="A648" s="10"/>
      <c r="B648" s="11"/>
      <c r="C648" s="9">
        <f ca="1">COUNTIF($B$11:E648,E648)</f>
        <v>5</v>
      </c>
      <c r="D648" s="4" t="s">
        <v>225</v>
      </c>
      <c r="E648" s="59">
        <v>20000000</v>
      </c>
      <c r="F648" s="59">
        <v>20000000</v>
      </c>
      <c r="G648" s="73"/>
      <c r="H648" s="6" t="s">
        <v>1227</v>
      </c>
    </row>
    <row r="649" spans="1:10" ht="93" x14ac:dyDescent="0.35">
      <c r="A649" s="10"/>
      <c r="B649" s="11"/>
      <c r="C649" s="9">
        <f ca="1">COUNTIF($B$11:E649,E649)</f>
        <v>6</v>
      </c>
      <c r="D649" s="4" t="s">
        <v>226</v>
      </c>
      <c r="E649" s="59">
        <v>20000000</v>
      </c>
      <c r="F649" s="59">
        <v>20000000</v>
      </c>
      <c r="G649" s="73"/>
      <c r="H649" s="6" t="s">
        <v>1227</v>
      </c>
    </row>
    <row r="650" spans="1:10" ht="93" x14ac:dyDescent="0.35">
      <c r="A650" s="10"/>
      <c r="B650" s="11"/>
      <c r="C650" s="9">
        <f ca="1">COUNTIF($B$11:E650,E650)</f>
        <v>7</v>
      </c>
      <c r="D650" s="4" t="s">
        <v>227</v>
      </c>
      <c r="E650" s="59">
        <v>20000000</v>
      </c>
      <c r="F650" s="59">
        <v>20000000</v>
      </c>
      <c r="G650" s="73"/>
      <c r="H650" s="6" t="s">
        <v>1227</v>
      </c>
    </row>
    <row r="651" spans="1:10" ht="77.5" x14ac:dyDescent="0.35">
      <c r="A651" s="10"/>
      <c r="B651" s="11"/>
      <c r="C651" s="9">
        <f ca="1">COUNTIF($B$11:E651,E651)</f>
        <v>8</v>
      </c>
      <c r="D651" s="4" t="s">
        <v>228</v>
      </c>
      <c r="E651" s="59">
        <v>20000000</v>
      </c>
      <c r="F651" s="59">
        <v>20000000</v>
      </c>
      <c r="G651" s="73"/>
      <c r="H651" s="6" t="s">
        <v>1226</v>
      </c>
    </row>
    <row r="652" spans="1:10" ht="77.5" x14ac:dyDescent="0.35">
      <c r="A652" s="10"/>
      <c r="B652" s="11"/>
      <c r="C652" s="9">
        <f ca="1">COUNTIF($B$11:E652,E652)</f>
        <v>9</v>
      </c>
      <c r="D652" s="4" t="s">
        <v>229</v>
      </c>
      <c r="E652" s="59">
        <v>20000000</v>
      </c>
      <c r="F652" s="59">
        <v>20000000</v>
      </c>
      <c r="G652" s="73"/>
      <c r="H652" s="6" t="s">
        <v>1226</v>
      </c>
    </row>
    <row r="653" spans="1:10" s="14" customFormat="1" ht="77.5" x14ac:dyDescent="0.35">
      <c r="A653" s="10"/>
      <c r="B653" s="11"/>
      <c r="C653" s="13">
        <v>10</v>
      </c>
      <c r="D653" s="12" t="s">
        <v>3284</v>
      </c>
      <c r="E653" s="60">
        <v>0</v>
      </c>
      <c r="F653" s="60">
        <v>25000000</v>
      </c>
      <c r="G653" s="74">
        <f t="shared" ref="G653:G671" si="33">F653-E653</f>
        <v>25000000</v>
      </c>
      <c r="H653" s="12" t="s">
        <v>1227</v>
      </c>
      <c r="I653" s="69"/>
      <c r="J653" s="26"/>
    </row>
    <row r="654" spans="1:10" s="14" customFormat="1" ht="93" x14ac:dyDescent="0.35">
      <c r="A654" s="10"/>
      <c r="B654" s="11"/>
      <c r="C654" s="13">
        <v>11</v>
      </c>
      <c r="D654" s="12" t="s">
        <v>1875</v>
      </c>
      <c r="E654" s="60">
        <v>0</v>
      </c>
      <c r="F654" s="60">
        <v>25000000</v>
      </c>
      <c r="G654" s="74">
        <f t="shared" si="33"/>
        <v>25000000</v>
      </c>
      <c r="H654" s="12" t="s">
        <v>1227</v>
      </c>
      <c r="I654" s="69"/>
      <c r="J654" s="26"/>
    </row>
    <row r="655" spans="1:10" s="14" customFormat="1" ht="108.5" x14ac:dyDescent="0.35">
      <c r="A655" s="10"/>
      <c r="B655" s="11"/>
      <c r="C655" s="13">
        <v>12</v>
      </c>
      <c r="D655" s="12" t="s">
        <v>1876</v>
      </c>
      <c r="E655" s="60">
        <v>0</v>
      </c>
      <c r="F655" s="60">
        <v>30000000</v>
      </c>
      <c r="G655" s="74">
        <f t="shared" si="33"/>
        <v>30000000</v>
      </c>
      <c r="H655" s="12" t="s">
        <v>1227</v>
      </c>
      <c r="I655" s="69"/>
      <c r="J655" s="26"/>
    </row>
    <row r="656" spans="1:10" s="14" customFormat="1" ht="108.5" x14ac:dyDescent="0.35">
      <c r="A656" s="10"/>
      <c r="B656" s="11"/>
      <c r="C656" s="13">
        <v>13</v>
      </c>
      <c r="D656" s="12" t="s">
        <v>1877</v>
      </c>
      <c r="E656" s="60">
        <v>0</v>
      </c>
      <c r="F656" s="60">
        <v>40000000</v>
      </c>
      <c r="G656" s="74">
        <f t="shared" si="33"/>
        <v>40000000</v>
      </c>
      <c r="H656" s="12" t="s">
        <v>1227</v>
      </c>
      <c r="I656" s="69"/>
      <c r="J656" s="26"/>
    </row>
    <row r="657" spans="1:10" s="14" customFormat="1" ht="139.5" x14ac:dyDescent="0.35">
      <c r="A657" s="10"/>
      <c r="B657" s="11"/>
      <c r="C657" s="13">
        <v>14</v>
      </c>
      <c r="D657" s="12" t="s">
        <v>1878</v>
      </c>
      <c r="E657" s="60">
        <v>0</v>
      </c>
      <c r="F657" s="60">
        <v>75000000</v>
      </c>
      <c r="G657" s="74">
        <f t="shared" si="33"/>
        <v>75000000</v>
      </c>
      <c r="H657" s="12" t="s">
        <v>1227</v>
      </c>
      <c r="I657" s="69"/>
      <c r="J657" s="26"/>
    </row>
    <row r="658" spans="1:10" s="14" customFormat="1" ht="108.5" x14ac:dyDescent="0.35">
      <c r="A658" s="10"/>
      <c r="B658" s="11"/>
      <c r="C658" s="13">
        <v>15</v>
      </c>
      <c r="D658" s="12" t="s">
        <v>1879</v>
      </c>
      <c r="E658" s="60">
        <v>0</v>
      </c>
      <c r="F658" s="60">
        <v>10000000</v>
      </c>
      <c r="G658" s="74">
        <f t="shared" si="33"/>
        <v>10000000</v>
      </c>
      <c r="H658" s="12" t="s">
        <v>1227</v>
      </c>
      <c r="I658" s="69"/>
      <c r="J658" s="26"/>
    </row>
    <row r="659" spans="1:10" s="14" customFormat="1" ht="93" x14ac:dyDescent="0.35">
      <c r="A659" s="10"/>
      <c r="B659" s="11"/>
      <c r="C659" s="13">
        <v>16</v>
      </c>
      <c r="D659" s="12" t="s">
        <v>1880</v>
      </c>
      <c r="E659" s="60">
        <v>0</v>
      </c>
      <c r="F659" s="60">
        <v>25000000</v>
      </c>
      <c r="G659" s="74">
        <f t="shared" si="33"/>
        <v>25000000</v>
      </c>
      <c r="H659" s="12" t="s">
        <v>1227</v>
      </c>
      <c r="I659" s="69"/>
      <c r="J659" s="26"/>
    </row>
    <row r="660" spans="1:10" s="14" customFormat="1" ht="108.5" x14ac:dyDescent="0.35">
      <c r="A660" s="10"/>
      <c r="B660" s="11"/>
      <c r="C660" s="13">
        <v>17</v>
      </c>
      <c r="D660" s="12" t="s">
        <v>1881</v>
      </c>
      <c r="E660" s="60">
        <v>0</v>
      </c>
      <c r="F660" s="60">
        <v>25000000</v>
      </c>
      <c r="G660" s="74">
        <f t="shared" si="33"/>
        <v>25000000</v>
      </c>
      <c r="H660" s="12" t="s">
        <v>1227</v>
      </c>
      <c r="I660" s="69"/>
      <c r="J660" s="26"/>
    </row>
    <row r="661" spans="1:10" s="14" customFormat="1" ht="93" x14ac:dyDescent="0.35">
      <c r="A661" s="10"/>
      <c r="B661" s="11"/>
      <c r="C661" s="13">
        <v>18</v>
      </c>
      <c r="D661" s="12" t="s">
        <v>1882</v>
      </c>
      <c r="E661" s="60">
        <v>0</v>
      </c>
      <c r="F661" s="60">
        <v>10000000</v>
      </c>
      <c r="G661" s="74">
        <f t="shared" si="33"/>
        <v>10000000</v>
      </c>
      <c r="H661" s="12" t="s">
        <v>1227</v>
      </c>
      <c r="I661" s="69"/>
      <c r="J661" s="26"/>
    </row>
    <row r="662" spans="1:10" s="14" customFormat="1" ht="93" x14ac:dyDescent="0.35">
      <c r="A662" s="10"/>
      <c r="B662" s="11"/>
      <c r="C662" s="13">
        <v>19</v>
      </c>
      <c r="D662" s="12" t="s">
        <v>1883</v>
      </c>
      <c r="E662" s="60">
        <v>0</v>
      </c>
      <c r="F662" s="60">
        <v>15000000</v>
      </c>
      <c r="G662" s="74">
        <f t="shared" si="33"/>
        <v>15000000</v>
      </c>
      <c r="H662" s="12" t="s">
        <v>1227</v>
      </c>
      <c r="I662" s="69"/>
      <c r="J662" s="26"/>
    </row>
    <row r="663" spans="1:10" s="14" customFormat="1" ht="77.5" x14ac:dyDescent="0.35">
      <c r="A663" s="10"/>
      <c r="B663" s="11"/>
      <c r="C663" s="13">
        <v>20</v>
      </c>
      <c r="D663" s="12" t="s">
        <v>1884</v>
      </c>
      <c r="E663" s="60">
        <v>0</v>
      </c>
      <c r="F663" s="60">
        <v>25000000</v>
      </c>
      <c r="G663" s="74">
        <f t="shared" si="33"/>
        <v>25000000</v>
      </c>
      <c r="H663" s="12" t="s">
        <v>1227</v>
      </c>
      <c r="I663" s="69"/>
      <c r="J663" s="26"/>
    </row>
    <row r="664" spans="1:10" s="14" customFormat="1" ht="77.5" x14ac:dyDescent="0.35">
      <c r="A664" s="10"/>
      <c r="B664" s="11"/>
      <c r="C664" s="13">
        <v>21</v>
      </c>
      <c r="D664" s="12" t="s">
        <v>3285</v>
      </c>
      <c r="E664" s="60">
        <v>0</v>
      </c>
      <c r="F664" s="60">
        <v>25000000</v>
      </c>
      <c r="G664" s="74">
        <f t="shared" si="33"/>
        <v>25000000</v>
      </c>
      <c r="H664" s="12" t="s">
        <v>1227</v>
      </c>
      <c r="I664" s="69"/>
      <c r="J664" s="26"/>
    </row>
    <row r="665" spans="1:10" s="14" customFormat="1" ht="77.5" x14ac:dyDescent="0.35">
      <c r="A665" s="10"/>
      <c r="B665" s="11"/>
      <c r="C665" s="13">
        <v>22</v>
      </c>
      <c r="D665" s="12" t="s">
        <v>1868</v>
      </c>
      <c r="E665" s="60">
        <v>0</v>
      </c>
      <c r="F665" s="60">
        <v>15000000</v>
      </c>
      <c r="G665" s="74">
        <f t="shared" si="33"/>
        <v>15000000</v>
      </c>
      <c r="H665" s="12" t="s">
        <v>1226</v>
      </c>
      <c r="I665" s="69"/>
      <c r="J665" s="26"/>
    </row>
    <row r="666" spans="1:10" s="14" customFormat="1" ht="77.5" x14ac:dyDescent="0.35">
      <c r="A666" s="10"/>
      <c r="B666" s="11"/>
      <c r="C666" s="13">
        <v>23</v>
      </c>
      <c r="D666" s="12" t="s">
        <v>1869</v>
      </c>
      <c r="E666" s="60">
        <v>0</v>
      </c>
      <c r="F666" s="60">
        <v>17000000</v>
      </c>
      <c r="G666" s="74">
        <f t="shared" si="33"/>
        <v>17000000</v>
      </c>
      <c r="H666" s="12" t="s">
        <v>1226</v>
      </c>
      <c r="I666" s="69"/>
      <c r="J666" s="26"/>
    </row>
    <row r="667" spans="1:10" s="14" customFormat="1" ht="77.5" x14ac:dyDescent="0.35">
      <c r="A667" s="10"/>
      <c r="B667" s="11"/>
      <c r="C667" s="13">
        <v>24</v>
      </c>
      <c r="D667" s="12" t="s">
        <v>1870</v>
      </c>
      <c r="E667" s="60">
        <v>0</v>
      </c>
      <c r="F667" s="60">
        <v>17000000</v>
      </c>
      <c r="G667" s="74">
        <f t="shared" si="33"/>
        <v>17000000</v>
      </c>
      <c r="H667" s="12" t="s">
        <v>1226</v>
      </c>
      <c r="I667" s="69"/>
      <c r="J667" s="26"/>
    </row>
    <row r="668" spans="1:10" s="14" customFormat="1" ht="77.5" x14ac:dyDescent="0.35">
      <c r="A668" s="10"/>
      <c r="B668" s="11"/>
      <c r="C668" s="13">
        <v>25</v>
      </c>
      <c r="D668" s="12" t="s">
        <v>1871</v>
      </c>
      <c r="E668" s="60">
        <v>0</v>
      </c>
      <c r="F668" s="60">
        <v>17000000</v>
      </c>
      <c r="G668" s="74">
        <f t="shared" si="33"/>
        <v>17000000</v>
      </c>
      <c r="H668" s="12" t="s">
        <v>1226</v>
      </c>
      <c r="I668" s="69"/>
      <c r="J668" s="26"/>
    </row>
    <row r="669" spans="1:10" s="14" customFormat="1" ht="77.5" x14ac:dyDescent="0.35">
      <c r="A669" s="10"/>
      <c r="B669" s="11"/>
      <c r="C669" s="13">
        <v>26</v>
      </c>
      <c r="D669" s="12" t="s">
        <v>1872</v>
      </c>
      <c r="E669" s="60">
        <v>0</v>
      </c>
      <c r="F669" s="60">
        <v>17000000</v>
      </c>
      <c r="G669" s="74">
        <f t="shared" si="33"/>
        <v>17000000</v>
      </c>
      <c r="H669" s="12" t="s">
        <v>1226</v>
      </c>
      <c r="I669" s="69"/>
      <c r="J669" s="26"/>
    </row>
    <row r="670" spans="1:10" s="14" customFormat="1" ht="77.5" x14ac:dyDescent="0.35">
      <c r="A670" s="10"/>
      <c r="B670" s="11"/>
      <c r="C670" s="13">
        <v>27</v>
      </c>
      <c r="D670" s="12" t="s">
        <v>1873</v>
      </c>
      <c r="E670" s="60">
        <v>0</v>
      </c>
      <c r="F670" s="60">
        <v>17000000</v>
      </c>
      <c r="G670" s="74">
        <f t="shared" si="33"/>
        <v>17000000</v>
      </c>
      <c r="H670" s="12" t="s">
        <v>1226</v>
      </c>
      <c r="I670" s="69"/>
      <c r="J670" s="26"/>
    </row>
    <row r="671" spans="1:10" s="14" customFormat="1" ht="77.5" x14ac:dyDescent="0.35">
      <c r="A671" s="10"/>
      <c r="B671" s="11"/>
      <c r="C671" s="13">
        <v>28</v>
      </c>
      <c r="D671" s="12" t="s">
        <v>1874</v>
      </c>
      <c r="E671" s="60">
        <v>0</v>
      </c>
      <c r="F671" s="60">
        <v>10000000</v>
      </c>
      <c r="G671" s="74">
        <f t="shared" si="33"/>
        <v>10000000</v>
      </c>
      <c r="H671" s="12" t="s">
        <v>1226</v>
      </c>
      <c r="I671" s="69"/>
      <c r="J671" s="26"/>
    </row>
    <row r="672" spans="1:10" x14ac:dyDescent="0.35">
      <c r="A672" s="10"/>
      <c r="B672" s="27"/>
      <c r="C672" s="109" t="s">
        <v>1280</v>
      </c>
      <c r="D672" s="110"/>
      <c r="E672" s="59">
        <f>SUM(E644:E671)</f>
        <v>250000000</v>
      </c>
      <c r="F672" s="59">
        <f>SUM(F644:F671)</f>
        <v>690000000</v>
      </c>
      <c r="G672" s="73">
        <f>SUM(G644:G671)</f>
        <v>440000000</v>
      </c>
      <c r="H672" s="31"/>
      <c r="J672" s="35"/>
    </row>
    <row r="673" spans="1:10" x14ac:dyDescent="0.35">
      <c r="A673" s="10"/>
      <c r="B673" s="27"/>
      <c r="C673" s="107" t="s">
        <v>1293</v>
      </c>
      <c r="D673" s="112"/>
      <c r="E673" s="59"/>
      <c r="F673" s="59"/>
      <c r="G673" s="73"/>
      <c r="H673" s="31"/>
      <c r="J673" s="35"/>
    </row>
    <row r="674" spans="1:10" ht="108.5" x14ac:dyDescent="0.35">
      <c r="A674" s="10"/>
      <c r="B674" s="11"/>
      <c r="C674" s="9">
        <f ca="1">COUNTIF($B$11:E674,E674)</f>
        <v>1</v>
      </c>
      <c r="D674" s="4" t="s">
        <v>230</v>
      </c>
      <c r="E674" s="59">
        <v>25000000</v>
      </c>
      <c r="F674" s="59">
        <v>25000000</v>
      </c>
      <c r="G674" s="73"/>
      <c r="H674" s="6" t="s">
        <v>1227</v>
      </c>
    </row>
    <row r="675" spans="1:10" ht="124" x14ac:dyDescent="0.35">
      <c r="A675" s="10"/>
      <c r="B675" s="11"/>
      <c r="C675" s="9">
        <f ca="1">COUNTIF($B$11:E675,E675)</f>
        <v>2</v>
      </c>
      <c r="D675" s="4" t="s">
        <v>231</v>
      </c>
      <c r="E675" s="59">
        <v>30000000</v>
      </c>
      <c r="F675" s="59">
        <v>30000000</v>
      </c>
      <c r="G675" s="73"/>
      <c r="H675" s="6" t="s">
        <v>1227</v>
      </c>
    </row>
    <row r="676" spans="1:10" ht="93" x14ac:dyDescent="0.35">
      <c r="A676" s="10"/>
      <c r="B676" s="11"/>
      <c r="C676" s="9">
        <f ca="1">COUNTIF($B$11:E676,E676)</f>
        <v>3</v>
      </c>
      <c r="D676" s="4" t="s">
        <v>232</v>
      </c>
      <c r="E676" s="59">
        <v>20000000</v>
      </c>
      <c r="F676" s="59">
        <v>20000000</v>
      </c>
      <c r="G676" s="73"/>
      <c r="H676" s="6" t="s">
        <v>1227</v>
      </c>
    </row>
    <row r="677" spans="1:10" ht="108.5" x14ac:dyDescent="0.35">
      <c r="A677" s="10"/>
      <c r="B677" s="11"/>
      <c r="C677" s="9">
        <f ca="1">COUNTIF($B$11:E677,E677)</f>
        <v>4</v>
      </c>
      <c r="D677" s="4" t="s">
        <v>233</v>
      </c>
      <c r="E677" s="59">
        <v>40000000</v>
      </c>
      <c r="F677" s="59">
        <v>40000000</v>
      </c>
      <c r="G677" s="73"/>
      <c r="H677" s="6" t="s">
        <v>1227</v>
      </c>
    </row>
    <row r="678" spans="1:10" ht="108.5" x14ac:dyDescent="0.35">
      <c r="A678" s="10"/>
      <c r="B678" s="11"/>
      <c r="C678" s="9">
        <f ca="1">COUNTIF($B$11:E678,E678)</f>
        <v>5</v>
      </c>
      <c r="D678" s="4" t="s">
        <v>234</v>
      </c>
      <c r="E678" s="59">
        <v>30000000</v>
      </c>
      <c r="F678" s="59">
        <v>30000000</v>
      </c>
      <c r="G678" s="73"/>
      <c r="H678" s="6" t="s">
        <v>1227</v>
      </c>
    </row>
    <row r="679" spans="1:10" ht="93" x14ac:dyDescent="0.35">
      <c r="A679" s="10"/>
      <c r="B679" s="11"/>
      <c r="C679" s="9">
        <f ca="1">COUNTIF($B$11:E679,E679)</f>
        <v>6</v>
      </c>
      <c r="D679" s="4" t="s">
        <v>235</v>
      </c>
      <c r="E679" s="59">
        <v>20000000</v>
      </c>
      <c r="F679" s="59">
        <v>20000000</v>
      </c>
      <c r="G679" s="73"/>
      <c r="H679" s="6" t="s">
        <v>1227</v>
      </c>
    </row>
    <row r="680" spans="1:10" ht="108.5" x14ac:dyDescent="0.35">
      <c r="A680" s="10"/>
      <c r="B680" s="11"/>
      <c r="C680" s="9">
        <f ca="1">COUNTIF($B$11:E680,E680)</f>
        <v>7</v>
      </c>
      <c r="D680" s="4" t="s">
        <v>236</v>
      </c>
      <c r="E680" s="59">
        <v>20000000</v>
      </c>
      <c r="F680" s="59">
        <v>20000000</v>
      </c>
      <c r="G680" s="73"/>
      <c r="H680" s="6" t="s">
        <v>1227</v>
      </c>
    </row>
    <row r="681" spans="1:10" ht="108.5" x14ac:dyDescent="0.35">
      <c r="A681" s="10"/>
      <c r="B681" s="11"/>
      <c r="C681" s="9">
        <f ca="1">COUNTIF($B$11:E681,E681)</f>
        <v>8</v>
      </c>
      <c r="D681" s="4" t="s">
        <v>237</v>
      </c>
      <c r="E681" s="59">
        <v>25000000</v>
      </c>
      <c r="F681" s="59">
        <v>25000000</v>
      </c>
      <c r="G681" s="73"/>
      <c r="H681" s="6" t="s">
        <v>1227</v>
      </c>
    </row>
    <row r="682" spans="1:10" ht="108.5" x14ac:dyDescent="0.35">
      <c r="A682" s="10"/>
      <c r="B682" s="11"/>
      <c r="C682" s="9">
        <f ca="1">COUNTIF($B$11:E682,E682)</f>
        <v>9</v>
      </c>
      <c r="D682" s="4" t="s">
        <v>238</v>
      </c>
      <c r="E682" s="59">
        <v>50000000</v>
      </c>
      <c r="F682" s="59">
        <v>50000000</v>
      </c>
      <c r="G682" s="73"/>
      <c r="H682" s="6" t="s">
        <v>1227</v>
      </c>
    </row>
    <row r="683" spans="1:10" ht="108.5" x14ac:dyDescent="0.35">
      <c r="A683" s="10"/>
      <c r="B683" s="11"/>
      <c r="C683" s="9">
        <f ca="1">COUNTIF($B$11:E683,E683)</f>
        <v>10</v>
      </c>
      <c r="D683" s="4" t="s">
        <v>239</v>
      </c>
      <c r="E683" s="59">
        <v>20000000</v>
      </c>
      <c r="F683" s="59">
        <v>20000000</v>
      </c>
      <c r="G683" s="73"/>
      <c r="H683" s="6" t="s">
        <v>1227</v>
      </c>
    </row>
    <row r="684" spans="1:10" ht="108.5" x14ac:dyDescent="0.35">
      <c r="A684" s="10"/>
      <c r="B684" s="11"/>
      <c r="C684" s="9">
        <f ca="1">COUNTIF($B$11:E684,E684)</f>
        <v>11</v>
      </c>
      <c r="D684" s="4" t="s">
        <v>240</v>
      </c>
      <c r="E684" s="59">
        <v>25000000</v>
      </c>
      <c r="F684" s="59">
        <v>25000000</v>
      </c>
      <c r="G684" s="73"/>
      <c r="H684" s="6" t="s">
        <v>1227</v>
      </c>
    </row>
    <row r="685" spans="1:10" ht="93" x14ac:dyDescent="0.35">
      <c r="A685" s="10"/>
      <c r="B685" s="11"/>
      <c r="C685" s="9">
        <f ca="1">COUNTIF($B$11:E685,E685)</f>
        <v>12</v>
      </c>
      <c r="D685" s="4" t="s">
        <v>241</v>
      </c>
      <c r="E685" s="59">
        <v>70000000</v>
      </c>
      <c r="F685" s="59">
        <v>70000000</v>
      </c>
      <c r="G685" s="73"/>
      <c r="H685" s="6" t="s">
        <v>1227</v>
      </c>
    </row>
    <row r="686" spans="1:10" ht="77.5" x14ac:dyDescent="0.35">
      <c r="A686" s="10"/>
      <c r="B686" s="11"/>
      <c r="C686" s="9">
        <f ca="1">COUNTIF($B$11:E686,E686)</f>
        <v>13</v>
      </c>
      <c r="D686" s="4" t="s">
        <v>242</v>
      </c>
      <c r="E686" s="59">
        <v>180000000</v>
      </c>
      <c r="F686" s="59">
        <v>180000000</v>
      </c>
      <c r="G686" s="73"/>
      <c r="H686" s="6" t="s">
        <v>1227</v>
      </c>
    </row>
    <row r="687" spans="1:10" ht="93" x14ac:dyDescent="0.35">
      <c r="A687" s="10"/>
      <c r="B687" s="11"/>
      <c r="C687" s="9">
        <f ca="1">COUNTIF($B$11:E687,E687)</f>
        <v>14</v>
      </c>
      <c r="D687" s="4" t="s">
        <v>243</v>
      </c>
      <c r="E687" s="59">
        <v>20000000</v>
      </c>
      <c r="F687" s="59">
        <v>20000000</v>
      </c>
      <c r="G687" s="73"/>
      <c r="H687" s="6" t="s">
        <v>1227</v>
      </c>
    </row>
    <row r="688" spans="1:10" ht="93" x14ac:dyDescent="0.35">
      <c r="A688" s="10"/>
      <c r="B688" s="11"/>
      <c r="C688" s="9">
        <f ca="1">COUNTIF($B$11:E688,E688)</f>
        <v>15</v>
      </c>
      <c r="D688" s="4" t="s">
        <v>244</v>
      </c>
      <c r="E688" s="59">
        <v>200000000</v>
      </c>
      <c r="F688" s="59">
        <v>200000000</v>
      </c>
      <c r="G688" s="73"/>
      <c r="H688" s="6" t="s">
        <v>1227</v>
      </c>
    </row>
    <row r="689" spans="1:10" ht="77.5" x14ac:dyDescent="0.35">
      <c r="A689" s="10"/>
      <c r="B689" s="11"/>
      <c r="C689" s="9">
        <f ca="1">COUNTIF($B$11:E689,E689)</f>
        <v>16</v>
      </c>
      <c r="D689" s="4" t="s">
        <v>245</v>
      </c>
      <c r="E689" s="59">
        <v>30000000</v>
      </c>
      <c r="F689" s="59">
        <v>30000000</v>
      </c>
      <c r="G689" s="73"/>
      <c r="H689" s="6" t="s">
        <v>1226</v>
      </c>
    </row>
    <row r="690" spans="1:10" ht="77.5" x14ac:dyDescent="0.35">
      <c r="A690" s="10"/>
      <c r="B690" s="11"/>
      <c r="C690" s="9">
        <f ca="1">COUNTIF($B$11:E690,E690)</f>
        <v>17</v>
      </c>
      <c r="D690" s="4" t="s">
        <v>246</v>
      </c>
      <c r="E690" s="59">
        <v>0</v>
      </c>
      <c r="F690" s="59">
        <v>0</v>
      </c>
      <c r="G690" s="73"/>
      <c r="H690" s="6" t="s">
        <v>1226</v>
      </c>
    </row>
    <row r="691" spans="1:10" ht="93" x14ac:dyDescent="0.35">
      <c r="A691" s="10"/>
      <c r="B691" s="11"/>
      <c r="C691" s="9">
        <f ca="1">COUNTIF($B$11:E691,E691)</f>
        <v>18</v>
      </c>
      <c r="D691" s="4" t="s">
        <v>247</v>
      </c>
      <c r="E691" s="59">
        <v>10000000</v>
      </c>
      <c r="F691" s="59">
        <v>10000000</v>
      </c>
      <c r="G691" s="73"/>
      <c r="H691" s="6" t="s">
        <v>1226</v>
      </c>
    </row>
    <row r="692" spans="1:10" x14ac:dyDescent="0.35">
      <c r="A692" s="10"/>
      <c r="B692" s="27"/>
      <c r="C692" s="113" t="s">
        <v>1281</v>
      </c>
      <c r="D692" s="114"/>
      <c r="E692" s="59">
        <f>SUM(E674:E691)</f>
        <v>815000000</v>
      </c>
      <c r="F692" s="59">
        <f>SUM(F674:F691)</f>
        <v>815000000</v>
      </c>
      <c r="G692" s="73"/>
      <c r="H692" s="31"/>
      <c r="J692" s="35"/>
    </row>
    <row r="693" spans="1:10" x14ac:dyDescent="0.35">
      <c r="A693" s="10"/>
      <c r="B693" s="27"/>
      <c r="C693" s="107" t="s">
        <v>1294</v>
      </c>
      <c r="D693" s="112"/>
      <c r="E693" s="59"/>
      <c r="F693" s="59"/>
      <c r="G693" s="73"/>
      <c r="H693" s="31"/>
      <c r="J693" s="35"/>
    </row>
    <row r="694" spans="1:10" ht="93" x14ac:dyDescent="0.35">
      <c r="A694" s="10"/>
      <c r="B694" s="11"/>
      <c r="C694" s="9">
        <f ca="1">COUNTIF($B$11:E694,E694)</f>
        <v>1</v>
      </c>
      <c r="D694" s="4" t="s">
        <v>248</v>
      </c>
      <c r="E694" s="59">
        <v>45000000</v>
      </c>
      <c r="F694" s="59">
        <v>45000000</v>
      </c>
      <c r="G694" s="73"/>
      <c r="H694" s="6" t="s">
        <v>1227</v>
      </c>
    </row>
    <row r="695" spans="1:10" ht="93" x14ac:dyDescent="0.35">
      <c r="A695" s="10"/>
      <c r="B695" s="11"/>
      <c r="C695" s="9">
        <f ca="1">COUNTIF($B$11:E695,E695)</f>
        <v>2</v>
      </c>
      <c r="D695" s="4" t="s">
        <v>249</v>
      </c>
      <c r="E695" s="59">
        <v>35000000</v>
      </c>
      <c r="F695" s="59">
        <v>35000000</v>
      </c>
      <c r="G695" s="73"/>
      <c r="H695" s="6" t="s">
        <v>1227</v>
      </c>
    </row>
    <row r="696" spans="1:10" ht="93" x14ac:dyDescent="0.35">
      <c r="A696" s="10"/>
      <c r="B696" s="11"/>
      <c r="C696" s="9">
        <f ca="1">COUNTIF($B$11:E696,E696)</f>
        <v>3</v>
      </c>
      <c r="D696" s="4" t="s">
        <v>250</v>
      </c>
      <c r="E696" s="59">
        <v>15000000</v>
      </c>
      <c r="F696" s="59">
        <v>15000000</v>
      </c>
      <c r="G696" s="73"/>
      <c r="H696" s="6" t="s">
        <v>1227</v>
      </c>
    </row>
    <row r="697" spans="1:10" ht="93" x14ac:dyDescent="0.35">
      <c r="A697" s="10"/>
      <c r="B697" s="11"/>
      <c r="C697" s="9">
        <f ca="1">COUNTIF($B$11:E697,E697)</f>
        <v>4</v>
      </c>
      <c r="D697" s="4" t="s">
        <v>251</v>
      </c>
      <c r="E697" s="59">
        <v>15000000</v>
      </c>
      <c r="F697" s="59">
        <v>15000000</v>
      </c>
      <c r="G697" s="73"/>
      <c r="H697" s="6" t="s">
        <v>1227</v>
      </c>
    </row>
    <row r="698" spans="1:10" ht="93" x14ac:dyDescent="0.35">
      <c r="A698" s="10"/>
      <c r="B698" s="11"/>
      <c r="C698" s="9">
        <f ca="1">COUNTIF($B$11:E698,E698)</f>
        <v>5</v>
      </c>
      <c r="D698" s="4" t="s">
        <v>252</v>
      </c>
      <c r="E698" s="59">
        <v>25000000</v>
      </c>
      <c r="F698" s="59">
        <v>25000000</v>
      </c>
      <c r="G698" s="73"/>
      <c r="H698" s="6" t="s">
        <v>1227</v>
      </c>
    </row>
    <row r="699" spans="1:10" ht="108.5" x14ac:dyDescent="0.35">
      <c r="A699" s="10"/>
      <c r="B699" s="11"/>
      <c r="C699" s="9">
        <f ca="1">COUNTIF($B$11:E699,E699)</f>
        <v>6</v>
      </c>
      <c r="D699" s="4" t="s">
        <v>253</v>
      </c>
      <c r="E699" s="59">
        <v>20000000</v>
      </c>
      <c r="F699" s="59">
        <v>20000000</v>
      </c>
      <c r="G699" s="73"/>
      <c r="H699" s="6" t="s">
        <v>1227</v>
      </c>
    </row>
    <row r="700" spans="1:10" ht="108.5" x14ac:dyDescent="0.35">
      <c r="A700" s="10"/>
      <c r="B700" s="11"/>
      <c r="C700" s="9">
        <f ca="1">COUNTIF($B$11:E700,E700)</f>
        <v>7</v>
      </c>
      <c r="D700" s="4" t="s">
        <v>254</v>
      </c>
      <c r="E700" s="59">
        <v>10000000</v>
      </c>
      <c r="F700" s="59">
        <v>10000000</v>
      </c>
      <c r="G700" s="73"/>
      <c r="H700" s="6" t="s">
        <v>1227</v>
      </c>
    </row>
    <row r="701" spans="1:10" ht="108.5" x14ac:dyDescent="0.35">
      <c r="A701" s="10"/>
      <c r="B701" s="11"/>
      <c r="C701" s="9">
        <f ca="1">COUNTIF($B$11:E701,E701)</f>
        <v>8</v>
      </c>
      <c r="D701" s="4" t="s">
        <v>255</v>
      </c>
      <c r="E701" s="59">
        <v>20000000</v>
      </c>
      <c r="F701" s="59">
        <v>20000000</v>
      </c>
      <c r="G701" s="73"/>
      <c r="H701" s="6" t="s">
        <v>1227</v>
      </c>
    </row>
    <row r="702" spans="1:10" ht="93" x14ac:dyDescent="0.35">
      <c r="A702" s="10"/>
      <c r="B702" s="11"/>
      <c r="C702" s="9">
        <f ca="1">COUNTIF($B$11:E702,E702)</f>
        <v>9</v>
      </c>
      <c r="D702" s="4" t="s">
        <v>256</v>
      </c>
      <c r="E702" s="59">
        <v>25000000</v>
      </c>
      <c r="F702" s="59">
        <v>25000000</v>
      </c>
      <c r="G702" s="73"/>
      <c r="H702" s="6" t="s">
        <v>1227</v>
      </c>
    </row>
    <row r="703" spans="1:10" ht="93" x14ac:dyDescent="0.35">
      <c r="A703" s="10"/>
      <c r="B703" s="11"/>
      <c r="C703" s="9">
        <f ca="1">COUNTIF($B$11:E703,E703)</f>
        <v>10</v>
      </c>
      <c r="D703" s="4" t="s">
        <v>257</v>
      </c>
      <c r="E703" s="59">
        <v>25000000</v>
      </c>
      <c r="F703" s="59">
        <v>25000000</v>
      </c>
      <c r="G703" s="73"/>
      <c r="H703" s="6" t="s">
        <v>1227</v>
      </c>
    </row>
    <row r="704" spans="1:10" s="14" customFormat="1" ht="77.5" x14ac:dyDescent="0.35">
      <c r="A704" s="10"/>
      <c r="B704" s="11"/>
      <c r="C704" s="13">
        <v>11</v>
      </c>
      <c r="D704" s="56" t="s">
        <v>1896</v>
      </c>
      <c r="E704" s="63">
        <v>0</v>
      </c>
      <c r="F704" s="63">
        <v>15000000</v>
      </c>
      <c r="G704" s="76">
        <f t="shared" ref="G704:G730" si="34">F704-E704</f>
        <v>15000000</v>
      </c>
      <c r="H704" s="56" t="s">
        <v>1227</v>
      </c>
      <c r="I704" s="69"/>
      <c r="J704" s="26"/>
    </row>
    <row r="705" spans="1:10" s="14" customFormat="1" ht="77.5" x14ac:dyDescent="0.35">
      <c r="A705" s="10"/>
      <c r="B705" s="11"/>
      <c r="C705" s="13">
        <v>12</v>
      </c>
      <c r="D705" s="56" t="s">
        <v>1895</v>
      </c>
      <c r="E705" s="63">
        <v>0</v>
      </c>
      <c r="F705" s="63">
        <v>15000000</v>
      </c>
      <c r="G705" s="76">
        <f t="shared" si="34"/>
        <v>15000000</v>
      </c>
      <c r="H705" s="56" t="s">
        <v>1227</v>
      </c>
      <c r="I705" s="69"/>
      <c r="J705" s="26"/>
    </row>
    <row r="706" spans="1:10" s="14" customFormat="1" ht="77.5" x14ac:dyDescent="0.35">
      <c r="A706" s="10"/>
      <c r="B706" s="11"/>
      <c r="C706" s="13">
        <v>13</v>
      </c>
      <c r="D706" s="56" t="s">
        <v>1894</v>
      </c>
      <c r="E706" s="63">
        <v>0</v>
      </c>
      <c r="F706" s="63">
        <v>15000000</v>
      </c>
      <c r="G706" s="76">
        <f t="shared" si="34"/>
        <v>15000000</v>
      </c>
      <c r="H706" s="56" t="s">
        <v>1227</v>
      </c>
      <c r="I706" s="69"/>
      <c r="J706" s="26"/>
    </row>
    <row r="707" spans="1:10" s="14" customFormat="1" ht="93" x14ac:dyDescent="0.35">
      <c r="A707" s="10"/>
      <c r="B707" s="11"/>
      <c r="C707" s="13">
        <v>14</v>
      </c>
      <c r="D707" s="56" t="s">
        <v>1886</v>
      </c>
      <c r="E707" s="63">
        <v>0</v>
      </c>
      <c r="F707" s="63">
        <v>20000000</v>
      </c>
      <c r="G707" s="76">
        <f t="shared" si="34"/>
        <v>20000000</v>
      </c>
      <c r="H707" s="56" t="s">
        <v>1227</v>
      </c>
      <c r="I707" s="69"/>
      <c r="J707" s="26"/>
    </row>
    <row r="708" spans="1:10" s="14" customFormat="1" ht="93" x14ac:dyDescent="0.35">
      <c r="A708" s="10"/>
      <c r="B708" s="11"/>
      <c r="C708" s="13">
        <v>15</v>
      </c>
      <c r="D708" s="56" t="s">
        <v>1885</v>
      </c>
      <c r="E708" s="63">
        <v>0</v>
      </c>
      <c r="F708" s="63">
        <v>20000000</v>
      </c>
      <c r="G708" s="76">
        <f t="shared" si="34"/>
        <v>20000000</v>
      </c>
      <c r="H708" s="56" t="s">
        <v>1227</v>
      </c>
      <c r="I708" s="69"/>
      <c r="J708" s="26"/>
    </row>
    <row r="709" spans="1:10" s="14" customFormat="1" ht="108.5" x14ac:dyDescent="0.35">
      <c r="A709" s="10"/>
      <c r="B709" s="11"/>
      <c r="C709" s="13">
        <v>16</v>
      </c>
      <c r="D709" s="56" t="s">
        <v>1900</v>
      </c>
      <c r="E709" s="63">
        <v>0</v>
      </c>
      <c r="F709" s="63">
        <v>20000000</v>
      </c>
      <c r="G709" s="76">
        <f t="shared" si="34"/>
        <v>20000000</v>
      </c>
      <c r="H709" s="56" t="s">
        <v>1227</v>
      </c>
      <c r="I709" s="69"/>
      <c r="J709" s="26"/>
    </row>
    <row r="710" spans="1:10" s="14" customFormat="1" ht="124" x14ac:dyDescent="0.35">
      <c r="A710" s="10"/>
      <c r="B710" s="11"/>
      <c r="C710" s="13">
        <v>17</v>
      </c>
      <c r="D710" s="56" t="s">
        <v>1901</v>
      </c>
      <c r="E710" s="63">
        <v>0</v>
      </c>
      <c r="F710" s="63">
        <v>40000000</v>
      </c>
      <c r="G710" s="76">
        <f t="shared" si="34"/>
        <v>40000000</v>
      </c>
      <c r="H710" s="56" t="s">
        <v>1227</v>
      </c>
      <c r="I710" s="69"/>
      <c r="J710" s="26"/>
    </row>
    <row r="711" spans="1:10" s="14" customFormat="1" ht="108.5" x14ac:dyDescent="0.35">
      <c r="A711" s="10"/>
      <c r="B711" s="11"/>
      <c r="C711" s="13">
        <v>18</v>
      </c>
      <c r="D711" s="56" t="s">
        <v>1905</v>
      </c>
      <c r="E711" s="63">
        <v>0</v>
      </c>
      <c r="F711" s="63">
        <v>20000000</v>
      </c>
      <c r="G711" s="76">
        <f t="shared" si="34"/>
        <v>20000000</v>
      </c>
      <c r="H711" s="56" t="s">
        <v>1227</v>
      </c>
      <c r="I711" s="69"/>
      <c r="J711" s="26"/>
    </row>
    <row r="712" spans="1:10" s="14" customFormat="1" ht="93" x14ac:dyDescent="0.35">
      <c r="A712" s="10"/>
      <c r="B712" s="11"/>
      <c r="C712" s="13">
        <v>19</v>
      </c>
      <c r="D712" s="56" t="s">
        <v>1902</v>
      </c>
      <c r="E712" s="63">
        <v>0</v>
      </c>
      <c r="F712" s="63">
        <v>150000000</v>
      </c>
      <c r="G712" s="76">
        <f t="shared" si="34"/>
        <v>150000000</v>
      </c>
      <c r="H712" s="56" t="s">
        <v>1227</v>
      </c>
      <c r="I712" s="69"/>
      <c r="J712" s="26"/>
    </row>
    <row r="713" spans="1:10" s="14" customFormat="1" ht="124" x14ac:dyDescent="0.35">
      <c r="A713" s="10"/>
      <c r="B713" s="11"/>
      <c r="C713" s="13">
        <v>20</v>
      </c>
      <c r="D713" s="56" t="s">
        <v>1903</v>
      </c>
      <c r="E713" s="63">
        <v>0</v>
      </c>
      <c r="F713" s="63">
        <v>50000000</v>
      </c>
      <c r="G713" s="76">
        <f t="shared" si="34"/>
        <v>50000000</v>
      </c>
      <c r="H713" s="56" t="s">
        <v>1227</v>
      </c>
      <c r="I713" s="69"/>
      <c r="J713" s="26"/>
    </row>
    <row r="714" spans="1:10" s="14" customFormat="1" ht="108.5" x14ac:dyDescent="0.35">
      <c r="A714" s="10"/>
      <c r="B714" s="11"/>
      <c r="C714" s="13">
        <v>21</v>
      </c>
      <c r="D714" s="56" t="s">
        <v>1906</v>
      </c>
      <c r="E714" s="63">
        <v>0</v>
      </c>
      <c r="F714" s="63">
        <v>40000000</v>
      </c>
      <c r="G714" s="76">
        <f t="shared" si="34"/>
        <v>40000000</v>
      </c>
      <c r="H714" s="56" t="s">
        <v>1227</v>
      </c>
      <c r="I714" s="69"/>
      <c r="J714" s="26"/>
    </row>
    <row r="715" spans="1:10" s="14" customFormat="1" ht="124" x14ac:dyDescent="0.35">
      <c r="A715" s="10"/>
      <c r="B715" s="11"/>
      <c r="C715" s="13">
        <v>22</v>
      </c>
      <c r="D715" s="56" t="s">
        <v>1910</v>
      </c>
      <c r="E715" s="63">
        <v>0</v>
      </c>
      <c r="F715" s="63">
        <v>40000000</v>
      </c>
      <c r="G715" s="76">
        <f t="shared" si="34"/>
        <v>40000000</v>
      </c>
      <c r="H715" s="56" t="s">
        <v>1227</v>
      </c>
      <c r="I715" s="69"/>
      <c r="J715" s="26"/>
    </row>
    <row r="716" spans="1:10" s="14" customFormat="1" ht="108.5" x14ac:dyDescent="0.35">
      <c r="A716" s="10"/>
      <c r="B716" s="11"/>
      <c r="C716" s="13">
        <v>23</v>
      </c>
      <c r="D716" s="56" t="s">
        <v>1909</v>
      </c>
      <c r="E716" s="63">
        <v>0</v>
      </c>
      <c r="F716" s="63">
        <v>35000000</v>
      </c>
      <c r="G716" s="76">
        <f t="shared" si="34"/>
        <v>35000000</v>
      </c>
      <c r="H716" s="56" t="s">
        <v>1227</v>
      </c>
      <c r="I716" s="69"/>
      <c r="J716" s="26"/>
    </row>
    <row r="717" spans="1:10" s="14" customFormat="1" ht="108.5" x14ac:dyDescent="0.35">
      <c r="A717" s="10"/>
      <c r="B717" s="11"/>
      <c r="C717" s="13">
        <v>24</v>
      </c>
      <c r="D717" s="56" t="s">
        <v>1911</v>
      </c>
      <c r="E717" s="63">
        <v>0</v>
      </c>
      <c r="F717" s="63">
        <v>40000000</v>
      </c>
      <c r="G717" s="76">
        <f t="shared" si="34"/>
        <v>40000000</v>
      </c>
      <c r="H717" s="56" t="s">
        <v>1227</v>
      </c>
      <c r="I717" s="69"/>
      <c r="J717" s="26"/>
    </row>
    <row r="718" spans="1:10" s="14" customFormat="1" ht="108.5" x14ac:dyDescent="0.35">
      <c r="A718" s="10"/>
      <c r="B718" s="11"/>
      <c r="C718" s="13">
        <v>25</v>
      </c>
      <c r="D718" s="56" t="s">
        <v>1904</v>
      </c>
      <c r="E718" s="63">
        <v>0</v>
      </c>
      <c r="F718" s="63">
        <v>30000000</v>
      </c>
      <c r="G718" s="76">
        <f t="shared" si="34"/>
        <v>30000000</v>
      </c>
      <c r="H718" s="56" t="s">
        <v>1227</v>
      </c>
      <c r="I718" s="69"/>
      <c r="J718" s="26"/>
    </row>
    <row r="719" spans="1:10" s="14" customFormat="1" ht="93" x14ac:dyDescent="0.35">
      <c r="A719" s="10"/>
      <c r="B719" s="11"/>
      <c r="C719" s="13">
        <v>26</v>
      </c>
      <c r="D719" s="56" t="s">
        <v>1908</v>
      </c>
      <c r="E719" s="63">
        <v>0</v>
      </c>
      <c r="F719" s="63">
        <v>10000000</v>
      </c>
      <c r="G719" s="76">
        <f t="shared" si="34"/>
        <v>10000000</v>
      </c>
      <c r="H719" s="56" t="s">
        <v>1227</v>
      </c>
      <c r="I719" s="69"/>
      <c r="J719" s="26"/>
    </row>
    <row r="720" spans="1:10" s="14" customFormat="1" ht="93" x14ac:dyDescent="0.35">
      <c r="A720" s="10"/>
      <c r="B720" s="11"/>
      <c r="C720" s="13">
        <v>27</v>
      </c>
      <c r="D720" s="56" t="s">
        <v>1907</v>
      </c>
      <c r="E720" s="63">
        <v>0</v>
      </c>
      <c r="F720" s="63">
        <v>10000000</v>
      </c>
      <c r="G720" s="76">
        <f t="shared" si="34"/>
        <v>10000000</v>
      </c>
      <c r="H720" s="56" t="s">
        <v>1227</v>
      </c>
      <c r="I720" s="69"/>
      <c r="J720" s="26"/>
    </row>
    <row r="721" spans="1:10" s="14" customFormat="1" ht="93" x14ac:dyDescent="0.35">
      <c r="A721" s="10"/>
      <c r="B721" s="11"/>
      <c r="C721" s="13">
        <v>28</v>
      </c>
      <c r="D721" s="56" t="s">
        <v>1890</v>
      </c>
      <c r="E721" s="63">
        <v>0</v>
      </c>
      <c r="F721" s="63">
        <v>10000000</v>
      </c>
      <c r="G721" s="76">
        <f t="shared" si="34"/>
        <v>10000000</v>
      </c>
      <c r="H721" s="56" t="s">
        <v>1227</v>
      </c>
      <c r="I721" s="69"/>
      <c r="J721" s="26"/>
    </row>
    <row r="722" spans="1:10" s="14" customFormat="1" ht="93" x14ac:dyDescent="0.35">
      <c r="A722" s="10"/>
      <c r="B722" s="11"/>
      <c r="C722" s="13">
        <v>29</v>
      </c>
      <c r="D722" s="56" t="s">
        <v>1892</v>
      </c>
      <c r="E722" s="63">
        <v>0</v>
      </c>
      <c r="F722" s="63">
        <v>10000000</v>
      </c>
      <c r="G722" s="76">
        <f t="shared" si="34"/>
        <v>10000000</v>
      </c>
      <c r="H722" s="56" t="s">
        <v>1227</v>
      </c>
      <c r="I722" s="69"/>
      <c r="J722" s="26"/>
    </row>
    <row r="723" spans="1:10" s="14" customFormat="1" ht="108.5" x14ac:dyDescent="0.35">
      <c r="A723" s="10"/>
      <c r="B723" s="11"/>
      <c r="C723" s="13">
        <v>30</v>
      </c>
      <c r="D723" s="56" t="s">
        <v>1889</v>
      </c>
      <c r="E723" s="63">
        <v>0</v>
      </c>
      <c r="F723" s="63">
        <v>10000000</v>
      </c>
      <c r="G723" s="76">
        <f t="shared" si="34"/>
        <v>10000000</v>
      </c>
      <c r="H723" s="56" t="s">
        <v>1227</v>
      </c>
      <c r="I723" s="69"/>
      <c r="J723" s="26"/>
    </row>
    <row r="724" spans="1:10" s="14" customFormat="1" ht="77.5" x14ac:dyDescent="0.35">
      <c r="A724" s="10"/>
      <c r="B724" s="11"/>
      <c r="C724" s="13">
        <v>31</v>
      </c>
      <c r="D724" s="56" t="s">
        <v>1897</v>
      </c>
      <c r="E724" s="63">
        <v>0</v>
      </c>
      <c r="F724" s="63">
        <v>15000000</v>
      </c>
      <c r="G724" s="76">
        <f t="shared" si="34"/>
        <v>15000000</v>
      </c>
      <c r="H724" s="56" t="s">
        <v>1226</v>
      </c>
      <c r="I724" s="69"/>
      <c r="J724" s="26"/>
    </row>
    <row r="725" spans="1:10" s="14" customFormat="1" ht="77.5" x14ac:dyDescent="0.35">
      <c r="A725" s="10"/>
      <c r="B725" s="11"/>
      <c r="C725" s="13">
        <v>32</v>
      </c>
      <c r="D725" s="56" t="s">
        <v>1888</v>
      </c>
      <c r="E725" s="63">
        <v>0</v>
      </c>
      <c r="F725" s="63">
        <v>15000000</v>
      </c>
      <c r="G725" s="76">
        <f t="shared" si="34"/>
        <v>15000000</v>
      </c>
      <c r="H725" s="56" t="s">
        <v>1226</v>
      </c>
      <c r="I725" s="69"/>
      <c r="J725" s="26"/>
    </row>
    <row r="726" spans="1:10" s="14" customFormat="1" ht="124" x14ac:dyDescent="0.35">
      <c r="A726" s="10"/>
      <c r="B726" s="11"/>
      <c r="C726" s="13">
        <v>33</v>
      </c>
      <c r="D726" s="56" t="s">
        <v>1898</v>
      </c>
      <c r="E726" s="63">
        <v>0</v>
      </c>
      <c r="F726" s="63">
        <v>15000000</v>
      </c>
      <c r="G726" s="76">
        <f t="shared" si="34"/>
        <v>15000000</v>
      </c>
      <c r="H726" s="56" t="s">
        <v>1226</v>
      </c>
      <c r="I726" s="69"/>
      <c r="J726" s="26"/>
    </row>
    <row r="727" spans="1:10" s="14" customFormat="1" ht="77.5" x14ac:dyDescent="0.35">
      <c r="A727" s="10"/>
      <c r="B727" s="11"/>
      <c r="C727" s="13">
        <v>34</v>
      </c>
      <c r="D727" s="56" t="s">
        <v>1899</v>
      </c>
      <c r="E727" s="63">
        <v>0</v>
      </c>
      <c r="F727" s="63">
        <v>20000000</v>
      </c>
      <c r="G727" s="76">
        <f t="shared" si="34"/>
        <v>20000000</v>
      </c>
      <c r="H727" s="56" t="s">
        <v>1226</v>
      </c>
      <c r="I727" s="69"/>
      <c r="J727" s="26"/>
    </row>
    <row r="728" spans="1:10" s="14" customFormat="1" ht="77.5" x14ac:dyDescent="0.35">
      <c r="A728" s="10"/>
      <c r="B728" s="11"/>
      <c r="C728" s="13">
        <v>35</v>
      </c>
      <c r="D728" s="56" t="s">
        <v>1887</v>
      </c>
      <c r="E728" s="63">
        <v>0</v>
      </c>
      <c r="F728" s="63">
        <v>10000000</v>
      </c>
      <c r="G728" s="76">
        <f t="shared" si="34"/>
        <v>10000000</v>
      </c>
      <c r="H728" s="56" t="s">
        <v>1226</v>
      </c>
      <c r="I728" s="69"/>
      <c r="J728" s="26"/>
    </row>
    <row r="729" spans="1:10" s="14" customFormat="1" ht="108.5" x14ac:dyDescent="0.35">
      <c r="A729" s="10"/>
      <c r="B729" s="11"/>
      <c r="C729" s="13">
        <v>36</v>
      </c>
      <c r="D729" s="56" t="s">
        <v>1891</v>
      </c>
      <c r="E729" s="63">
        <v>0</v>
      </c>
      <c r="F729" s="63">
        <v>10000000</v>
      </c>
      <c r="G729" s="76">
        <f t="shared" si="34"/>
        <v>10000000</v>
      </c>
      <c r="H729" s="56" t="s">
        <v>1226</v>
      </c>
      <c r="I729" s="69"/>
      <c r="J729" s="26"/>
    </row>
    <row r="730" spans="1:10" s="14" customFormat="1" ht="108.5" x14ac:dyDescent="0.35">
      <c r="A730" s="10"/>
      <c r="B730" s="11"/>
      <c r="C730" s="13">
        <v>37</v>
      </c>
      <c r="D730" s="56" t="s">
        <v>1893</v>
      </c>
      <c r="E730" s="63">
        <v>0</v>
      </c>
      <c r="F730" s="63">
        <v>10000000</v>
      </c>
      <c r="G730" s="76">
        <f t="shared" si="34"/>
        <v>10000000</v>
      </c>
      <c r="H730" s="56" t="s">
        <v>1226</v>
      </c>
      <c r="I730" s="69"/>
      <c r="J730" s="26"/>
    </row>
    <row r="731" spans="1:10" x14ac:dyDescent="0.35">
      <c r="A731" s="10"/>
      <c r="B731" s="11"/>
      <c r="C731" s="109" t="s">
        <v>1282</v>
      </c>
      <c r="D731" s="110"/>
      <c r="E731" s="59">
        <f>SUM(E694:E730)</f>
        <v>235000000</v>
      </c>
      <c r="F731" s="59">
        <f>SUM(F694:F730)</f>
        <v>930000000</v>
      </c>
      <c r="G731" s="73">
        <f>SUM(G694:G730)</f>
        <v>695000000</v>
      </c>
      <c r="H731" s="31"/>
      <c r="J731" s="35"/>
    </row>
    <row r="732" spans="1:10" x14ac:dyDescent="0.35">
      <c r="A732" s="10"/>
      <c r="B732" s="11"/>
      <c r="C732" s="107" t="s">
        <v>1295</v>
      </c>
      <c r="D732" s="112"/>
      <c r="E732" s="59"/>
      <c r="F732" s="59"/>
      <c r="G732" s="73"/>
      <c r="H732" s="31"/>
      <c r="J732" s="35"/>
    </row>
    <row r="733" spans="1:10" ht="77.5" x14ac:dyDescent="0.35">
      <c r="A733" s="10"/>
      <c r="B733" s="11"/>
      <c r="C733" s="9">
        <f ca="1">COUNTIF($B$11:E733,E733)</f>
        <v>1</v>
      </c>
      <c r="D733" s="4" t="s">
        <v>258</v>
      </c>
      <c r="E733" s="59">
        <v>100000000</v>
      </c>
      <c r="F733" s="59">
        <v>100000000</v>
      </c>
      <c r="G733" s="73"/>
      <c r="H733" s="6" t="s">
        <v>1227</v>
      </c>
    </row>
    <row r="734" spans="1:10" ht="77.5" x14ac:dyDescent="0.35">
      <c r="A734" s="10"/>
      <c r="B734" s="11"/>
      <c r="C734" s="9">
        <f ca="1">COUNTIF($B$11:E734,E734)</f>
        <v>2</v>
      </c>
      <c r="D734" s="4" t="s">
        <v>259</v>
      </c>
      <c r="E734" s="59">
        <v>90000000</v>
      </c>
      <c r="F734" s="59">
        <v>90000000</v>
      </c>
      <c r="G734" s="73"/>
      <c r="H734" s="6" t="s">
        <v>1227</v>
      </c>
    </row>
    <row r="735" spans="1:10" ht="93" x14ac:dyDescent="0.35">
      <c r="A735" s="10"/>
      <c r="B735" s="11"/>
      <c r="C735" s="9">
        <f ca="1">COUNTIF($B$11:E735,E735)</f>
        <v>3</v>
      </c>
      <c r="D735" s="4" t="s">
        <v>260</v>
      </c>
      <c r="E735" s="59">
        <v>20000000</v>
      </c>
      <c r="F735" s="59">
        <v>20000000</v>
      </c>
      <c r="G735" s="73"/>
      <c r="H735" s="6" t="s">
        <v>1227</v>
      </c>
    </row>
    <row r="736" spans="1:10" ht="93" x14ac:dyDescent="0.35">
      <c r="A736" s="10"/>
      <c r="B736" s="11"/>
      <c r="C736" s="9">
        <f ca="1">COUNTIF($B$11:E736,E736)</f>
        <v>4</v>
      </c>
      <c r="D736" s="4" t="s">
        <v>261</v>
      </c>
      <c r="E736" s="59">
        <v>35000000</v>
      </c>
      <c r="F736" s="59">
        <v>35000000</v>
      </c>
      <c r="G736" s="73"/>
      <c r="H736" s="6" t="s">
        <v>1227</v>
      </c>
    </row>
    <row r="737" spans="1:10" ht="77.5" x14ac:dyDescent="0.35">
      <c r="A737" s="10"/>
      <c r="B737" s="11"/>
      <c r="C737" s="9">
        <f ca="1">COUNTIF($B$11:E737,E737)</f>
        <v>5</v>
      </c>
      <c r="D737" s="4" t="s">
        <v>262</v>
      </c>
      <c r="E737" s="59">
        <v>10000000</v>
      </c>
      <c r="F737" s="59">
        <v>10000000</v>
      </c>
      <c r="G737" s="73"/>
      <c r="H737" s="6" t="s">
        <v>1226</v>
      </c>
    </row>
    <row r="738" spans="1:10" ht="77.5" x14ac:dyDescent="0.35">
      <c r="A738" s="10"/>
      <c r="B738" s="11"/>
      <c r="C738" s="9">
        <f ca="1">COUNTIF($B$11:E738,E738)</f>
        <v>6</v>
      </c>
      <c r="D738" s="4" t="s">
        <v>263</v>
      </c>
      <c r="E738" s="59">
        <v>20000000</v>
      </c>
      <c r="F738" s="59">
        <v>20000000</v>
      </c>
      <c r="G738" s="73"/>
      <c r="H738" s="6" t="s">
        <v>1226</v>
      </c>
    </row>
    <row r="739" spans="1:10" ht="108.5" x14ac:dyDescent="0.35">
      <c r="A739" s="10"/>
      <c r="B739" s="11"/>
      <c r="C739" s="9">
        <f ca="1">COUNTIF($B$11:E739,E739)</f>
        <v>7</v>
      </c>
      <c r="D739" s="4" t="s">
        <v>264</v>
      </c>
      <c r="E739" s="59">
        <v>10000000</v>
      </c>
      <c r="F739" s="59">
        <v>10000000</v>
      </c>
      <c r="G739" s="73"/>
      <c r="H739" s="6" t="s">
        <v>1226</v>
      </c>
    </row>
    <row r="740" spans="1:10" ht="77.5" x14ac:dyDescent="0.35">
      <c r="A740" s="10"/>
      <c r="B740" s="11"/>
      <c r="C740" s="9">
        <f ca="1">COUNTIF($B$11:E740,E740)</f>
        <v>8</v>
      </c>
      <c r="D740" s="4" t="s">
        <v>265</v>
      </c>
      <c r="E740" s="59">
        <v>8000000</v>
      </c>
      <c r="F740" s="59">
        <v>8000000</v>
      </c>
      <c r="G740" s="73"/>
      <c r="H740" s="6" t="s">
        <v>1226</v>
      </c>
    </row>
    <row r="741" spans="1:10" ht="77.5" x14ac:dyDescent="0.35">
      <c r="A741" s="10"/>
      <c r="B741" s="11"/>
      <c r="C741" s="9">
        <f ca="1">COUNTIF($B$11:E3260,E741)</f>
        <v>9</v>
      </c>
      <c r="D741" s="4" t="s">
        <v>1171</v>
      </c>
      <c r="E741" s="59">
        <v>20000000</v>
      </c>
      <c r="F741" s="59">
        <v>20000000</v>
      </c>
      <c r="G741" s="73"/>
      <c r="H741" s="6" t="s">
        <v>1226</v>
      </c>
    </row>
    <row r="742" spans="1:10" s="14" customFormat="1" ht="77.5" x14ac:dyDescent="0.35">
      <c r="A742" s="10"/>
      <c r="B742" s="11"/>
      <c r="C742" s="13">
        <v>10</v>
      </c>
      <c r="D742" s="56" t="s">
        <v>1912</v>
      </c>
      <c r="E742" s="63">
        <v>0</v>
      </c>
      <c r="F742" s="63">
        <v>20000000</v>
      </c>
      <c r="G742" s="76">
        <f t="shared" ref="G742:G749" si="35">F742-E742</f>
        <v>20000000</v>
      </c>
      <c r="H742" s="56" t="s">
        <v>1227</v>
      </c>
      <c r="I742" s="69"/>
      <c r="J742" s="26"/>
    </row>
    <row r="743" spans="1:10" s="14" customFormat="1" ht="139.5" x14ac:dyDescent="0.35">
      <c r="A743" s="10"/>
      <c r="B743" s="11"/>
      <c r="C743" s="13">
        <v>11</v>
      </c>
      <c r="D743" s="56" t="s">
        <v>1917</v>
      </c>
      <c r="E743" s="63">
        <v>0</v>
      </c>
      <c r="F743" s="63">
        <v>35000000</v>
      </c>
      <c r="G743" s="76">
        <f t="shared" si="35"/>
        <v>35000000</v>
      </c>
      <c r="H743" s="56" t="s">
        <v>1227</v>
      </c>
      <c r="I743" s="69"/>
      <c r="J743" s="26"/>
    </row>
    <row r="744" spans="1:10" s="14" customFormat="1" ht="108.5" x14ac:dyDescent="0.35">
      <c r="A744" s="10"/>
      <c r="B744" s="11"/>
      <c r="C744" s="13">
        <v>12</v>
      </c>
      <c r="D744" s="56" t="s">
        <v>1918</v>
      </c>
      <c r="E744" s="63">
        <v>0</v>
      </c>
      <c r="F744" s="63">
        <v>40000000</v>
      </c>
      <c r="G744" s="76">
        <f t="shared" si="35"/>
        <v>40000000</v>
      </c>
      <c r="H744" s="56" t="s">
        <v>1227</v>
      </c>
      <c r="I744" s="69"/>
      <c r="J744" s="26"/>
    </row>
    <row r="745" spans="1:10" s="14" customFormat="1" ht="93" x14ac:dyDescent="0.35">
      <c r="A745" s="10"/>
      <c r="B745" s="11"/>
      <c r="C745" s="13">
        <v>13</v>
      </c>
      <c r="D745" s="56" t="s">
        <v>1919</v>
      </c>
      <c r="E745" s="63">
        <v>0</v>
      </c>
      <c r="F745" s="63">
        <v>35000000</v>
      </c>
      <c r="G745" s="76">
        <f t="shared" si="35"/>
        <v>35000000</v>
      </c>
      <c r="H745" s="56" t="s">
        <v>1227</v>
      </c>
      <c r="I745" s="69"/>
      <c r="J745" s="26"/>
    </row>
    <row r="746" spans="1:10" s="14" customFormat="1" ht="108.5" x14ac:dyDescent="0.35">
      <c r="A746" s="10"/>
      <c r="B746" s="11"/>
      <c r="C746" s="13">
        <v>14</v>
      </c>
      <c r="D746" s="56" t="s">
        <v>1913</v>
      </c>
      <c r="E746" s="63">
        <v>0</v>
      </c>
      <c r="F746" s="63">
        <v>8000000</v>
      </c>
      <c r="G746" s="76">
        <f t="shared" si="35"/>
        <v>8000000</v>
      </c>
      <c r="H746" s="56" t="s">
        <v>1226</v>
      </c>
      <c r="I746" s="69"/>
      <c r="J746" s="26"/>
    </row>
    <row r="747" spans="1:10" s="14" customFormat="1" ht="93" x14ac:dyDescent="0.35">
      <c r="A747" s="10"/>
      <c r="B747" s="11"/>
      <c r="C747" s="13">
        <v>12</v>
      </c>
      <c r="D747" s="56" t="s">
        <v>1914</v>
      </c>
      <c r="E747" s="63">
        <v>0</v>
      </c>
      <c r="F747" s="63">
        <v>20000000</v>
      </c>
      <c r="G747" s="76">
        <f t="shared" si="35"/>
        <v>20000000</v>
      </c>
      <c r="H747" s="56" t="s">
        <v>1226</v>
      </c>
      <c r="I747" s="69"/>
      <c r="J747" s="26"/>
    </row>
    <row r="748" spans="1:10" s="14" customFormat="1" ht="108.5" x14ac:dyDescent="0.35">
      <c r="A748" s="10"/>
      <c r="B748" s="11"/>
      <c r="C748" s="13">
        <v>13</v>
      </c>
      <c r="D748" s="56" t="s">
        <v>1915</v>
      </c>
      <c r="E748" s="63">
        <v>0</v>
      </c>
      <c r="F748" s="63">
        <v>10000000</v>
      </c>
      <c r="G748" s="76">
        <f t="shared" si="35"/>
        <v>10000000</v>
      </c>
      <c r="H748" s="56" t="s">
        <v>1226</v>
      </c>
      <c r="I748" s="69"/>
      <c r="J748" s="26"/>
    </row>
    <row r="749" spans="1:10" s="14" customFormat="1" ht="77.5" x14ac:dyDescent="0.35">
      <c r="A749" s="10"/>
      <c r="B749" s="11"/>
      <c r="C749" s="13">
        <v>14</v>
      </c>
      <c r="D749" s="56" t="s">
        <v>1916</v>
      </c>
      <c r="E749" s="63">
        <v>0</v>
      </c>
      <c r="F749" s="63">
        <v>15000000</v>
      </c>
      <c r="G749" s="76">
        <f t="shared" si="35"/>
        <v>15000000</v>
      </c>
      <c r="H749" s="56" t="s">
        <v>1226</v>
      </c>
      <c r="I749" s="69"/>
      <c r="J749" s="26"/>
    </row>
    <row r="750" spans="1:10" x14ac:dyDescent="0.35">
      <c r="A750" s="10"/>
      <c r="B750" s="27"/>
      <c r="C750" s="109" t="s">
        <v>1283</v>
      </c>
      <c r="D750" s="110"/>
      <c r="E750" s="59">
        <f>SUM(E733:E749)</f>
        <v>313000000</v>
      </c>
      <c r="F750" s="59">
        <f>SUM(F733:F749)</f>
        <v>496000000</v>
      </c>
      <c r="G750" s="73">
        <f>SUM(G733:G749)</f>
        <v>183000000</v>
      </c>
      <c r="H750" s="31"/>
      <c r="J750" s="35"/>
    </row>
    <row r="751" spans="1:10" x14ac:dyDescent="0.35">
      <c r="A751" s="10"/>
      <c r="B751" s="27"/>
      <c r="C751" s="107" t="s">
        <v>1296</v>
      </c>
      <c r="D751" s="112"/>
      <c r="E751" s="59"/>
      <c r="F751" s="59"/>
      <c r="G751" s="73"/>
      <c r="H751" s="31"/>
      <c r="J751" s="35"/>
    </row>
    <row r="752" spans="1:10" ht="77.5" x14ac:dyDescent="0.35">
      <c r="A752" s="10"/>
      <c r="B752" s="11"/>
      <c r="C752" s="9">
        <f ca="1">COUNTIF($B$11:E752,E752)</f>
        <v>1</v>
      </c>
      <c r="D752" s="4" t="s">
        <v>266</v>
      </c>
      <c r="E752" s="59">
        <v>13000000</v>
      </c>
      <c r="F752" s="59">
        <v>13000000</v>
      </c>
      <c r="G752" s="73"/>
      <c r="H752" s="6" t="s">
        <v>1227</v>
      </c>
    </row>
    <row r="753" spans="1:10" ht="93" x14ac:dyDescent="0.35">
      <c r="A753" s="10"/>
      <c r="B753" s="11"/>
      <c r="C753" s="9">
        <f ca="1">COUNTIF($B$11:E753,E753)</f>
        <v>2</v>
      </c>
      <c r="D753" s="4" t="s">
        <v>267</v>
      </c>
      <c r="E753" s="59">
        <v>7000000</v>
      </c>
      <c r="F753" s="59">
        <v>7000000</v>
      </c>
      <c r="G753" s="73"/>
      <c r="H753" s="6" t="s">
        <v>1226</v>
      </c>
    </row>
    <row r="754" spans="1:10" s="14" customFormat="1" ht="77.5" x14ac:dyDescent="0.35">
      <c r="A754" s="10"/>
      <c r="B754" s="11"/>
      <c r="C754" s="13">
        <v>3</v>
      </c>
      <c r="D754" s="56" t="s">
        <v>1923</v>
      </c>
      <c r="E754" s="63">
        <v>0</v>
      </c>
      <c r="F754" s="63">
        <v>10000000</v>
      </c>
      <c r="G754" s="76">
        <f t="shared" ref="G754:G758" si="36">F754-E754</f>
        <v>10000000</v>
      </c>
      <c r="H754" s="57" t="s">
        <v>1227</v>
      </c>
      <c r="I754" s="69"/>
      <c r="J754" s="26"/>
    </row>
    <row r="755" spans="1:10" s="14" customFormat="1" ht="93" x14ac:dyDescent="0.35">
      <c r="A755" s="10"/>
      <c r="B755" s="11"/>
      <c r="C755" s="13">
        <v>4</v>
      </c>
      <c r="D755" s="56" t="s">
        <v>1921</v>
      </c>
      <c r="E755" s="63">
        <v>0</v>
      </c>
      <c r="F755" s="63">
        <v>25000000</v>
      </c>
      <c r="G755" s="76">
        <f t="shared" si="36"/>
        <v>25000000</v>
      </c>
      <c r="H755" s="57" t="s">
        <v>1227</v>
      </c>
      <c r="I755" s="69"/>
      <c r="J755" s="26"/>
    </row>
    <row r="756" spans="1:10" s="14" customFormat="1" ht="93" x14ac:dyDescent="0.35">
      <c r="A756" s="10"/>
      <c r="B756" s="11"/>
      <c r="C756" s="13">
        <v>5</v>
      </c>
      <c r="D756" s="56" t="s">
        <v>1922</v>
      </c>
      <c r="E756" s="63">
        <v>0</v>
      </c>
      <c r="F756" s="63">
        <v>20000000</v>
      </c>
      <c r="G756" s="76">
        <f t="shared" si="36"/>
        <v>20000000</v>
      </c>
      <c r="H756" s="57" t="s">
        <v>1227</v>
      </c>
      <c r="I756" s="69"/>
      <c r="J756" s="26"/>
    </row>
    <row r="757" spans="1:10" s="14" customFormat="1" ht="77.5" x14ac:dyDescent="0.35">
      <c r="A757" s="10"/>
      <c r="B757" s="11"/>
      <c r="C757" s="13">
        <v>6</v>
      </c>
      <c r="D757" s="56" t="s">
        <v>1920</v>
      </c>
      <c r="E757" s="63">
        <v>0</v>
      </c>
      <c r="F757" s="63">
        <v>10000000</v>
      </c>
      <c r="G757" s="76">
        <f t="shared" si="36"/>
        <v>10000000</v>
      </c>
      <c r="H757" s="57" t="s">
        <v>1226</v>
      </c>
      <c r="I757" s="69"/>
      <c r="J757" s="26"/>
    </row>
    <row r="758" spans="1:10" s="14" customFormat="1" ht="77.5" x14ac:dyDescent="0.35">
      <c r="A758" s="10"/>
      <c r="B758" s="11"/>
      <c r="C758" s="13">
        <v>7</v>
      </c>
      <c r="D758" s="56" t="s">
        <v>3286</v>
      </c>
      <c r="E758" s="63">
        <v>0</v>
      </c>
      <c r="F758" s="63">
        <v>10000000</v>
      </c>
      <c r="G758" s="76">
        <f t="shared" si="36"/>
        <v>10000000</v>
      </c>
      <c r="H758" s="57" t="s">
        <v>1226</v>
      </c>
      <c r="I758" s="69"/>
      <c r="J758" s="26"/>
    </row>
    <row r="759" spans="1:10" x14ac:dyDescent="0.35">
      <c r="A759" s="10"/>
      <c r="B759" s="27"/>
      <c r="C759" s="109" t="s">
        <v>1284</v>
      </c>
      <c r="D759" s="110"/>
      <c r="E759" s="59">
        <f>SUM(E752:E758)</f>
        <v>20000000</v>
      </c>
      <c r="F759" s="59">
        <f>SUM(F752:F758)</f>
        <v>95000000</v>
      </c>
      <c r="G759" s="73">
        <f>SUM(G752:G758)</f>
        <v>75000000</v>
      </c>
      <c r="H759" s="31"/>
      <c r="J759" s="35"/>
    </row>
    <row r="760" spans="1:10" x14ac:dyDescent="0.35">
      <c r="A760" s="10"/>
      <c r="B760" s="27"/>
      <c r="C760" s="107" t="s">
        <v>1297</v>
      </c>
      <c r="D760" s="112"/>
      <c r="E760" s="59"/>
      <c r="F760" s="59"/>
      <c r="G760" s="73"/>
      <c r="H760" s="31"/>
      <c r="J760" s="35"/>
    </row>
    <row r="761" spans="1:10" ht="77.5" x14ac:dyDescent="0.35">
      <c r="A761" s="10"/>
      <c r="B761" s="11"/>
      <c r="C761" s="9">
        <f ca="1">COUNTIF($B$11:E761,E761)</f>
        <v>1</v>
      </c>
      <c r="D761" s="4" t="s">
        <v>268</v>
      </c>
      <c r="E761" s="59">
        <v>100000000</v>
      </c>
      <c r="F761" s="59">
        <v>100000000</v>
      </c>
      <c r="G761" s="73"/>
      <c r="H761" s="6" t="s">
        <v>1227</v>
      </c>
    </row>
    <row r="762" spans="1:10" ht="108.5" x14ac:dyDescent="0.35">
      <c r="A762" s="10"/>
      <c r="B762" s="11"/>
      <c r="C762" s="9">
        <f ca="1">COUNTIF($B$11:E762,E762)</f>
        <v>2</v>
      </c>
      <c r="D762" s="4" t="s">
        <v>269</v>
      </c>
      <c r="E762" s="59">
        <v>60000000</v>
      </c>
      <c r="F762" s="59">
        <v>60000000</v>
      </c>
      <c r="G762" s="73"/>
      <c r="H762" s="6" t="s">
        <v>1227</v>
      </c>
    </row>
    <row r="763" spans="1:10" ht="124" x14ac:dyDescent="0.35">
      <c r="A763" s="10"/>
      <c r="B763" s="11"/>
      <c r="C763" s="9">
        <f ca="1">COUNTIF($B$11:E763,E763)</f>
        <v>3</v>
      </c>
      <c r="D763" s="4" t="s">
        <v>270</v>
      </c>
      <c r="E763" s="59">
        <v>20000000</v>
      </c>
      <c r="F763" s="59">
        <v>20000000</v>
      </c>
      <c r="G763" s="73"/>
      <c r="H763" s="6" t="s">
        <v>1227</v>
      </c>
    </row>
    <row r="764" spans="1:10" ht="93" x14ac:dyDescent="0.35">
      <c r="A764" s="10"/>
      <c r="B764" s="11"/>
      <c r="C764" s="9">
        <f ca="1">COUNTIF($B$11:E764,E764)</f>
        <v>4</v>
      </c>
      <c r="D764" s="4" t="s">
        <v>271</v>
      </c>
      <c r="E764" s="59">
        <v>20000000</v>
      </c>
      <c r="F764" s="59">
        <v>20000000</v>
      </c>
      <c r="G764" s="73"/>
      <c r="H764" s="6" t="s">
        <v>1227</v>
      </c>
    </row>
    <row r="765" spans="1:10" ht="77.5" x14ac:dyDescent="0.35">
      <c r="A765" s="10"/>
      <c r="B765" s="11"/>
      <c r="C765" s="9">
        <f ca="1">COUNTIF($B$11:E765,E765)</f>
        <v>5</v>
      </c>
      <c r="D765" s="4" t="s">
        <v>272</v>
      </c>
      <c r="E765" s="59">
        <v>10000000</v>
      </c>
      <c r="F765" s="59">
        <v>10000000</v>
      </c>
      <c r="G765" s="73"/>
      <c r="H765" s="6" t="s">
        <v>1227</v>
      </c>
    </row>
    <row r="766" spans="1:10" ht="93" x14ac:dyDescent="0.35">
      <c r="A766" s="10"/>
      <c r="B766" s="11"/>
      <c r="C766" s="9">
        <f ca="1">COUNTIF($B$11:E766,E766)</f>
        <v>6</v>
      </c>
      <c r="D766" s="4" t="s">
        <v>273</v>
      </c>
      <c r="E766" s="59">
        <v>80000000</v>
      </c>
      <c r="F766" s="59">
        <v>80000000</v>
      </c>
      <c r="G766" s="73"/>
      <c r="H766" s="6" t="s">
        <v>1227</v>
      </c>
    </row>
    <row r="767" spans="1:10" ht="77.5" x14ac:dyDescent="0.35">
      <c r="A767" s="10"/>
      <c r="B767" s="11"/>
      <c r="C767" s="9">
        <f ca="1">COUNTIF($B$11:E767,E767)</f>
        <v>7</v>
      </c>
      <c r="D767" s="4" t="s">
        <v>274</v>
      </c>
      <c r="E767" s="59">
        <v>10000000</v>
      </c>
      <c r="F767" s="59">
        <v>10000000</v>
      </c>
      <c r="G767" s="73"/>
      <c r="H767" s="6" t="s">
        <v>1226</v>
      </c>
    </row>
    <row r="768" spans="1:10" ht="77.5" x14ac:dyDescent="0.35">
      <c r="A768" s="10"/>
      <c r="B768" s="11"/>
      <c r="C768" s="9">
        <f ca="1">COUNTIF($B$11:E768,E768)</f>
        <v>8</v>
      </c>
      <c r="D768" s="4" t="s">
        <v>275</v>
      </c>
      <c r="E768" s="59">
        <v>10000000</v>
      </c>
      <c r="F768" s="59">
        <v>10000000</v>
      </c>
      <c r="G768" s="73"/>
      <c r="H768" s="6" t="s">
        <v>1226</v>
      </c>
    </row>
    <row r="769" spans="1:10" ht="108.5" x14ac:dyDescent="0.35">
      <c r="A769" s="10"/>
      <c r="B769" s="11"/>
      <c r="C769" s="9">
        <f ca="1">COUNTIF($B$11:E769,E769)</f>
        <v>9</v>
      </c>
      <c r="D769" s="4" t="s">
        <v>276</v>
      </c>
      <c r="E769" s="59">
        <v>10000000</v>
      </c>
      <c r="F769" s="59">
        <v>10000000</v>
      </c>
      <c r="G769" s="73"/>
      <c r="H769" s="6" t="s">
        <v>1226</v>
      </c>
    </row>
    <row r="770" spans="1:10" s="14" customFormat="1" ht="77.5" x14ac:dyDescent="0.35">
      <c r="A770" s="10"/>
      <c r="B770" s="11"/>
      <c r="C770" s="13">
        <v>10</v>
      </c>
      <c r="D770" s="56" t="s">
        <v>1931</v>
      </c>
      <c r="E770" s="63">
        <v>0</v>
      </c>
      <c r="F770" s="63">
        <v>40000000</v>
      </c>
      <c r="G770" s="76">
        <f t="shared" ref="G770:G779" si="37">F770-E770</f>
        <v>40000000</v>
      </c>
      <c r="H770" s="56" t="s">
        <v>1227</v>
      </c>
      <c r="I770" s="69"/>
      <c r="J770" s="26"/>
    </row>
    <row r="771" spans="1:10" s="14" customFormat="1" ht="93" x14ac:dyDescent="0.35">
      <c r="A771" s="10"/>
      <c r="B771" s="11"/>
      <c r="C771" s="13">
        <v>11</v>
      </c>
      <c r="D771" s="56" t="s">
        <v>1932</v>
      </c>
      <c r="E771" s="63">
        <v>0</v>
      </c>
      <c r="F771" s="63">
        <v>100000000</v>
      </c>
      <c r="G771" s="76">
        <f t="shared" si="37"/>
        <v>100000000</v>
      </c>
      <c r="H771" s="56" t="s">
        <v>1227</v>
      </c>
      <c r="I771" s="69"/>
      <c r="J771" s="26"/>
    </row>
    <row r="772" spans="1:10" s="14" customFormat="1" ht="77.5" x14ac:dyDescent="0.35">
      <c r="A772" s="10"/>
      <c r="B772" s="11"/>
      <c r="C772" s="13">
        <v>12</v>
      </c>
      <c r="D772" s="56" t="s">
        <v>1933</v>
      </c>
      <c r="E772" s="63">
        <v>0</v>
      </c>
      <c r="F772" s="63">
        <v>40000000</v>
      </c>
      <c r="G772" s="76">
        <f t="shared" si="37"/>
        <v>40000000</v>
      </c>
      <c r="H772" s="56" t="s">
        <v>1227</v>
      </c>
      <c r="I772" s="69"/>
      <c r="J772" s="26"/>
    </row>
    <row r="773" spans="1:10" s="14" customFormat="1" ht="77.5" x14ac:dyDescent="0.35">
      <c r="A773" s="10"/>
      <c r="B773" s="11"/>
      <c r="C773" s="13">
        <v>13</v>
      </c>
      <c r="D773" s="56" t="s">
        <v>1924</v>
      </c>
      <c r="E773" s="63">
        <v>0</v>
      </c>
      <c r="F773" s="63">
        <v>7000000</v>
      </c>
      <c r="G773" s="76">
        <f t="shared" si="37"/>
        <v>7000000</v>
      </c>
      <c r="H773" s="56" t="s">
        <v>1226</v>
      </c>
      <c r="I773" s="69"/>
      <c r="J773" s="26"/>
    </row>
    <row r="774" spans="1:10" s="14" customFormat="1" ht="77.5" x14ac:dyDescent="0.35">
      <c r="A774" s="10"/>
      <c r="B774" s="11"/>
      <c r="C774" s="13">
        <v>14</v>
      </c>
      <c r="D774" s="56" t="s">
        <v>1925</v>
      </c>
      <c r="E774" s="63">
        <v>0</v>
      </c>
      <c r="F774" s="63">
        <v>10000000</v>
      </c>
      <c r="G774" s="76">
        <f t="shared" si="37"/>
        <v>10000000</v>
      </c>
      <c r="H774" s="56" t="s">
        <v>1226</v>
      </c>
      <c r="I774" s="69"/>
      <c r="J774" s="26"/>
    </row>
    <row r="775" spans="1:10" s="14" customFormat="1" ht="77.5" x14ac:dyDescent="0.35">
      <c r="A775" s="10"/>
      <c r="B775" s="11"/>
      <c r="C775" s="13">
        <v>15</v>
      </c>
      <c r="D775" s="56" t="s">
        <v>1926</v>
      </c>
      <c r="E775" s="63">
        <v>0</v>
      </c>
      <c r="F775" s="63">
        <v>10000000</v>
      </c>
      <c r="G775" s="76">
        <f t="shared" si="37"/>
        <v>10000000</v>
      </c>
      <c r="H775" s="56" t="s">
        <v>1226</v>
      </c>
      <c r="I775" s="69"/>
      <c r="J775" s="26"/>
    </row>
    <row r="776" spans="1:10" s="14" customFormat="1" ht="77.5" x14ac:dyDescent="0.35">
      <c r="A776" s="10"/>
      <c r="B776" s="11"/>
      <c r="C776" s="13">
        <v>16</v>
      </c>
      <c r="D776" s="56" t="s">
        <v>1927</v>
      </c>
      <c r="E776" s="63">
        <v>0</v>
      </c>
      <c r="F776" s="63">
        <v>10000000</v>
      </c>
      <c r="G776" s="76">
        <f t="shared" si="37"/>
        <v>10000000</v>
      </c>
      <c r="H776" s="56" t="s">
        <v>1226</v>
      </c>
      <c r="I776" s="69"/>
      <c r="J776" s="26"/>
    </row>
    <row r="777" spans="1:10" s="14" customFormat="1" ht="77.5" x14ac:dyDescent="0.35">
      <c r="A777" s="10"/>
      <c r="B777" s="11"/>
      <c r="C777" s="13">
        <v>17</v>
      </c>
      <c r="D777" s="56" t="s">
        <v>1928</v>
      </c>
      <c r="E777" s="63">
        <v>0</v>
      </c>
      <c r="F777" s="63">
        <v>10000000</v>
      </c>
      <c r="G777" s="76">
        <f t="shared" si="37"/>
        <v>10000000</v>
      </c>
      <c r="H777" s="56" t="s">
        <v>1226</v>
      </c>
      <c r="I777" s="69"/>
      <c r="J777" s="26"/>
    </row>
    <row r="778" spans="1:10" s="14" customFormat="1" ht="93" x14ac:dyDescent="0.35">
      <c r="A778" s="10"/>
      <c r="B778" s="11"/>
      <c r="C778" s="13">
        <v>17</v>
      </c>
      <c r="D778" s="56" t="s">
        <v>1929</v>
      </c>
      <c r="E778" s="63">
        <v>0</v>
      </c>
      <c r="F778" s="63">
        <v>20000000</v>
      </c>
      <c r="G778" s="76">
        <f t="shared" si="37"/>
        <v>20000000</v>
      </c>
      <c r="H778" s="56" t="s">
        <v>1226</v>
      </c>
      <c r="I778" s="69"/>
      <c r="J778" s="26"/>
    </row>
    <row r="779" spans="1:10" s="14" customFormat="1" ht="77.5" x14ac:dyDescent="0.35">
      <c r="A779" s="10"/>
      <c r="B779" s="11"/>
      <c r="C779" s="13">
        <v>18</v>
      </c>
      <c r="D779" s="56" t="s">
        <v>1930</v>
      </c>
      <c r="E779" s="63">
        <v>0</v>
      </c>
      <c r="F779" s="63">
        <v>20000000</v>
      </c>
      <c r="G779" s="76">
        <f t="shared" si="37"/>
        <v>20000000</v>
      </c>
      <c r="H779" s="56" t="s">
        <v>1226</v>
      </c>
      <c r="I779" s="69"/>
      <c r="J779" s="26"/>
    </row>
    <row r="780" spans="1:10" x14ac:dyDescent="0.35">
      <c r="A780" s="10"/>
      <c r="B780" s="27"/>
      <c r="C780" s="109" t="s">
        <v>1285</v>
      </c>
      <c r="D780" s="110"/>
      <c r="E780" s="59">
        <f>SUM(E761:E779)</f>
        <v>320000000</v>
      </c>
      <c r="F780" s="59">
        <f>SUM(F761:F779)</f>
        <v>587000000</v>
      </c>
      <c r="G780" s="73">
        <f>SUM(G761:G779)</f>
        <v>267000000</v>
      </c>
      <c r="H780" s="31"/>
      <c r="J780" s="35"/>
    </row>
    <row r="781" spans="1:10" x14ac:dyDescent="0.35">
      <c r="A781" s="10"/>
      <c r="B781" s="27"/>
      <c r="C781" s="107" t="s">
        <v>1298</v>
      </c>
      <c r="D781" s="112"/>
      <c r="E781" s="59"/>
      <c r="F781" s="59"/>
      <c r="G781" s="73"/>
      <c r="H781" s="31"/>
      <c r="J781" s="35"/>
    </row>
    <row r="782" spans="1:10" ht="77.5" x14ac:dyDescent="0.35">
      <c r="A782" s="10"/>
      <c r="B782" s="11"/>
      <c r="C782" s="9">
        <f ca="1">COUNTIF($B$11:E782,E782)</f>
        <v>1</v>
      </c>
      <c r="D782" s="4" t="s">
        <v>277</v>
      </c>
      <c r="E782" s="59">
        <v>10000000</v>
      </c>
      <c r="F782" s="59">
        <v>10000000</v>
      </c>
      <c r="G782" s="73"/>
      <c r="H782" s="6" t="s">
        <v>1227</v>
      </c>
    </row>
    <row r="783" spans="1:10" ht="77.5" x14ac:dyDescent="0.35">
      <c r="A783" s="10"/>
      <c r="B783" s="11"/>
      <c r="C783" s="9">
        <f ca="1">COUNTIF($B$11:E783,E783)</f>
        <v>2</v>
      </c>
      <c r="D783" s="4" t="s">
        <v>278</v>
      </c>
      <c r="E783" s="59">
        <v>10000000</v>
      </c>
      <c r="F783" s="59">
        <v>10000000</v>
      </c>
      <c r="G783" s="73"/>
      <c r="H783" s="6" t="s">
        <v>1226</v>
      </c>
    </row>
    <row r="784" spans="1:10" ht="77.5" x14ac:dyDescent="0.35">
      <c r="A784" s="10"/>
      <c r="B784" s="11"/>
      <c r="C784" s="9">
        <f ca="1">COUNTIF($B$11:E784,E784)</f>
        <v>3</v>
      </c>
      <c r="D784" s="4" t="s">
        <v>279</v>
      </c>
      <c r="E784" s="59">
        <v>10000000</v>
      </c>
      <c r="F784" s="59">
        <v>10000000</v>
      </c>
      <c r="G784" s="73"/>
      <c r="H784" s="6" t="s">
        <v>1226</v>
      </c>
    </row>
    <row r="785" spans="1:10" ht="77.5" x14ac:dyDescent="0.35">
      <c r="A785" s="10"/>
      <c r="B785" s="11"/>
      <c r="C785" s="9">
        <f ca="1">COUNTIF($B$11:E785,E785)</f>
        <v>4</v>
      </c>
      <c r="D785" s="4" t="s">
        <v>280</v>
      </c>
      <c r="E785" s="59">
        <v>10000000</v>
      </c>
      <c r="F785" s="59">
        <v>10000000</v>
      </c>
      <c r="G785" s="73"/>
      <c r="H785" s="6" t="s">
        <v>1226</v>
      </c>
    </row>
    <row r="786" spans="1:10" ht="77.5" x14ac:dyDescent="0.35">
      <c r="A786" s="10"/>
      <c r="B786" s="11"/>
      <c r="C786" s="9">
        <f ca="1">COUNTIF($B$11:E786,E786)</f>
        <v>5</v>
      </c>
      <c r="D786" s="4" t="s">
        <v>281</v>
      </c>
      <c r="E786" s="59">
        <v>10000000</v>
      </c>
      <c r="F786" s="59">
        <v>10000000</v>
      </c>
      <c r="G786" s="73"/>
      <c r="H786" s="6" t="s">
        <v>1226</v>
      </c>
    </row>
    <row r="787" spans="1:10" ht="77.5" x14ac:dyDescent="0.35">
      <c r="A787" s="10"/>
      <c r="B787" s="11"/>
      <c r="C787" s="9">
        <f ca="1">COUNTIF($B$11:E787,E787)</f>
        <v>6</v>
      </c>
      <c r="D787" s="4" t="s">
        <v>282</v>
      </c>
      <c r="E787" s="59">
        <v>10000000</v>
      </c>
      <c r="F787" s="59">
        <v>10000000</v>
      </c>
      <c r="G787" s="73"/>
      <c r="H787" s="6" t="s">
        <v>1226</v>
      </c>
    </row>
    <row r="788" spans="1:10" ht="93" x14ac:dyDescent="0.35">
      <c r="A788" s="10"/>
      <c r="B788" s="11"/>
      <c r="C788" s="9">
        <f ca="1">COUNTIF($B$11:E788,E788)</f>
        <v>7</v>
      </c>
      <c r="D788" s="4" t="s">
        <v>283</v>
      </c>
      <c r="E788" s="59">
        <v>10000000</v>
      </c>
      <c r="F788" s="59">
        <v>10000000</v>
      </c>
      <c r="G788" s="73"/>
      <c r="H788" s="6" t="s">
        <v>1226</v>
      </c>
    </row>
    <row r="789" spans="1:10" s="14" customFormat="1" ht="77.5" x14ac:dyDescent="0.35">
      <c r="A789" s="10"/>
      <c r="B789" s="11"/>
      <c r="C789" s="13">
        <v>8</v>
      </c>
      <c r="D789" s="56" t="s">
        <v>1934</v>
      </c>
      <c r="E789" s="63">
        <v>0</v>
      </c>
      <c r="F789" s="63">
        <v>25000000</v>
      </c>
      <c r="G789" s="76">
        <f t="shared" ref="G789:G796" si="38">F789-E789</f>
        <v>25000000</v>
      </c>
      <c r="H789" s="57" t="s">
        <v>1227</v>
      </c>
      <c r="I789" s="69"/>
      <c r="J789" s="26"/>
    </row>
    <row r="790" spans="1:10" s="14" customFormat="1" ht="108.5" x14ac:dyDescent="0.35">
      <c r="A790" s="10"/>
      <c r="B790" s="11"/>
      <c r="C790" s="13">
        <v>9</v>
      </c>
      <c r="D790" s="56" t="s">
        <v>1937</v>
      </c>
      <c r="E790" s="63">
        <v>0</v>
      </c>
      <c r="F790" s="63">
        <v>35000000</v>
      </c>
      <c r="G790" s="76">
        <f t="shared" si="38"/>
        <v>35000000</v>
      </c>
      <c r="H790" s="57" t="s">
        <v>1227</v>
      </c>
      <c r="I790" s="69"/>
      <c r="J790" s="26"/>
    </row>
    <row r="791" spans="1:10" s="14" customFormat="1" ht="108.5" x14ac:dyDescent="0.35">
      <c r="A791" s="10"/>
      <c r="B791" s="11"/>
      <c r="C791" s="13">
        <v>10</v>
      </c>
      <c r="D791" s="56" t="s">
        <v>1938</v>
      </c>
      <c r="E791" s="63">
        <v>0</v>
      </c>
      <c r="F791" s="63">
        <v>50000000</v>
      </c>
      <c r="G791" s="76">
        <f t="shared" si="38"/>
        <v>50000000</v>
      </c>
      <c r="H791" s="57" t="s">
        <v>1227</v>
      </c>
      <c r="I791" s="69"/>
      <c r="J791" s="26"/>
    </row>
    <row r="792" spans="1:10" s="14" customFormat="1" ht="108.5" x14ac:dyDescent="0.35">
      <c r="A792" s="10"/>
      <c r="B792" s="11"/>
      <c r="C792" s="13">
        <v>11</v>
      </c>
      <c r="D792" s="56" t="s">
        <v>1939</v>
      </c>
      <c r="E792" s="63">
        <v>0</v>
      </c>
      <c r="F792" s="63">
        <v>15000000</v>
      </c>
      <c r="G792" s="76">
        <f t="shared" si="38"/>
        <v>15000000</v>
      </c>
      <c r="H792" s="57" t="s">
        <v>1227</v>
      </c>
      <c r="I792" s="69"/>
      <c r="J792" s="26"/>
    </row>
    <row r="793" spans="1:10" s="14" customFormat="1" ht="93" x14ac:dyDescent="0.35">
      <c r="A793" s="10"/>
      <c r="B793" s="11"/>
      <c r="C793" s="13">
        <v>12</v>
      </c>
      <c r="D793" s="56" t="s">
        <v>1940</v>
      </c>
      <c r="E793" s="63">
        <v>0</v>
      </c>
      <c r="F793" s="63">
        <v>45000000</v>
      </c>
      <c r="G793" s="76">
        <f t="shared" si="38"/>
        <v>45000000</v>
      </c>
      <c r="H793" s="57" t="s">
        <v>1227</v>
      </c>
      <c r="I793" s="69"/>
      <c r="J793" s="26"/>
    </row>
    <row r="794" spans="1:10" s="14" customFormat="1" ht="108.5" x14ac:dyDescent="0.35">
      <c r="A794" s="10"/>
      <c r="B794" s="11"/>
      <c r="C794" s="13">
        <v>13</v>
      </c>
      <c r="D794" s="56" t="s">
        <v>1941</v>
      </c>
      <c r="E794" s="63">
        <v>0</v>
      </c>
      <c r="F794" s="63">
        <v>25000000</v>
      </c>
      <c r="G794" s="76">
        <f t="shared" si="38"/>
        <v>25000000</v>
      </c>
      <c r="H794" s="57" t="s">
        <v>1227</v>
      </c>
      <c r="I794" s="69"/>
      <c r="J794" s="26"/>
    </row>
    <row r="795" spans="1:10" s="14" customFormat="1" ht="77.5" x14ac:dyDescent="0.35">
      <c r="A795" s="10"/>
      <c r="B795" s="11"/>
      <c r="C795" s="13">
        <v>14</v>
      </c>
      <c r="D795" s="56" t="s">
        <v>1935</v>
      </c>
      <c r="E795" s="63">
        <v>0</v>
      </c>
      <c r="F795" s="63">
        <v>10000000</v>
      </c>
      <c r="G795" s="76">
        <f t="shared" si="38"/>
        <v>10000000</v>
      </c>
      <c r="H795" s="57" t="s">
        <v>1226</v>
      </c>
      <c r="I795" s="69"/>
      <c r="J795" s="26"/>
    </row>
    <row r="796" spans="1:10" s="14" customFormat="1" ht="77.5" x14ac:dyDescent="0.35">
      <c r="A796" s="10"/>
      <c r="B796" s="11"/>
      <c r="C796" s="13">
        <v>15</v>
      </c>
      <c r="D796" s="56" t="s">
        <v>1936</v>
      </c>
      <c r="E796" s="63">
        <v>0</v>
      </c>
      <c r="F796" s="63">
        <v>10000000</v>
      </c>
      <c r="G796" s="76">
        <f t="shared" si="38"/>
        <v>10000000</v>
      </c>
      <c r="H796" s="57" t="s">
        <v>1226</v>
      </c>
      <c r="I796" s="69"/>
      <c r="J796" s="26"/>
    </row>
    <row r="797" spans="1:10" x14ac:dyDescent="0.35">
      <c r="A797" s="10"/>
      <c r="B797" s="27"/>
      <c r="C797" s="109" t="s">
        <v>1286</v>
      </c>
      <c r="D797" s="110"/>
      <c r="E797" s="59">
        <f>SUM(E782:E796)</f>
        <v>70000000</v>
      </c>
      <c r="F797" s="59">
        <f>SUM(F782:F796)</f>
        <v>285000000</v>
      </c>
      <c r="G797" s="73">
        <f>SUM(G782:G796)</f>
        <v>215000000</v>
      </c>
      <c r="H797" s="31"/>
      <c r="J797" s="35"/>
    </row>
    <row r="798" spans="1:10" x14ac:dyDescent="0.35">
      <c r="A798" s="10"/>
      <c r="B798" s="27"/>
      <c r="C798" s="107" t="s">
        <v>1299</v>
      </c>
      <c r="D798" s="112"/>
      <c r="E798" s="59"/>
      <c r="F798" s="59"/>
      <c r="G798" s="73"/>
      <c r="H798" s="31"/>
      <c r="J798" s="35"/>
    </row>
    <row r="799" spans="1:10" ht="77.5" x14ac:dyDescent="0.35">
      <c r="A799" s="10"/>
      <c r="B799" s="11"/>
      <c r="C799" s="9">
        <f ca="1">COUNTIF($B$11:E799,E799)</f>
        <v>1</v>
      </c>
      <c r="D799" s="4" t="s">
        <v>284</v>
      </c>
      <c r="E799" s="59">
        <v>20000000</v>
      </c>
      <c r="F799" s="59">
        <v>20000000</v>
      </c>
      <c r="G799" s="73"/>
      <c r="H799" s="6" t="s">
        <v>1227</v>
      </c>
    </row>
    <row r="800" spans="1:10" ht="93" x14ac:dyDescent="0.35">
      <c r="A800" s="10"/>
      <c r="B800" s="11"/>
      <c r="C800" s="9">
        <f ca="1">COUNTIF($B$11:E800,E800)</f>
        <v>2</v>
      </c>
      <c r="D800" s="4" t="s">
        <v>285</v>
      </c>
      <c r="E800" s="59">
        <v>40000000</v>
      </c>
      <c r="F800" s="59">
        <v>40000000</v>
      </c>
      <c r="G800" s="73"/>
      <c r="H800" s="6" t="s">
        <v>1227</v>
      </c>
    </row>
    <row r="801" spans="1:10" ht="93" x14ac:dyDescent="0.35">
      <c r="A801" s="10"/>
      <c r="B801" s="11"/>
      <c r="C801" s="9">
        <f ca="1">COUNTIF($B$11:E801,E801)</f>
        <v>3</v>
      </c>
      <c r="D801" s="4" t="s">
        <v>286</v>
      </c>
      <c r="E801" s="59">
        <v>25000000</v>
      </c>
      <c r="F801" s="59">
        <v>25000000</v>
      </c>
      <c r="G801" s="73"/>
      <c r="H801" s="6" t="s">
        <v>1227</v>
      </c>
    </row>
    <row r="802" spans="1:10" ht="77.5" x14ac:dyDescent="0.35">
      <c r="A802" s="10"/>
      <c r="B802" s="11"/>
      <c r="C802" s="9">
        <f ca="1">COUNTIF($B$11:E802,E802)</f>
        <v>4</v>
      </c>
      <c r="D802" s="4" t="s">
        <v>287</v>
      </c>
      <c r="E802" s="59">
        <v>25000000</v>
      </c>
      <c r="F802" s="59">
        <v>25000000</v>
      </c>
      <c r="G802" s="73"/>
      <c r="H802" s="6" t="s">
        <v>1227</v>
      </c>
    </row>
    <row r="803" spans="1:10" ht="93" x14ac:dyDescent="0.35">
      <c r="A803" s="10"/>
      <c r="B803" s="11"/>
      <c r="C803" s="9">
        <f ca="1">COUNTIF($B$11:E803,E803)</f>
        <v>5</v>
      </c>
      <c r="D803" s="4" t="s">
        <v>288</v>
      </c>
      <c r="E803" s="59">
        <v>20000000</v>
      </c>
      <c r="F803" s="59">
        <v>20000000</v>
      </c>
      <c r="G803" s="73"/>
      <c r="H803" s="6" t="s">
        <v>1227</v>
      </c>
    </row>
    <row r="804" spans="1:10" ht="108.5" x14ac:dyDescent="0.35">
      <c r="A804" s="10"/>
      <c r="B804" s="11"/>
      <c r="C804" s="9">
        <f ca="1">COUNTIF($B$11:E804,E804)</f>
        <v>6</v>
      </c>
      <c r="D804" s="4" t="s">
        <v>289</v>
      </c>
      <c r="E804" s="59">
        <v>50000000</v>
      </c>
      <c r="F804" s="59">
        <v>50000000</v>
      </c>
      <c r="G804" s="73"/>
      <c r="H804" s="6" t="s">
        <v>1227</v>
      </c>
    </row>
    <row r="805" spans="1:10" ht="77.5" x14ac:dyDescent="0.35">
      <c r="A805" s="10"/>
      <c r="B805" s="11"/>
      <c r="C805" s="9">
        <f ca="1">COUNTIF($B$11:E805,E805)</f>
        <v>7</v>
      </c>
      <c r="D805" s="4" t="s">
        <v>290</v>
      </c>
      <c r="E805" s="59">
        <v>60000000</v>
      </c>
      <c r="F805" s="59">
        <v>60000000</v>
      </c>
      <c r="G805" s="73"/>
      <c r="H805" s="6" t="s">
        <v>1227</v>
      </c>
    </row>
    <row r="806" spans="1:10" ht="77.5" x14ac:dyDescent="0.35">
      <c r="A806" s="10"/>
      <c r="B806" s="11"/>
      <c r="C806" s="9">
        <f ca="1">COUNTIF($B$11:E806,E806)</f>
        <v>8</v>
      </c>
      <c r="D806" s="4" t="s">
        <v>291</v>
      </c>
      <c r="E806" s="59">
        <v>20000000</v>
      </c>
      <c r="F806" s="59">
        <v>20000000</v>
      </c>
      <c r="G806" s="73"/>
      <c r="H806" s="6" t="s">
        <v>1227</v>
      </c>
    </row>
    <row r="807" spans="1:10" ht="77.5" x14ac:dyDescent="0.35">
      <c r="A807" s="10"/>
      <c r="B807" s="11"/>
      <c r="C807" s="9">
        <f ca="1">COUNTIF($B$11:E807,E807)</f>
        <v>9</v>
      </c>
      <c r="D807" s="4" t="s">
        <v>292</v>
      </c>
      <c r="E807" s="59">
        <v>10000000</v>
      </c>
      <c r="F807" s="59">
        <v>10000000</v>
      </c>
      <c r="G807" s="73"/>
      <c r="H807" s="6" t="s">
        <v>1226</v>
      </c>
    </row>
    <row r="808" spans="1:10" ht="77.5" x14ac:dyDescent="0.35">
      <c r="A808" s="10"/>
      <c r="B808" s="11"/>
      <c r="C808" s="9">
        <f ca="1">COUNTIF($B$11:E808,E808)</f>
        <v>10</v>
      </c>
      <c r="D808" s="4" t="s">
        <v>293</v>
      </c>
      <c r="E808" s="59">
        <v>20000000</v>
      </c>
      <c r="F808" s="59">
        <v>20000000</v>
      </c>
      <c r="G808" s="73"/>
      <c r="H808" s="6" t="s">
        <v>1226</v>
      </c>
    </row>
    <row r="809" spans="1:10" ht="77.5" x14ac:dyDescent="0.35">
      <c r="A809" s="10"/>
      <c r="B809" s="11"/>
      <c r="C809" s="9">
        <f ca="1">COUNTIF($B$11:E809,E809)</f>
        <v>11</v>
      </c>
      <c r="D809" s="4" t="s">
        <v>294</v>
      </c>
      <c r="E809" s="59">
        <v>20000000</v>
      </c>
      <c r="F809" s="59">
        <v>20000000</v>
      </c>
      <c r="G809" s="73"/>
      <c r="H809" s="6" t="s">
        <v>1226</v>
      </c>
    </row>
    <row r="810" spans="1:10" s="14" customFormat="1" ht="77.5" x14ac:dyDescent="0.35">
      <c r="A810" s="10"/>
      <c r="B810" s="11"/>
      <c r="C810" s="58">
        <v>12</v>
      </c>
      <c r="D810" s="56" t="s">
        <v>3287</v>
      </c>
      <c r="E810" s="63">
        <v>0</v>
      </c>
      <c r="F810" s="63">
        <v>60000000</v>
      </c>
      <c r="G810" s="76">
        <f t="shared" ref="G810:G815" si="39">F810-E810</f>
        <v>60000000</v>
      </c>
      <c r="H810" s="56" t="s">
        <v>1227</v>
      </c>
      <c r="I810" s="69"/>
      <c r="J810" s="26"/>
    </row>
    <row r="811" spans="1:10" s="14" customFormat="1" ht="77.5" x14ac:dyDescent="0.35">
      <c r="A811" s="10"/>
      <c r="B811" s="11"/>
      <c r="C811" s="58">
        <v>13</v>
      </c>
      <c r="D811" s="56" t="s">
        <v>1944</v>
      </c>
      <c r="E811" s="63">
        <v>0</v>
      </c>
      <c r="F811" s="63">
        <v>25000000</v>
      </c>
      <c r="G811" s="76">
        <f t="shared" si="39"/>
        <v>25000000</v>
      </c>
      <c r="H811" s="56" t="s">
        <v>1227</v>
      </c>
      <c r="I811" s="69"/>
      <c r="J811" s="26"/>
    </row>
    <row r="812" spans="1:10" s="14" customFormat="1" ht="77.5" x14ac:dyDescent="0.35">
      <c r="A812" s="10"/>
      <c r="B812" s="11"/>
      <c r="C812" s="58">
        <v>14</v>
      </c>
      <c r="D812" s="56" t="s">
        <v>1942</v>
      </c>
      <c r="E812" s="63">
        <v>0</v>
      </c>
      <c r="F812" s="63">
        <v>10000000</v>
      </c>
      <c r="G812" s="76">
        <f t="shared" si="39"/>
        <v>10000000</v>
      </c>
      <c r="H812" s="56" t="s">
        <v>1226</v>
      </c>
      <c r="I812" s="69"/>
      <c r="J812" s="26"/>
    </row>
    <row r="813" spans="1:10" s="14" customFormat="1" ht="77.5" x14ac:dyDescent="0.35">
      <c r="A813" s="10"/>
      <c r="B813" s="11"/>
      <c r="C813" s="58">
        <v>15</v>
      </c>
      <c r="D813" s="56" t="s">
        <v>1943</v>
      </c>
      <c r="E813" s="63">
        <v>0</v>
      </c>
      <c r="F813" s="63">
        <v>10000000</v>
      </c>
      <c r="G813" s="76">
        <f t="shared" si="39"/>
        <v>10000000</v>
      </c>
      <c r="H813" s="56" t="s">
        <v>1226</v>
      </c>
      <c r="I813" s="69"/>
      <c r="J813" s="26"/>
    </row>
    <row r="814" spans="1:10" s="14" customFormat="1" ht="77.5" x14ac:dyDescent="0.35">
      <c r="A814" s="10"/>
      <c r="B814" s="11"/>
      <c r="C814" s="58">
        <v>16</v>
      </c>
      <c r="D814" s="56" t="s">
        <v>3288</v>
      </c>
      <c r="E814" s="63">
        <v>0</v>
      </c>
      <c r="F814" s="63">
        <v>25000000</v>
      </c>
      <c r="G814" s="76">
        <f t="shared" si="39"/>
        <v>25000000</v>
      </c>
      <c r="H814" s="56" t="s">
        <v>1226</v>
      </c>
      <c r="I814" s="69"/>
      <c r="J814" s="26"/>
    </row>
    <row r="815" spans="1:10" s="14" customFormat="1" ht="77.5" x14ac:dyDescent="0.35">
      <c r="A815" s="10"/>
      <c r="B815" s="11"/>
      <c r="C815" s="58">
        <v>17</v>
      </c>
      <c r="D815" s="56" t="s">
        <v>3289</v>
      </c>
      <c r="E815" s="63">
        <v>0</v>
      </c>
      <c r="F815" s="63">
        <v>70000000</v>
      </c>
      <c r="G815" s="76">
        <f t="shared" si="39"/>
        <v>70000000</v>
      </c>
      <c r="H815" s="56" t="s">
        <v>1226</v>
      </c>
      <c r="I815" s="69"/>
      <c r="J815" s="26"/>
    </row>
    <row r="816" spans="1:10" x14ac:dyDescent="0.35">
      <c r="A816" s="10"/>
      <c r="B816" s="27"/>
      <c r="C816" s="109" t="s">
        <v>1287</v>
      </c>
      <c r="D816" s="110"/>
      <c r="E816" s="59">
        <f>SUM(E799:E815)</f>
        <v>310000000</v>
      </c>
      <c r="F816" s="59">
        <f>SUM(F799:F815)</f>
        <v>510000000</v>
      </c>
      <c r="G816" s="73">
        <f>SUM(G799:G815)</f>
        <v>200000000</v>
      </c>
      <c r="H816" s="31"/>
      <c r="J816" s="35"/>
    </row>
    <row r="817" spans="1:10" x14ac:dyDescent="0.35">
      <c r="A817" s="10"/>
      <c r="B817" s="27"/>
      <c r="C817" s="107" t="s">
        <v>1300</v>
      </c>
      <c r="D817" s="112"/>
      <c r="E817" s="59"/>
      <c r="F817" s="59"/>
      <c r="G817" s="73"/>
      <c r="H817" s="31"/>
      <c r="J817" s="35"/>
    </row>
    <row r="818" spans="1:10" ht="93" x14ac:dyDescent="0.35">
      <c r="A818" s="10"/>
      <c r="B818" s="11"/>
      <c r="C818" s="9">
        <f ca="1">COUNTIF($B$11:E818,E818)</f>
        <v>1</v>
      </c>
      <c r="D818" s="4" t="s">
        <v>295</v>
      </c>
      <c r="E818" s="59">
        <v>50000000</v>
      </c>
      <c r="F818" s="59">
        <v>50000000</v>
      </c>
      <c r="G818" s="73"/>
      <c r="H818" s="6" t="s">
        <v>1227</v>
      </c>
    </row>
    <row r="819" spans="1:10" ht="108.5" x14ac:dyDescent="0.35">
      <c r="A819" s="10"/>
      <c r="B819" s="11"/>
      <c r="C819" s="9">
        <f ca="1">COUNTIF($B$11:E819,E819)</f>
        <v>2</v>
      </c>
      <c r="D819" s="4" t="s">
        <v>296</v>
      </c>
      <c r="E819" s="59">
        <v>30000000</v>
      </c>
      <c r="F819" s="59">
        <v>30000000</v>
      </c>
      <c r="G819" s="73"/>
      <c r="H819" s="6" t="s">
        <v>1227</v>
      </c>
    </row>
    <row r="820" spans="1:10" ht="77.5" x14ac:dyDescent="0.35">
      <c r="A820" s="10"/>
      <c r="B820" s="11"/>
      <c r="C820" s="9">
        <f ca="1">COUNTIF($B$11:E820,E820)</f>
        <v>3</v>
      </c>
      <c r="D820" s="4" t="s">
        <v>297</v>
      </c>
      <c r="E820" s="59">
        <v>10000000</v>
      </c>
      <c r="F820" s="59">
        <v>10000000</v>
      </c>
      <c r="G820" s="73"/>
      <c r="H820" s="6" t="s">
        <v>1226</v>
      </c>
    </row>
    <row r="821" spans="1:10" s="14" customFormat="1" ht="108.5" x14ac:dyDescent="0.35">
      <c r="A821" s="10"/>
      <c r="B821" s="11"/>
      <c r="C821" s="58">
        <v>4</v>
      </c>
      <c r="D821" s="56" t="s">
        <v>1947</v>
      </c>
      <c r="E821" s="63">
        <v>0</v>
      </c>
      <c r="F821" s="63">
        <v>30000000</v>
      </c>
      <c r="G821" s="76">
        <f t="shared" ref="G821:G833" si="40">F821-E821</f>
        <v>30000000</v>
      </c>
      <c r="H821" s="56" t="s">
        <v>1227</v>
      </c>
      <c r="I821" s="69"/>
      <c r="J821" s="26"/>
    </row>
    <row r="822" spans="1:10" s="14" customFormat="1" ht="124" x14ac:dyDescent="0.35">
      <c r="A822" s="10"/>
      <c r="B822" s="11"/>
      <c r="C822" s="58">
        <v>5</v>
      </c>
      <c r="D822" s="56" t="s">
        <v>1948</v>
      </c>
      <c r="E822" s="63">
        <v>0</v>
      </c>
      <c r="F822" s="63">
        <v>50000000</v>
      </c>
      <c r="G822" s="76">
        <f t="shared" si="40"/>
        <v>50000000</v>
      </c>
      <c r="H822" s="56" t="s">
        <v>1227</v>
      </c>
      <c r="I822" s="69"/>
      <c r="J822" s="26"/>
    </row>
    <row r="823" spans="1:10" s="14" customFormat="1" ht="108.5" x14ac:dyDescent="0.35">
      <c r="A823" s="10"/>
      <c r="B823" s="11"/>
      <c r="C823" s="58">
        <v>6</v>
      </c>
      <c r="D823" s="56" t="s">
        <v>1949</v>
      </c>
      <c r="E823" s="63">
        <v>0</v>
      </c>
      <c r="F823" s="63">
        <v>30000000</v>
      </c>
      <c r="G823" s="76">
        <f t="shared" si="40"/>
        <v>30000000</v>
      </c>
      <c r="H823" s="56" t="s">
        <v>1227</v>
      </c>
      <c r="I823" s="69"/>
      <c r="J823" s="26"/>
    </row>
    <row r="824" spans="1:10" s="14" customFormat="1" ht="77.5" x14ac:dyDescent="0.35">
      <c r="A824" s="10"/>
      <c r="B824" s="11"/>
      <c r="C824" s="58">
        <v>7</v>
      </c>
      <c r="D824" s="56" t="s">
        <v>1950</v>
      </c>
      <c r="E824" s="63">
        <v>0</v>
      </c>
      <c r="F824" s="63">
        <v>50000000</v>
      </c>
      <c r="G824" s="76">
        <f t="shared" si="40"/>
        <v>50000000</v>
      </c>
      <c r="H824" s="56" t="s">
        <v>1227</v>
      </c>
      <c r="I824" s="69"/>
      <c r="J824" s="26"/>
    </row>
    <row r="825" spans="1:10" s="14" customFormat="1" ht="93" x14ac:dyDescent="0.35">
      <c r="A825" s="10"/>
      <c r="B825" s="11"/>
      <c r="C825" s="58">
        <v>8</v>
      </c>
      <c r="D825" s="56" t="s">
        <v>1951</v>
      </c>
      <c r="E825" s="63">
        <v>0</v>
      </c>
      <c r="F825" s="63">
        <v>50000000</v>
      </c>
      <c r="G825" s="76">
        <f t="shared" si="40"/>
        <v>50000000</v>
      </c>
      <c r="H825" s="56" t="s">
        <v>1227</v>
      </c>
      <c r="I825" s="69"/>
      <c r="J825" s="26"/>
    </row>
    <row r="826" spans="1:10" s="14" customFormat="1" ht="93" x14ac:dyDescent="0.35">
      <c r="A826" s="10"/>
      <c r="B826" s="11"/>
      <c r="C826" s="58">
        <v>9</v>
      </c>
      <c r="D826" s="56" t="s">
        <v>1952</v>
      </c>
      <c r="E826" s="63">
        <v>0</v>
      </c>
      <c r="F826" s="63">
        <v>75000000</v>
      </c>
      <c r="G826" s="76">
        <f t="shared" si="40"/>
        <v>75000000</v>
      </c>
      <c r="H826" s="56" t="s">
        <v>1227</v>
      </c>
      <c r="I826" s="69"/>
      <c r="J826" s="26"/>
    </row>
    <row r="827" spans="1:10" s="14" customFormat="1" ht="93" x14ac:dyDescent="0.35">
      <c r="A827" s="10"/>
      <c r="B827" s="11"/>
      <c r="C827" s="58">
        <v>10</v>
      </c>
      <c r="D827" s="56" t="s">
        <v>1953</v>
      </c>
      <c r="E827" s="63">
        <v>0</v>
      </c>
      <c r="F827" s="63">
        <v>45000000</v>
      </c>
      <c r="G827" s="76">
        <f t="shared" si="40"/>
        <v>45000000</v>
      </c>
      <c r="H827" s="56" t="s">
        <v>1227</v>
      </c>
      <c r="I827" s="69"/>
      <c r="J827" s="26"/>
    </row>
    <row r="828" spans="1:10" s="14" customFormat="1" ht="108.5" x14ac:dyDescent="0.35">
      <c r="A828" s="10"/>
      <c r="B828" s="11"/>
      <c r="C828" s="58">
        <v>11</v>
      </c>
      <c r="D828" s="56" t="s">
        <v>1954</v>
      </c>
      <c r="E828" s="63">
        <v>0</v>
      </c>
      <c r="F828" s="63">
        <v>50000000</v>
      </c>
      <c r="G828" s="76">
        <f t="shared" si="40"/>
        <v>50000000</v>
      </c>
      <c r="H828" s="56" t="s">
        <v>1227</v>
      </c>
      <c r="I828" s="69"/>
      <c r="J828" s="26"/>
    </row>
    <row r="829" spans="1:10" s="14" customFormat="1" ht="77.5" x14ac:dyDescent="0.35">
      <c r="A829" s="10"/>
      <c r="B829" s="11"/>
      <c r="C829" s="58">
        <v>12</v>
      </c>
      <c r="D829" s="56" t="s">
        <v>1956</v>
      </c>
      <c r="E829" s="63">
        <v>0</v>
      </c>
      <c r="F829" s="63">
        <v>50000000</v>
      </c>
      <c r="G829" s="76">
        <f t="shared" si="40"/>
        <v>50000000</v>
      </c>
      <c r="H829" s="56" t="s">
        <v>1227</v>
      </c>
      <c r="I829" s="69"/>
      <c r="J829" s="26"/>
    </row>
    <row r="830" spans="1:10" s="14" customFormat="1" ht="77.5" x14ac:dyDescent="0.35">
      <c r="A830" s="10"/>
      <c r="B830" s="11"/>
      <c r="C830" s="58">
        <v>13</v>
      </c>
      <c r="D830" s="56" t="s">
        <v>1945</v>
      </c>
      <c r="E830" s="63">
        <v>0</v>
      </c>
      <c r="F830" s="63">
        <v>25000000</v>
      </c>
      <c r="G830" s="76">
        <f t="shared" si="40"/>
        <v>25000000</v>
      </c>
      <c r="H830" s="56" t="s">
        <v>1226</v>
      </c>
      <c r="I830" s="69"/>
      <c r="J830" s="26"/>
    </row>
    <row r="831" spans="1:10" s="14" customFormat="1" ht="93" x14ac:dyDescent="0.35">
      <c r="A831" s="10"/>
      <c r="B831" s="11"/>
      <c r="C831" s="58">
        <v>14</v>
      </c>
      <c r="D831" s="56" t="s">
        <v>1946</v>
      </c>
      <c r="E831" s="63">
        <v>0</v>
      </c>
      <c r="F831" s="63">
        <v>7500000</v>
      </c>
      <c r="G831" s="76">
        <f t="shared" si="40"/>
        <v>7500000</v>
      </c>
      <c r="H831" s="56" t="s">
        <v>1226</v>
      </c>
      <c r="I831" s="69"/>
      <c r="J831" s="26"/>
    </row>
    <row r="832" spans="1:10" s="14" customFormat="1" ht="77.5" x14ac:dyDescent="0.35">
      <c r="A832" s="10"/>
      <c r="B832" s="11"/>
      <c r="C832" s="58">
        <v>15</v>
      </c>
      <c r="D832" s="56" t="s">
        <v>1955</v>
      </c>
      <c r="E832" s="63">
        <v>0</v>
      </c>
      <c r="F832" s="63">
        <v>20000000</v>
      </c>
      <c r="G832" s="76">
        <f t="shared" si="40"/>
        <v>20000000</v>
      </c>
      <c r="H832" s="56" t="s">
        <v>1226</v>
      </c>
      <c r="I832" s="69"/>
      <c r="J832" s="26"/>
    </row>
    <row r="833" spans="1:10" s="14" customFormat="1" ht="93" x14ac:dyDescent="0.35">
      <c r="A833" s="10"/>
      <c r="B833" s="11"/>
      <c r="C833" s="58">
        <v>16</v>
      </c>
      <c r="D833" s="56" t="s">
        <v>1957</v>
      </c>
      <c r="E833" s="63">
        <v>0</v>
      </c>
      <c r="F833" s="63">
        <v>10000000</v>
      </c>
      <c r="G833" s="76">
        <f t="shared" si="40"/>
        <v>10000000</v>
      </c>
      <c r="H833" s="56" t="s">
        <v>1226</v>
      </c>
      <c r="I833" s="69"/>
      <c r="J833" s="26"/>
    </row>
    <row r="834" spans="1:10" x14ac:dyDescent="0.35">
      <c r="A834" s="10"/>
      <c r="B834" s="27"/>
      <c r="C834" s="109" t="s">
        <v>1288</v>
      </c>
      <c r="D834" s="110"/>
      <c r="E834" s="59">
        <f>SUM(E818:E833)</f>
        <v>90000000</v>
      </c>
      <c r="F834" s="59">
        <f>SUM(F818:F833)</f>
        <v>582500000</v>
      </c>
      <c r="G834" s="73">
        <f>SUM(G818:G833)</f>
        <v>492500000</v>
      </c>
      <c r="H834" s="31"/>
      <c r="J834" s="35"/>
    </row>
    <row r="835" spans="1:10" x14ac:dyDescent="0.35">
      <c r="A835" s="10"/>
      <c r="B835" s="27"/>
      <c r="C835" s="107" t="s">
        <v>1301</v>
      </c>
      <c r="D835" s="112"/>
      <c r="E835" s="59"/>
      <c r="F835" s="59"/>
      <c r="G835" s="73"/>
      <c r="H835" s="31"/>
      <c r="J835" s="35"/>
    </row>
    <row r="836" spans="1:10" ht="108.5" x14ac:dyDescent="0.35">
      <c r="A836" s="10"/>
      <c r="B836" s="11"/>
      <c r="C836" s="9">
        <f ca="1">COUNTIF($B$11:E836,E836)</f>
        <v>1</v>
      </c>
      <c r="D836" s="4" t="s">
        <v>298</v>
      </c>
      <c r="E836" s="59">
        <v>75000000</v>
      </c>
      <c r="F836" s="59">
        <v>75000000</v>
      </c>
      <c r="G836" s="73"/>
      <c r="H836" s="6" t="s">
        <v>1227</v>
      </c>
    </row>
    <row r="837" spans="1:10" ht="108.5" x14ac:dyDescent="0.35">
      <c r="A837" s="10"/>
      <c r="B837" s="11"/>
      <c r="C837" s="9">
        <f ca="1">COUNTIF($B$11:E837,E837)</f>
        <v>2</v>
      </c>
      <c r="D837" s="4" t="s">
        <v>299</v>
      </c>
      <c r="E837" s="59">
        <v>75000000</v>
      </c>
      <c r="F837" s="59">
        <v>75000000</v>
      </c>
      <c r="G837" s="73"/>
      <c r="H837" s="6" t="s">
        <v>1227</v>
      </c>
    </row>
    <row r="838" spans="1:10" ht="77.5" x14ac:dyDescent="0.35">
      <c r="A838" s="10"/>
      <c r="B838" s="11"/>
      <c r="C838" s="9">
        <f ca="1">COUNTIF($B$11:E838,E838)</f>
        <v>3</v>
      </c>
      <c r="D838" s="4" t="s">
        <v>300</v>
      </c>
      <c r="E838" s="59">
        <v>15000000</v>
      </c>
      <c r="F838" s="59">
        <v>15000000</v>
      </c>
      <c r="G838" s="73"/>
      <c r="H838" s="6" t="s">
        <v>1226</v>
      </c>
    </row>
    <row r="839" spans="1:10" ht="77.5" x14ac:dyDescent="0.35">
      <c r="A839" s="10"/>
      <c r="B839" s="11"/>
      <c r="C839" s="9">
        <f ca="1">COUNTIF($B$11:E839,E839)</f>
        <v>4</v>
      </c>
      <c r="D839" s="4" t="s">
        <v>301</v>
      </c>
      <c r="E839" s="59">
        <v>25000000</v>
      </c>
      <c r="F839" s="59">
        <v>25000000</v>
      </c>
      <c r="G839" s="73"/>
      <c r="H839" s="6" t="s">
        <v>1226</v>
      </c>
    </row>
    <row r="840" spans="1:10" ht="108.5" x14ac:dyDescent="0.35">
      <c r="A840" s="10"/>
      <c r="B840" s="11"/>
      <c r="C840" s="9">
        <f ca="1">COUNTIF($B$11:E840,E840)</f>
        <v>5</v>
      </c>
      <c r="D840" s="4" t="s">
        <v>302</v>
      </c>
      <c r="E840" s="59">
        <v>20000000</v>
      </c>
      <c r="F840" s="59">
        <v>20000000</v>
      </c>
      <c r="G840" s="73"/>
      <c r="H840" s="6" t="s">
        <v>1226</v>
      </c>
    </row>
    <row r="841" spans="1:10" s="14" customFormat="1" ht="77.5" x14ac:dyDescent="0.35">
      <c r="A841" s="10"/>
      <c r="B841" s="11"/>
      <c r="C841" s="58">
        <v>6</v>
      </c>
      <c r="D841" s="56" t="s">
        <v>1959</v>
      </c>
      <c r="E841" s="63">
        <v>0</v>
      </c>
      <c r="F841" s="63">
        <v>30000000</v>
      </c>
      <c r="G841" s="76">
        <f t="shared" ref="G841:G852" si="41">F841-E841</f>
        <v>30000000</v>
      </c>
      <c r="H841" s="56" t="s">
        <v>1227</v>
      </c>
      <c r="I841" s="69"/>
      <c r="J841" s="26"/>
    </row>
    <row r="842" spans="1:10" s="14" customFormat="1" ht="77.5" x14ac:dyDescent="0.35">
      <c r="A842" s="10"/>
      <c r="B842" s="11"/>
      <c r="C842" s="58">
        <v>7</v>
      </c>
      <c r="D842" s="56" t="s">
        <v>1960</v>
      </c>
      <c r="E842" s="63">
        <v>0</v>
      </c>
      <c r="F842" s="63">
        <v>30000000</v>
      </c>
      <c r="G842" s="76">
        <f t="shared" si="41"/>
        <v>30000000</v>
      </c>
      <c r="H842" s="56" t="s">
        <v>1227</v>
      </c>
      <c r="I842" s="69"/>
      <c r="J842" s="26"/>
    </row>
    <row r="843" spans="1:10" s="14" customFormat="1" ht="139.5" x14ac:dyDescent="0.35">
      <c r="A843" s="10"/>
      <c r="B843" s="11"/>
      <c r="C843" s="58">
        <v>8</v>
      </c>
      <c r="D843" s="56" t="s">
        <v>1968</v>
      </c>
      <c r="E843" s="63">
        <v>0</v>
      </c>
      <c r="F843" s="63">
        <v>36000000</v>
      </c>
      <c r="G843" s="76">
        <f t="shared" si="41"/>
        <v>36000000</v>
      </c>
      <c r="H843" s="56" t="s">
        <v>1227</v>
      </c>
      <c r="I843" s="69"/>
      <c r="J843" s="26"/>
    </row>
    <row r="844" spans="1:10" s="14" customFormat="1" ht="108.5" x14ac:dyDescent="0.35">
      <c r="A844" s="10"/>
      <c r="B844" s="11"/>
      <c r="C844" s="58">
        <v>9</v>
      </c>
      <c r="D844" s="56" t="s">
        <v>1969</v>
      </c>
      <c r="E844" s="63">
        <v>0</v>
      </c>
      <c r="F844" s="63">
        <v>40000000</v>
      </c>
      <c r="G844" s="76">
        <f t="shared" si="41"/>
        <v>40000000</v>
      </c>
      <c r="H844" s="56" t="s">
        <v>1227</v>
      </c>
      <c r="I844" s="69"/>
      <c r="J844" s="26"/>
    </row>
    <row r="845" spans="1:10" s="14" customFormat="1" ht="77.5" x14ac:dyDescent="0.35">
      <c r="A845" s="10"/>
      <c r="B845" s="11"/>
      <c r="C845" s="58">
        <v>10</v>
      </c>
      <c r="D845" s="56" t="s">
        <v>1958</v>
      </c>
      <c r="E845" s="63">
        <v>0</v>
      </c>
      <c r="F845" s="63">
        <v>30000000</v>
      </c>
      <c r="G845" s="76">
        <f t="shared" si="41"/>
        <v>30000000</v>
      </c>
      <c r="H845" s="56" t="s">
        <v>1226</v>
      </c>
      <c r="I845" s="69"/>
      <c r="J845" s="26"/>
    </row>
    <row r="846" spans="1:10" s="14" customFormat="1" ht="93" x14ac:dyDescent="0.35">
      <c r="A846" s="10"/>
      <c r="B846" s="11"/>
      <c r="C846" s="58">
        <v>11</v>
      </c>
      <c r="D846" s="56" t="s">
        <v>1961</v>
      </c>
      <c r="E846" s="63">
        <v>0</v>
      </c>
      <c r="F846" s="63">
        <v>10000000</v>
      </c>
      <c r="G846" s="76">
        <f t="shared" si="41"/>
        <v>10000000</v>
      </c>
      <c r="H846" s="56" t="s">
        <v>1226</v>
      </c>
      <c r="I846" s="69"/>
      <c r="J846" s="26"/>
    </row>
    <row r="847" spans="1:10" s="14" customFormat="1" ht="93" x14ac:dyDescent="0.35">
      <c r="A847" s="10"/>
      <c r="B847" s="11"/>
      <c r="C847" s="58">
        <v>12</v>
      </c>
      <c r="D847" s="56" t="s">
        <v>1962</v>
      </c>
      <c r="E847" s="63">
        <v>0</v>
      </c>
      <c r="F847" s="63">
        <v>10000000</v>
      </c>
      <c r="G847" s="76">
        <f t="shared" si="41"/>
        <v>10000000</v>
      </c>
      <c r="H847" s="56" t="s">
        <v>1226</v>
      </c>
      <c r="I847" s="69"/>
      <c r="J847" s="26"/>
    </row>
    <row r="848" spans="1:10" s="14" customFormat="1" ht="77.5" x14ac:dyDescent="0.35">
      <c r="A848" s="10"/>
      <c r="B848" s="11"/>
      <c r="C848" s="58">
        <v>13</v>
      </c>
      <c r="D848" s="56" t="s">
        <v>1963</v>
      </c>
      <c r="E848" s="63">
        <v>0</v>
      </c>
      <c r="F848" s="63">
        <v>10000000</v>
      </c>
      <c r="G848" s="76">
        <f t="shared" si="41"/>
        <v>10000000</v>
      </c>
      <c r="H848" s="56" t="s">
        <v>1226</v>
      </c>
      <c r="I848" s="69"/>
      <c r="J848" s="26"/>
    </row>
    <row r="849" spans="1:12" s="14" customFormat="1" ht="77.5" x14ac:dyDescent="0.35">
      <c r="A849" s="10"/>
      <c r="B849" s="11"/>
      <c r="C849" s="58">
        <v>14</v>
      </c>
      <c r="D849" s="56" t="s">
        <v>1964</v>
      </c>
      <c r="E849" s="63">
        <v>0</v>
      </c>
      <c r="F849" s="63">
        <v>10000000</v>
      </c>
      <c r="G849" s="76">
        <f t="shared" si="41"/>
        <v>10000000</v>
      </c>
      <c r="H849" s="56" t="s">
        <v>1226</v>
      </c>
      <c r="I849" s="69"/>
      <c r="J849" s="26"/>
    </row>
    <row r="850" spans="1:12" s="14" customFormat="1" ht="77.5" x14ac:dyDescent="0.35">
      <c r="A850" s="10"/>
      <c r="B850" s="11"/>
      <c r="C850" s="58">
        <v>15</v>
      </c>
      <c r="D850" s="56" t="s">
        <v>1965</v>
      </c>
      <c r="E850" s="63">
        <v>0</v>
      </c>
      <c r="F850" s="63">
        <v>10000000</v>
      </c>
      <c r="G850" s="76">
        <f t="shared" si="41"/>
        <v>10000000</v>
      </c>
      <c r="H850" s="56" t="s">
        <v>1226</v>
      </c>
      <c r="I850" s="69"/>
      <c r="J850" s="26"/>
    </row>
    <row r="851" spans="1:12" s="14" customFormat="1" ht="77.5" x14ac:dyDescent="0.35">
      <c r="A851" s="10"/>
      <c r="B851" s="11"/>
      <c r="C851" s="58">
        <v>16</v>
      </c>
      <c r="D851" s="56" t="s">
        <v>1966</v>
      </c>
      <c r="E851" s="63">
        <v>0</v>
      </c>
      <c r="F851" s="63">
        <v>10000000</v>
      </c>
      <c r="G851" s="76">
        <f t="shared" si="41"/>
        <v>10000000</v>
      </c>
      <c r="H851" s="56" t="s">
        <v>1226</v>
      </c>
      <c r="I851" s="69"/>
      <c r="J851" s="26"/>
    </row>
    <row r="852" spans="1:12" s="14" customFormat="1" ht="77.5" x14ac:dyDescent="0.35">
      <c r="A852" s="10"/>
      <c r="B852" s="11"/>
      <c r="C852" s="58">
        <v>17</v>
      </c>
      <c r="D852" s="56" t="s">
        <v>1967</v>
      </c>
      <c r="E852" s="63">
        <v>0</v>
      </c>
      <c r="F852" s="63">
        <v>10000000</v>
      </c>
      <c r="G852" s="76">
        <f t="shared" si="41"/>
        <v>10000000</v>
      </c>
      <c r="H852" s="56" t="s">
        <v>1226</v>
      </c>
      <c r="I852" s="69"/>
      <c r="J852" s="26"/>
    </row>
    <row r="853" spans="1:12" x14ac:dyDescent="0.35">
      <c r="A853" s="10"/>
      <c r="B853" s="27"/>
      <c r="C853" s="115" t="s">
        <v>1289</v>
      </c>
      <c r="D853" s="116"/>
      <c r="E853" s="59">
        <f>SUM(E836:E852)</f>
        <v>210000000</v>
      </c>
      <c r="F853" s="59">
        <f>SUM(F836:F852)</f>
        <v>446000000</v>
      </c>
      <c r="G853" s="73">
        <f>SUM(G836:G852)</f>
        <v>236000000</v>
      </c>
      <c r="H853" s="31"/>
      <c r="J853" s="35"/>
    </row>
    <row r="854" spans="1:12" s="30" customFormat="1" x14ac:dyDescent="0.35">
      <c r="A854" s="28"/>
      <c r="B854" s="40"/>
      <c r="C854" s="109" t="s">
        <v>1290</v>
      </c>
      <c r="D854" s="110"/>
      <c r="E854" s="61">
        <f>E631+E642+E672+E692+E731+E750+E759+E780+E797+E816+E834+E853</f>
        <v>2818000000</v>
      </c>
      <c r="F854" s="61">
        <f>F631+F642+F672+F692+F731+F750+F759+F780+F797+F816+F834+F853</f>
        <v>5898500000</v>
      </c>
      <c r="G854" s="75">
        <f>G631+G642+G672+G692+G731+G750+G759+G780+G797+G816+G834+G853</f>
        <v>3080500000</v>
      </c>
      <c r="H854" s="36"/>
      <c r="I854" s="69"/>
      <c r="J854" s="53"/>
      <c r="L854" s="41"/>
    </row>
    <row r="855" spans="1:12" s="30" customFormat="1" x14ac:dyDescent="0.35">
      <c r="A855" s="37">
        <v>4</v>
      </c>
      <c r="B855" s="38" t="s">
        <v>1525</v>
      </c>
      <c r="C855" s="107" t="s">
        <v>1316</v>
      </c>
      <c r="D855" s="112"/>
      <c r="E855" s="61"/>
      <c r="F855" s="61"/>
      <c r="G855" s="75"/>
      <c r="H855" s="36"/>
      <c r="I855" s="69"/>
      <c r="J855" s="53"/>
      <c r="L855" s="41"/>
    </row>
    <row r="856" spans="1:12" ht="77.5" x14ac:dyDescent="0.35">
      <c r="A856" s="10"/>
      <c r="B856" s="11"/>
      <c r="C856" s="9">
        <f ca="1">COUNTIF($B$11:E856,E856)</f>
        <v>1</v>
      </c>
      <c r="D856" s="4" t="s">
        <v>303</v>
      </c>
      <c r="E856" s="59">
        <v>55000000</v>
      </c>
      <c r="F856" s="59">
        <v>55000000</v>
      </c>
      <c r="G856" s="73"/>
      <c r="H856" s="6" t="s">
        <v>1227</v>
      </c>
    </row>
    <row r="857" spans="1:12" ht="124" x14ac:dyDescent="0.35">
      <c r="A857" s="10"/>
      <c r="B857" s="11"/>
      <c r="C857" s="9">
        <f ca="1">COUNTIF($B$11:E857,E857)</f>
        <v>2</v>
      </c>
      <c r="D857" s="4" t="s">
        <v>304</v>
      </c>
      <c r="E857" s="59">
        <v>60000000</v>
      </c>
      <c r="F857" s="59">
        <v>60000000</v>
      </c>
      <c r="G857" s="73"/>
      <c r="H857" s="6" t="s">
        <v>1227</v>
      </c>
    </row>
    <row r="858" spans="1:12" ht="77.5" x14ac:dyDescent="0.35">
      <c r="A858" s="10"/>
      <c r="B858" s="11"/>
      <c r="C858" s="9">
        <f ca="1">COUNTIF($B$11:E858,E858)</f>
        <v>3</v>
      </c>
      <c r="D858" s="4" t="s">
        <v>305</v>
      </c>
      <c r="E858" s="59">
        <v>10000000</v>
      </c>
      <c r="F858" s="59">
        <v>10000000</v>
      </c>
      <c r="G858" s="73"/>
      <c r="H858" s="6" t="s">
        <v>1227</v>
      </c>
    </row>
    <row r="859" spans="1:12" ht="77.5" x14ac:dyDescent="0.35">
      <c r="A859" s="10"/>
      <c r="B859" s="11"/>
      <c r="C859" s="9">
        <f ca="1">COUNTIF($B$11:E859,E859)</f>
        <v>4</v>
      </c>
      <c r="D859" s="4" t="s">
        <v>306</v>
      </c>
      <c r="E859" s="59">
        <v>7500000</v>
      </c>
      <c r="F859" s="59">
        <v>7500000</v>
      </c>
      <c r="G859" s="73"/>
      <c r="H859" s="6" t="s">
        <v>1226</v>
      </c>
    </row>
    <row r="860" spans="1:12" ht="77.5" x14ac:dyDescent="0.35">
      <c r="A860" s="10"/>
      <c r="B860" s="11"/>
      <c r="C860" s="9">
        <f ca="1">COUNTIF($B$11:E860,E860)</f>
        <v>5</v>
      </c>
      <c r="D860" s="4" t="s">
        <v>307</v>
      </c>
      <c r="E860" s="59">
        <v>10000000</v>
      </c>
      <c r="F860" s="59">
        <v>10000000</v>
      </c>
      <c r="G860" s="73"/>
      <c r="H860" s="6" t="s">
        <v>1226</v>
      </c>
    </row>
    <row r="861" spans="1:12" s="14" customFormat="1" ht="108.5" x14ac:dyDescent="0.35">
      <c r="A861" s="10"/>
      <c r="B861" s="11"/>
      <c r="C861" s="58">
        <v>6</v>
      </c>
      <c r="D861" s="56" t="s">
        <v>1975</v>
      </c>
      <c r="E861" s="63">
        <v>0</v>
      </c>
      <c r="F861" s="63">
        <v>25000000</v>
      </c>
      <c r="G861" s="76">
        <f t="shared" ref="G861:G888" si="42">F861-E861</f>
        <v>25000000</v>
      </c>
      <c r="H861" s="56" t="s">
        <v>1227</v>
      </c>
      <c r="I861" s="69"/>
      <c r="J861" s="26"/>
    </row>
    <row r="862" spans="1:12" s="14" customFormat="1" ht="93" x14ac:dyDescent="0.35">
      <c r="A862" s="10"/>
      <c r="B862" s="11"/>
      <c r="C862" s="58">
        <v>7</v>
      </c>
      <c r="D862" s="56" t="s">
        <v>1977</v>
      </c>
      <c r="E862" s="63">
        <v>0</v>
      </c>
      <c r="F862" s="63">
        <v>45000000</v>
      </c>
      <c r="G862" s="76">
        <f t="shared" si="42"/>
        <v>45000000</v>
      </c>
      <c r="H862" s="56" t="s">
        <v>1227</v>
      </c>
      <c r="I862" s="69"/>
      <c r="J862" s="26"/>
    </row>
    <row r="863" spans="1:12" s="14" customFormat="1" ht="77.5" x14ac:dyDescent="0.35">
      <c r="A863" s="10"/>
      <c r="B863" s="11"/>
      <c r="C863" s="58">
        <v>8</v>
      </c>
      <c r="D863" s="56" t="s">
        <v>1970</v>
      </c>
      <c r="E863" s="63">
        <v>0</v>
      </c>
      <c r="F863" s="63">
        <v>5000000</v>
      </c>
      <c r="G863" s="76">
        <f t="shared" si="42"/>
        <v>5000000</v>
      </c>
      <c r="H863" s="56" t="s">
        <v>1226</v>
      </c>
      <c r="I863" s="69"/>
      <c r="J863" s="26"/>
    </row>
    <row r="864" spans="1:12" s="14" customFormat="1" ht="93" x14ac:dyDescent="0.35">
      <c r="A864" s="10"/>
      <c r="B864" s="11"/>
      <c r="C864" s="58">
        <v>9</v>
      </c>
      <c r="D864" s="56" t="s">
        <v>1971</v>
      </c>
      <c r="E864" s="63">
        <v>0</v>
      </c>
      <c r="F864" s="63">
        <v>7500000</v>
      </c>
      <c r="G864" s="76">
        <f t="shared" si="42"/>
        <v>7500000</v>
      </c>
      <c r="H864" s="56" t="s">
        <v>1226</v>
      </c>
      <c r="I864" s="69"/>
      <c r="J864" s="26"/>
    </row>
    <row r="865" spans="1:10" s="14" customFormat="1" ht="93" x14ac:dyDescent="0.35">
      <c r="A865" s="10"/>
      <c r="B865" s="11"/>
      <c r="C865" s="58">
        <v>10</v>
      </c>
      <c r="D865" s="56" t="s">
        <v>1972</v>
      </c>
      <c r="E865" s="63">
        <v>0</v>
      </c>
      <c r="F865" s="63">
        <v>7500000</v>
      </c>
      <c r="G865" s="76">
        <f t="shared" si="42"/>
        <v>7500000</v>
      </c>
      <c r="H865" s="56" t="s">
        <v>1226</v>
      </c>
      <c r="I865" s="69"/>
      <c r="J865" s="26"/>
    </row>
    <row r="866" spans="1:10" s="14" customFormat="1" ht="93" x14ac:dyDescent="0.35">
      <c r="A866" s="10"/>
      <c r="B866" s="11"/>
      <c r="C866" s="58">
        <v>11</v>
      </c>
      <c r="D866" s="56" t="s">
        <v>1973</v>
      </c>
      <c r="E866" s="63">
        <v>0</v>
      </c>
      <c r="F866" s="63">
        <v>7500000</v>
      </c>
      <c r="G866" s="76">
        <f t="shared" si="42"/>
        <v>7500000</v>
      </c>
      <c r="H866" s="56" t="s">
        <v>1226</v>
      </c>
      <c r="I866" s="69"/>
      <c r="J866" s="26"/>
    </row>
    <row r="867" spans="1:10" s="14" customFormat="1" ht="93" x14ac:dyDescent="0.35">
      <c r="A867" s="10"/>
      <c r="B867" s="11"/>
      <c r="C867" s="58">
        <v>12</v>
      </c>
      <c r="D867" s="56" t="s">
        <v>1974</v>
      </c>
      <c r="E867" s="63">
        <v>0</v>
      </c>
      <c r="F867" s="63">
        <v>7500000</v>
      </c>
      <c r="G867" s="76">
        <f t="shared" si="42"/>
        <v>7500000</v>
      </c>
      <c r="H867" s="56" t="s">
        <v>1226</v>
      </c>
      <c r="I867" s="69"/>
      <c r="J867" s="26"/>
    </row>
    <row r="868" spans="1:10" s="14" customFormat="1" ht="93" x14ac:dyDescent="0.35">
      <c r="A868" s="10"/>
      <c r="B868" s="11"/>
      <c r="C868" s="58">
        <v>13</v>
      </c>
      <c r="D868" s="56" t="s">
        <v>1976</v>
      </c>
      <c r="E868" s="63">
        <v>0</v>
      </c>
      <c r="F868" s="63">
        <v>15000000</v>
      </c>
      <c r="G868" s="76">
        <f t="shared" si="42"/>
        <v>15000000</v>
      </c>
      <c r="H868" s="56" t="s">
        <v>1226</v>
      </c>
      <c r="I868" s="69"/>
      <c r="J868" s="26"/>
    </row>
    <row r="869" spans="1:10" s="14" customFormat="1" ht="93" x14ac:dyDescent="0.35">
      <c r="A869" s="10"/>
      <c r="B869" s="11"/>
      <c r="C869" s="58">
        <v>14</v>
      </c>
      <c r="D869" s="56" t="s">
        <v>1978</v>
      </c>
      <c r="E869" s="63">
        <v>0</v>
      </c>
      <c r="F869" s="63">
        <v>7500000</v>
      </c>
      <c r="G869" s="76">
        <f t="shared" si="42"/>
        <v>7500000</v>
      </c>
      <c r="H869" s="56" t="s">
        <v>1226</v>
      </c>
      <c r="I869" s="69"/>
      <c r="J869" s="26"/>
    </row>
    <row r="870" spans="1:10" s="14" customFormat="1" ht="77.5" x14ac:dyDescent="0.35">
      <c r="A870" s="10"/>
      <c r="B870" s="11"/>
      <c r="C870" s="58">
        <v>15</v>
      </c>
      <c r="D870" s="56" t="s">
        <v>1979</v>
      </c>
      <c r="E870" s="63">
        <v>0</v>
      </c>
      <c r="F870" s="63">
        <v>7500000</v>
      </c>
      <c r="G870" s="76">
        <f t="shared" si="42"/>
        <v>7500000</v>
      </c>
      <c r="H870" s="56" t="s">
        <v>1226</v>
      </c>
      <c r="I870" s="69"/>
      <c r="J870" s="26"/>
    </row>
    <row r="871" spans="1:10" s="14" customFormat="1" ht="93" x14ac:dyDescent="0.35">
      <c r="A871" s="10"/>
      <c r="B871" s="11"/>
      <c r="C871" s="58">
        <v>16</v>
      </c>
      <c r="D871" s="56" t="s">
        <v>1980</v>
      </c>
      <c r="E871" s="63">
        <v>0</v>
      </c>
      <c r="F871" s="63">
        <v>7500000</v>
      </c>
      <c r="G871" s="76">
        <f t="shared" si="42"/>
        <v>7500000</v>
      </c>
      <c r="H871" s="56" t="s">
        <v>1226</v>
      </c>
      <c r="I871" s="69"/>
      <c r="J871" s="26"/>
    </row>
    <row r="872" spans="1:10" s="14" customFormat="1" ht="93" x14ac:dyDescent="0.35">
      <c r="A872" s="10"/>
      <c r="B872" s="11"/>
      <c r="C872" s="58">
        <v>17</v>
      </c>
      <c r="D872" s="56" t="s">
        <v>1981</v>
      </c>
      <c r="E872" s="63">
        <v>0</v>
      </c>
      <c r="F872" s="63">
        <v>7500000</v>
      </c>
      <c r="G872" s="76">
        <f t="shared" si="42"/>
        <v>7500000</v>
      </c>
      <c r="H872" s="56" t="s">
        <v>1226</v>
      </c>
      <c r="I872" s="69"/>
      <c r="J872" s="26"/>
    </row>
    <row r="873" spans="1:10" s="14" customFormat="1" ht="93" x14ac:dyDescent="0.35">
      <c r="A873" s="10"/>
      <c r="B873" s="11"/>
      <c r="C873" s="58">
        <v>18</v>
      </c>
      <c r="D873" s="56" t="s">
        <v>1982</v>
      </c>
      <c r="E873" s="63">
        <v>0</v>
      </c>
      <c r="F873" s="63">
        <v>7500000</v>
      </c>
      <c r="G873" s="76">
        <f t="shared" si="42"/>
        <v>7500000</v>
      </c>
      <c r="H873" s="56" t="s">
        <v>1226</v>
      </c>
      <c r="I873" s="69"/>
      <c r="J873" s="26"/>
    </row>
    <row r="874" spans="1:10" s="14" customFormat="1" ht="93" x14ac:dyDescent="0.35">
      <c r="A874" s="10"/>
      <c r="B874" s="11"/>
      <c r="C874" s="58">
        <v>19</v>
      </c>
      <c r="D874" s="56" t="s">
        <v>1983</v>
      </c>
      <c r="E874" s="63">
        <v>0</v>
      </c>
      <c r="F874" s="63">
        <v>7500000</v>
      </c>
      <c r="G874" s="76">
        <f t="shared" si="42"/>
        <v>7500000</v>
      </c>
      <c r="H874" s="56" t="s">
        <v>1226</v>
      </c>
      <c r="I874" s="69"/>
      <c r="J874" s="26"/>
    </row>
    <row r="875" spans="1:10" s="14" customFormat="1" ht="93" x14ac:dyDescent="0.35">
      <c r="A875" s="10"/>
      <c r="B875" s="11"/>
      <c r="C875" s="58">
        <v>20</v>
      </c>
      <c r="D875" s="56" t="s">
        <v>1984</v>
      </c>
      <c r="E875" s="63">
        <v>0</v>
      </c>
      <c r="F875" s="63">
        <v>7500000</v>
      </c>
      <c r="G875" s="76">
        <f t="shared" si="42"/>
        <v>7500000</v>
      </c>
      <c r="H875" s="56" t="s">
        <v>1226</v>
      </c>
      <c r="I875" s="69"/>
      <c r="J875" s="26"/>
    </row>
    <row r="876" spans="1:10" s="14" customFormat="1" ht="93" x14ac:dyDescent="0.35">
      <c r="A876" s="10"/>
      <c r="B876" s="11"/>
      <c r="C876" s="58">
        <v>21</v>
      </c>
      <c r="D876" s="56" t="s">
        <v>1985</v>
      </c>
      <c r="E876" s="63">
        <v>0</v>
      </c>
      <c r="F876" s="63">
        <v>7500000</v>
      </c>
      <c r="G876" s="76">
        <f t="shared" si="42"/>
        <v>7500000</v>
      </c>
      <c r="H876" s="56" t="s">
        <v>1226</v>
      </c>
      <c r="I876" s="69"/>
      <c r="J876" s="26"/>
    </row>
    <row r="877" spans="1:10" s="14" customFormat="1" ht="93" x14ac:dyDescent="0.35">
      <c r="A877" s="10"/>
      <c r="B877" s="11"/>
      <c r="C877" s="58">
        <v>22</v>
      </c>
      <c r="D877" s="56" t="s">
        <v>1986</v>
      </c>
      <c r="E877" s="63">
        <v>0</v>
      </c>
      <c r="F877" s="63">
        <v>7500000</v>
      </c>
      <c r="G877" s="76">
        <f t="shared" si="42"/>
        <v>7500000</v>
      </c>
      <c r="H877" s="56" t="s">
        <v>1226</v>
      </c>
      <c r="I877" s="69"/>
      <c r="J877" s="26"/>
    </row>
    <row r="878" spans="1:10" s="14" customFormat="1" ht="93" x14ac:dyDescent="0.35">
      <c r="A878" s="10"/>
      <c r="B878" s="11"/>
      <c r="C878" s="58">
        <v>23</v>
      </c>
      <c r="D878" s="56" t="s">
        <v>1987</v>
      </c>
      <c r="E878" s="63">
        <v>0</v>
      </c>
      <c r="F878" s="63">
        <v>7500000</v>
      </c>
      <c r="G878" s="76">
        <f t="shared" si="42"/>
        <v>7500000</v>
      </c>
      <c r="H878" s="56" t="s">
        <v>1226</v>
      </c>
      <c r="I878" s="69"/>
      <c r="J878" s="26"/>
    </row>
    <row r="879" spans="1:10" s="14" customFormat="1" ht="93" x14ac:dyDescent="0.35">
      <c r="A879" s="10"/>
      <c r="B879" s="11"/>
      <c r="C879" s="58">
        <v>24</v>
      </c>
      <c r="D879" s="56" t="s">
        <v>1988</v>
      </c>
      <c r="E879" s="63">
        <v>0</v>
      </c>
      <c r="F879" s="63">
        <v>7500000</v>
      </c>
      <c r="G879" s="76">
        <f t="shared" si="42"/>
        <v>7500000</v>
      </c>
      <c r="H879" s="56" t="s">
        <v>1226</v>
      </c>
      <c r="I879" s="69"/>
      <c r="J879" s="26"/>
    </row>
    <row r="880" spans="1:10" s="14" customFormat="1" ht="93" x14ac:dyDescent="0.35">
      <c r="A880" s="10"/>
      <c r="B880" s="11"/>
      <c r="C880" s="58">
        <v>25</v>
      </c>
      <c r="D880" s="56" t="s">
        <v>1989</v>
      </c>
      <c r="E880" s="63">
        <v>0</v>
      </c>
      <c r="F880" s="63">
        <v>7500000</v>
      </c>
      <c r="G880" s="76">
        <f t="shared" si="42"/>
        <v>7500000</v>
      </c>
      <c r="H880" s="56" t="s">
        <v>1226</v>
      </c>
      <c r="I880" s="69"/>
      <c r="J880" s="26"/>
    </row>
    <row r="881" spans="1:10" s="14" customFormat="1" ht="77.5" x14ac:dyDescent="0.35">
      <c r="A881" s="10"/>
      <c r="B881" s="11"/>
      <c r="C881" s="58">
        <v>26</v>
      </c>
      <c r="D881" s="56" t="s">
        <v>1990</v>
      </c>
      <c r="E881" s="63">
        <v>0</v>
      </c>
      <c r="F881" s="63">
        <v>7500000</v>
      </c>
      <c r="G881" s="76">
        <f t="shared" si="42"/>
        <v>7500000</v>
      </c>
      <c r="H881" s="56" t="s">
        <v>1226</v>
      </c>
      <c r="I881" s="69"/>
      <c r="J881" s="26"/>
    </row>
    <row r="882" spans="1:10" s="14" customFormat="1" ht="77.5" x14ac:dyDescent="0.35">
      <c r="A882" s="10"/>
      <c r="B882" s="11"/>
      <c r="C882" s="58">
        <v>27</v>
      </c>
      <c r="D882" s="56" t="s">
        <v>1991</v>
      </c>
      <c r="E882" s="63">
        <v>0</v>
      </c>
      <c r="F882" s="63">
        <v>7500000</v>
      </c>
      <c r="G882" s="76">
        <f t="shared" si="42"/>
        <v>7500000</v>
      </c>
      <c r="H882" s="56" t="s">
        <v>1226</v>
      </c>
      <c r="I882" s="69"/>
      <c r="J882" s="26"/>
    </row>
    <row r="883" spans="1:10" s="14" customFormat="1" ht="93" x14ac:dyDescent="0.35">
      <c r="A883" s="10"/>
      <c r="B883" s="11"/>
      <c r="C883" s="58">
        <v>28</v>
      </c>
      <c r="D883" s="56" t="s">
        <v>1992</v>
      </c>
      <c r="E883" s="63">
        <v>0</v>
      </c>
      <c r="F883" s="63">
        <v>7500000</v>
      </c>
      <c r="G883" s="76">
        <f t="shared" si="42"/>
        <v>7500000</v>
      </c>
      <c r="H883" s="56" t="s">
        <v>1226</v>
      </c>
      <c r="I883" s="69"/>
      <c r="J883" s="26"/>
    </row>
    <row r="884" spans="1:10" s="14" customFormat="1" ht="93" x14ac:dyDescent="0.35">
      <c r="A884" s="10"/>
      <c r="B884" s="11"/>
      <c r="C884" s="58">
        <v>29</v>
      </c>
      <c r="D884" s="56" t="s">
        <v>1993</v>
      </c>
      <c r="E884" s="63">
        <v>0</v>
      </c>
      <c r="F884" s="63">
        <v>7500000</v>
      </c>
      <c r="G884" s="76">
        <f t="shared" si="42"/>
        <v>7500000</v>
      </c>
      <c r="H884" s="56" t="s">
        <v>1226</v>
      </c>
      <c r="I884" s="69"/>
      <c r="J884" s="26"/>
    </row>
    <row r="885" spans="1:10" s="14" customFormat="1" ht="93" x14ac:dyDescent="0.35">
      <c r="A885" s="10"/>
      <c r="B885" s="11"/>
      <c r="C885" s="58">
        <v>30</v>
      </c>
      <c r="D885" s="56" t="s">
        <v>1994</v>
      </c>
      <c r="E885" s="63">
        <v>0</v>
      </c>
      <c r="F885" s="63">
        <v>7500000</v>
      </c>
      <c r="G885" s="76">
        <f t="shared" si="42"/>
        <v>7500000</v>
      </c>
      <c r="H885" s="56" t="s">
        <v>1226</v>
      </c>
      <c r="I885" s="69"/>
      <c r="J885" s="26"/>
    </row>
    <row r="886" spans="1:10" s="14" customFormat="1" ht="77.5" x14ac:dyDescent="0.35">
      <c r="A886" s="10"/>
      <c r="B886" s="11"/>
      <c r="C886" s="58">
        <v>31</v>
      </c>
      <c r="D886" s="56" t="s">
        <v>1995</v>
      </c>
      <c r="E886" s="63">
        <v>0</v>
      </c>
      <c r="F886" s="63">
        <v>7500000</v>
      </c>
      <c r="G886" s="76">
        <f t="shared" si="42"/>
        <v>7500000</v>
      </c>
      <c r="H886" s="56" t="s">
        <v>1226</v>
      </c>
      <c r="I886" s="69"/>
      <c r="J886" s="26"/>
    </row>
    <row r="887" spans="1:10" s="14" customFormat="1" ht="77.5" x14ac:dyDescent="0.35">
      <c r="A887" s="10"/>
      <c r="B887" s="11"/>
      <c r="C887" s="58">
        <v>32</v>
      </c>
      <c r="D887" s="56" t="s">
        <v>1996</v>
      </c>
      <c r="E887" s="63">
        <v>0</v>
      </c>
      <c r="F887" s="63">
        <v>15000000</v>
      </c>
      <c r="G887" s="76">
        <f t="shared" si="42"/>
        <v>15000000</v>
      </c>
      <c r="H887" s="56" t="s">
        <v>1226</v>
      </c>
      <c r="I887" s="69"/>
      <c r="J887" s="26"/>
    </row>
    <row r="888" spans="1:10" s="14" customFormat="1" ht="77.5" x14ac:dyDescent="0.35">
      <c r="A888" s="10"/>
      <c r="B888" s="11"/>
      <c r="C888" s="58">
        <v>33</v>
      </c>
      <c r="D888" s="56" t="s">
        <v>1997</v>
      </c>
      <c r="E888" s="63">
        <v>0</v>
      </c>
      <c r="F888" s="63">
        <v>25000000</v>
      </c>
      <c r="G888" s="76">
        <f t="shared" si="42"/>
        <v>25000000</v>
      </c>
      <c r="H888" s="56" t="s">
        <v>1226</v>
      </c>
      <c r="I888" s="69"/>
      <c r="J888" s="26"/>
    </row>
    <row r="889" spans="1:10" x14ac:dyDescent="0.35">
      <c r="A889" s="10"/>
      <c r="B889" s="27"/>
      <c r="C889" s="109" t="s">
        <v>1302</v>
      </c>
      <c r="D889" s="110"/>
      <c r="E889" s="59">
        <f>SUM(E856:E888)</f>
        <v>142500000</v>
      </c>
      <c r="F889" s="59">
        <f>SUM(F856:F888)</f>
        <v>437500000</v>
      </c>
      <c r="G889" s="73">
        <f>SUM(G856:G888)</f>
        <v>295000000</v>
      </c>
      <c r="H889" s="31"/>
      <c r="J889" s="35"/>
    </row>
    <row r="890" spans="1:10" x14ac:dyDescent="0.35">
      <c r="A890" s="10"/>
      <c r="B890" s="27"/>
      <c r="C890" s="107" t="s">
        <v>1317</v>
      </c>
      <c r="D890" s="112"/>
      <c r="E890" s="59"/>
      <c r="F890" s="59"/>
      <c r="G890" s="73"/>
      <c r="H890" s="31"/>
      <c r="J890" s="35"/>
    </row>
    <row r="891" spans="1:10" ht="77.5" x14ac:dyDescent="0.35">
      <c r="A891" s="10"/>
      <c r="B891" s="11"/>
      <c r="C891" s="9">
        <f ca="1">COUNTIF($B$11:E891,E891)</f>
        <v>1</v>
      </c>
      <c r="D891" s="4" t="s">
        <v>308</v>
      </c>
      <c r="E891" s="59">
        <v>10000000</v>
      </c>
      <c r="F891" s="59">
        <v>10000000</v>
      </c>
      <c r="G891" s="73"/>
      <c r="H891" s="6" t="s">
        <v>1227</v>
      </c>
    </row>
    <row r="892" spans="1:10" ht="77.5" x14ac:dyDescent="0.35">
      <c r="A892" s="10"/>
      <c r="B892" s="11"/>
      <c r="C892" s="9">
        <f ca="1">COUNTIF($B$11:E892,E892)</f>
        <v>2</v>
      </c>
      <c r="D892" s="4" t="s">
        <v>309</v>
      </c>
      <c r="E892" s="59">
        <v>100000000</v>
      </c>
      <c r="F892" s="59">
        <v>100000000</v>
      </c>
      <c r="G892" s="73"/>
      <c r="H892" s="6" t="s">
        <v>1227</v>
      </c>
    </row>
    <row r="893" spans="1:10" ht="77.5" x14ac:dyDescent="0.35">
      <c r="A893" s="10"/>
      <c r="B893" s="11"/>
      <c r="C893" s="9">
        <f ca="1">COUNTIF($B$11:E893,E893)</f>
        <v>3</v>
      </c>
      <c r="D893" s="4" t="s">
        <v>310</v>
      </c>
      <c r="E893" s="59">
        <v>75000000</v>
      </c>
      <c r="F893" s="59">
        <v>75000000</v>
      </c>
      <c r="G893" s="73"/>
      <c r="H893" s="6" t="s">
        <v>1227</v>
      </c>
    </row>
    <row r="894" spans="1:10" ht="77.5" x14ac:dyDescent="0.35">
      <c r="A894" s="10"/>
      <c r="B894" s="11"/>
      <c r="C894" s="9">
        <f ca="1">COUNTIF($B$11:E894,E894)</f>
        <v>4</v>
      </c>
      <c r="D894" s="4" t="s">
        <v>311</v>
      </c>
      <c r="E894" s="59">
        <v>10000000</v>
      </c>
      <c r="F894" s="59">
        <v>10000000</v>
      </c>
      <c r="G894" s="73"/>
      <c r="H894" s="6" t="s">
        <v>1226</v>
      </c>
    </row>
    <row r="895" spans="1:10" ht="77.5" x14ac:dyDescent="0.35">
      <c r="A895" s="10"/>
      <c r="B895" s="11"/>
      <c r="C895" s="9">
        <f ca="1">COUNTIF($B$11:E895,E895)</f>
        <v>5</v>
      </c>
      <c r="D895" s="4" t="s">
        <v>312</v>
      </c>
      <c r="E895" s="59">
        <v>10000000</v>
      </c>
      <c r="F895" s="59">
        <v>10000000</v>
      </c>
      <c r="G895" s="73"/>
      <c r="H895" s="6" t="s">
        <v>1226</v>
      </c>
    </row>
    <row r="896" spans="1:10" s="14" customFormat="1" ht="77.5" x14ac:dyDescent="0.35">
      <c r="A896" s="10"/>
      <c r="B896" s="11"/>
      <c r="C896" s="58">
        <v>6</v>
      </c>
      <c r="D896" s="56" t="s">
        <v>1998</v>
      </c>
      <c r="E896" s="63">
        <v>0</v>
      </c>
      <c r="F896" s="63">
        <v>20000000</v>
      </c>
      <c r="G896" s="76">
        <f t="shared" ref="G896:G911" si="43">F896-E896</f>
        <v>20000000</v>
      </c>
      <c r="H896" s="56" t="s">
        <v>1227</v>
      </c>
      <c r="I896" s="69"/>
      <c r="J896" s="26"/>
    </row>
    <row r="897" spans="1:10" s="14" customFormat="1" ht="77.5" x14ac:dyDescent="0.35">
      <c r="A897" s="10"/>
      <c r="B897" s="11"/>
      <c r="C897" s="58">
        <v>7</v>
      </c>
      <c r="D897" s="56" t="s">
        <v>1999</v>
      </c>
      <c r="E897" s="63">
        <v>0</v>
      </c>
      <c r="F897" s="63">
        <v>35000000</v>
      </c>
      <c r="G897" s="76">
        <f t="shared" si="43"/>
        <v>35000000</v>
      </c>
      <c r="H897" s="56" t="s">
        <v>1227</v>
      </c>
      <c r="I897" s="69"/>
      <c r="J897" s="26"/>
    </row>
    <row r="898" spans="1:10" s="14" customFormat="1" ht="77.5" x14ac:dyDescent="0.35">
      <c r="A898" s="10"/>
      <c r="B898" s="11"/>
      <c r="C898" s="58">
        <v>8</v>
      </c>
      <c r="D898" s="56" t="s">
        <v>2011</v>
      </c>
      <c r="E898" s="63">
        <v>0</v>
      </c>
      <c r="F898" s="63">
        <v>50000000</v>
      </c>
      <c r="G898" s="76">
        <f t="shared" si="43"/>
        <v>50000000</v>
      </c>
      <c r="H898" s="56" t="s">
        <v>1227</v>
      </c>
      <c r="I898" s="69"/>
      <c r="J898" s="26"/>
    </row>
    <row r="899" spans="1:10" s="14" customFormat="1" ht="77.5" x14ac:dyDescent="0.35">
      <c r="A899" s="10"/>
      <c r="B899" s="11"/>
      <c r="C899" s="58">
        <v>9</v>
      </c>
      <c r="D899" s="56" t="s">
        <v>2012</v>
      </c>
      <c r="E899" s="63">
        <v>0</v>
      </c>
      <c r="F899" s="63">
        <v>30000000</v>
      </c>
      <c r="G899" s="76">
        <f t="shared" si="43"/>
        <v>30000000</v>
      </c>
      <c r="H899" s="56" t="s">
        <v>1227</v>
      </c>
      <c r="I899" s="69"/>
      <c r="J899" s="26"/>
    </row>
    <row r="900" spans="1:10" s="14" customFormat="1" ht="77.5" x14ac:dyDescent="0.35">
      <c r="A900" s="10"/>
      <c r="B900" s="11"/>
      <c r="C900" s="58">
        <v>10</v>
      </c>
      <c r="D900" s="56" t="s">
        <v>2013</v>
      </c>
      <c r="E900" s="63">
        <v>0</v>
      </c>
      <c r="F900" s="63">
        <v>25000000</v>
      </c>
      <c r="G900" s="76">
        <f t="shared" si="43"/>
        <v>25000000</v>
      </c>
      <c r="H900" s="56" t="s">
        <v>1227</v>
      </c>
      <c r="I900" s="69"/>
      <c r="J900" s="26"/>
    </row>
    <row r="901" spans="1:10" s="14" customFormat="1" ht="77.5" x14ac:dyDescent="0.35">
      <c r="A901" s="10"/>
      <c r="B901" s="11"/>
      <c r="C901" s="58">
        <v>11</v>
      </c>
      <c r="D901" s="56" t="s">
        <v>2000</v>
      </c>
      <c r="E901" s="63">
        <v>0</v>
      </c>
      <c r="F901" s="63">
        <v>10000000</v>
      </c>
      <c r="G901" s="76">
        <f t="shared" si="43"/>
        <v>10000000</v>
      </c>
      <c r="H901" s="56" t="s">
        <v>1226</v>
      </c>
      <c r="I901" s="69"/>
      <c r="J901" s="26"/>
    </row>
    <row r="902" spans="1:10" s="14" customFormat="1" ht="77.5" x14ac:dyDescent="0.35">
      <c r="A902" s="10"/>
      <c r="B902" s="11"/>
      <c r="C902" s="58">
        <v>12</v>
      </c>
      <c r="D902" s="56" t="s">
        <v>2001</v>
      </c>
      <c r="E902" s="63">
        <v>0</v>
      </c>
      <c r="F902" s="63">
        <v>10000000</v>
      </c>
      <c r="G902" s="76">
        <f t="shared" si="43"/>
        <v>10000000</v>
      </c>
      <c r="H902" s="56" t="s">
        <v>1226</v>
      </c>
      <c r="I902" s="69"/>
      <c r="J902" s="26"/>
    </row>
    <row r="903" spans="1:10" s="14" customFormat="1" ht="77.5" x14ac:dyDescent="0.35">
      <c r="A903" s="10"/>
      <c r="B903" s="11"/>
      <c r="C903" s="58">
        <v>13</v>
      </c>
      <c r="D903" s="56" t="s">
        <v>2002</v>
      </c>
      <c r="E903" s="63">
        <v>0</v>
      </c>
      <c r="F903" s="63">
        <v>10000000</v>
      </c>
      <c r="G903" s="76">
        <f t="shared" si="43"/>
        <v>10000000</v>
      </c>
      <c r="H903" s="56" t="s">
        <v>1226</v>
      </c>
      <c r="I903" s="69"/>
      <c r="J903" s="26"/>
    </row>
    <row r="904" spans="1:10" s="14" customFormat="1" ht="77.5" x14ac:dyDescent="0.35">
      <c r="A904" s="10"/>
      <c r="B904" s="11"/>
      <c r="C904" s="58">
        <v>14</v>
      </c>
      <c r="D904" s="56" t="s">
        <v>2003</v>
      </c>
      <c r="E904" s="63">
        <v>0</v>
      </c>
      <c r="F904" s="63">
        <v>10000000</v>
      </c>
      <c r="G904" s="76">
        <f t="shared" si="43"/>
        <v>10000000</v>
      </c>
      <c r="H904" s="56" t="s">
        <v>1226</v>
      </c>
      <c r="I904" s="69"/>
      <c r="J904" s="26"/>
    </row>
    <row r="905" spans="1:10" s="14" customFormat="1" ht="77.5" x14ac:dyDescent="0.35">
      <c r="A905" s="10"/>
      <c r="B905" s="11"/>
      <c r="C905" s="58">
        <v>15</v>
      </c>
      <c r="D905" s="56" t="s">
        <v>2004</v>
      </c>
      <c r="E905" s="63">
        <v>0</v>
      </c>
      <c r="F905" s="63">
        <v>10000000</v>
      </c>
      <c r="G905" s="76">
        <f t="shared" si="43"/>
        <v>10000000</v>
      </c>
      <c r="H905" s="56" t="s">
        <v>1226</v>
      </c>
      <c r="I905" s="69"/>
      <c r="J905" s="26"/>
    </row>
    <row r="906" spans="1:10" s="14" customFormat="1" ht="77.5" x14ac:dyDescent="0.35">
      <c r="A906" s="10"/>
      <c r="B906" s="11"/>
      <c r="C906" s="58">
        <v>16</v>
      </c>
      <c r="D906" s="56" t="s">
        <v>2005</v>
      </c>
      <c r="E906" s="63">
        <v>0</v>
      </c>
      <c r="F906" s="63">
        <v>10000000</v>
      </c>
      <c r="G906" s="76">
        <f t="shared" si="43"/>
        <v>10000000</v>
      </c>
      <c r="H906" s="56" t="s">
        <v>1226</v>
      </c>
      <c r="I906" s="69"/>
      <c r="J906" s="26"/>
    </row>
    <row r="907" spans="1:10" s="14" customFormat="1" ht="77.5" x14ac:dyDescent="0.35">
      <c r="A907" s="10"/>
      <c r="B907" s="11"/>
      <c r="C907" s="58">
        <v>17</v>
      </c>
      <c r="D907" s="56" t="s">
        <v>2006</v>
      </c>
      <c r="E907" s="63">
        <v>0</v>
      </c>
      <c r="F907" s="63">
        <v>10000000</v>
      </c>
      <c r="G907" s="76">
        <f t="shared" si="43"/>
        <v>10000000</v>
      </c>
      <c r="H907" s="56" t="s">
        <v>1226</v>
      </c>
      <c r="I907" s="69"/>
      <c r="J907" s="26"/>
    </row>
    <row r="908" spans="1:10" s="14" customFormat="1" ht="77.5" x14ac:dyDescent="0.35">
      <c r="A908" s="10"/>
      <c r="B908" s="11"/>
      <c r="C908" s="58">
        <v>18</v>
      </c>
      <c r="D908" s="56" t="s">
        <v>2007</v>
      </c>
      <c r="E908" s="63">
        <v>0</v>
      </c>
      <c r="F908" s="63">
        <v>10000000</v>
      </c>
      <c r="G908" s="76">
        <f t="shared" si="43"/>
        <v>10000000</v>
      </c>
      <c r="H908" s="56" t="s">
        <v>1226</v>
      </c>
      <c r="I908" s="69"/>
      <c r="J908" s="26"/>
    </row>
    <row r="909" spans="1:10" s="14" customFormat="1" ht="77.5" x14ac:dyDescent="0.35">
      <c r="A909" s="10"/>
      <c r="B909" s="11"/>
      <c r="C909" s="58">
        <v>19</v>
      </c>
      <c r="D909" s="56" t="s">
        <v>2008</v>
      </c>
      <c r="E909" s="63">
        <v>0</v>
      </c>
      <c r="F909" s="63">
        <v>10000000</v>
      </c>
      <c r="G909" s="76">
        <f t="shared" si="43"/>
        <v>10000000</v>
      </c>
      <c r="H909" s="56" t="s">
        <v>1226</v>
      </c>
      <c r="I909" s="69"/>
      <c r="J909" s="26"/>
    </row>
    <row r="910" spans="1:10" s="14" customFormat="1" ht="77.5" x14ac:dyDescent="0.35">
      <c r="A910" s="10"/>
      <c r="B910" s="11"/>
      <c r="C910" s="58">
        <v>20</v>
      </c>
      <c r="D910" s="56" t="s">
        <v>2009</v>
      </c>
      <c r="E910" s="63">
        <v>0</v>
      </c>
      <c r="F910" s="63">
        <v>10000000</v>
      </c>
      <c r="G910" s="76">
        <f t="shared" si="43"/>
        <v>10000000</v>
      </c>
      <c r="H910" s="56" t="s">
        <v>1226</v>
      </c>
      <c r="I910" s="69"/>
      <c r="J910" s="26"/>
    </row>
    <row r="911" spans="1:10" s="14" customFormat="1" ht="77.5" x14ac:dyDescent="0.35">
      <c r="A911" s="10"/>
      <c r="B911" s="11"/>
      <c r="C911" s="58">
        <v>21</v>
      </c>
      <c r="D911" s="56" t="s">
        <v>2010</v>
      </c>
      <c r="E911" s="63">
        <v>0</v>
      </c>
      <c r="F911" s="63">
        <v>10000000</v>
      </c>
      <c r="G911" s="76">
        <f t="shared" si="43"/>
        <v>10000000</v>
      </c>
      <c r="H911" s="56" t="s">
        <v>1226</v>
      </c>
      <c r="I911" s="69"/>
      <c r="J911" s="26"/>
    </row>
    <row r="912" spans="1:10" x14ac:dyDescent="0.35">
      <c r="A912" s="10"/>
      <c r="B912" s="27"/>
      <c r="C912" s="109" t="s">
        <v>1303</v>
      </c>
      <c r="D912" s="110"/>
      <c r="E912" s="59">
        <f>SUM(E891:E911)</f>
        <v>205000000</v>
      </c>
      <c r="F912" s="59">
        <f>SUM(F891:F911)</f>
        <v>475000000</v>
      </c>
      <c r="G912" s="73">
        <f>SUM(G891:G911)</f>
        <v>270000000</v>
      </c>
      <c r="H912" s="31"/>
      <c r="J912" s="35"/>
    </row>
    <row r="913" spans="1:10" x14ac:dyDescent="0.35">
      <c r="A913" s="10"/>
      <c r="B913" s="27"/>
      <c r="C913" s="107" t="s">
        <v>1318</v>
      </c>
      <c r="D913" s="112"/>
      <c r="E913" s="59"/>
      <c r="F913" s="59"/>
      <c r="G913" s="73"/>
      <c r="H913" s="31"/>
      <c r="J913" s="35"/>
    </row>
    <row r="914" spans="1:10" ht="77.5" x14ac:dyDescent="0.35">
      <c r="A914" s="10"/>
      <c r="B914" s="11"/>
      <c r="C914" s="9">
        <f ca="1">COUNTIF($B$11:E914,E914)</f>
        <v>1</v>
      </c>
      <c r="D914" s="4" t="s">
        <v>313</v>
      </c>
      <c r="E914" s="59">
        <v>10000000</v>
      </c>
      <c r="F914" s="59">
        <v>10000000</v>
      </c>
      <c r="G914" s="73"/>
      <c r="H914" s="6" t="s">
        <v>1227</v>
      </c>
    </row>
    <row r="915" spans="1:10" ht="77.5" x14ac:dyDescent="0.35">
      <c r="A915" s="10"/>
      <c r="B915" s="11"/>
      <c r="C915" s="9">
        <f ca="1">COUNTIF($B$11:E915,E915)</f>
        <v>2</v>
      </c>
      <c r="D915" s="4" t="s">
        <v>314</v>
      </c>
      <c r="E915" s="59">
        <v>10000000</v>
      </c>
      <c r="F915" s="59">
        <v>10000000</v>
      </c>
      <c r="G915" s="73"/>
      <c r="H915" s="6" t="s">
        <v>1227</v>
      </c>
    </row>
    <row r="916" spans="1:10" ht="93" x14ac:dyDescent="0.35">
      <c r="A916" s="10"/>
      <c r="B916" s="11"/>
      <c r="C916" s="9">
        <f ca="1">COUNTIF($B$11:E916,E916)</f>
        <v>3</v>
      </c>
      <c r="D916" s="4" t="s">
        <v>315</v>
      </c>
      <c r="E916" s="59">
        <v>70000000</v>
      </c>
      <c r="F916" s="59">
        <v>70000000</v>
      </c>
      <c r="G916" s="73"/>
      <c r="H916" s="6" t="s">
        <v>1227</v>
      </c>
    </row>
    <row r="917" spans="1:10" ht="77.5" x14ac:dyDescent="0.35">
      <c r="A917" s="10"/>
      <c r="B917" s="11"/>
      <c r="C917" s="9">
        <f ca="1">COUNTIF($B$11:E917,E917)</f>
        <v>4</v>
      </c>
      <c r="D917" s="4" t="s">
        <v>316</v>
      </c>
      <c r="E917" s="59">
        <v>10000000</v>
      </c>
      <c r="F917" s="59">
        <v>10000000</v>
      </c>
      <c r="G917" s="73"/>
      <c r="H917" s="6" t="s">
        <v>1226</v>
      </c>
    </row>
    <row r="918" spans="1:10" ht="77.5" x14ac:dyDescent="0.35">
      <c r="A918" s="10"/>
      <c r="B918" s="11"/>
      <c r="C918" s="9">
        <f ca="1">COUNTIF($B$11:E918,E918)</f>
        <v>5</v>
      </c>
      <c r="D918" s="4" t="s">
        <v>317</v>
      </c>
      <c r="E918" s="59">
        <v>10000000</v>
      </c>
      <c r="F918" s="59">
        <v>10000000</v>
      </c>
      <c r="G918" s="73"/>
      <c r="H918" s="6" t="s">
        <v>1226</v>
      </c>
    </row>
    <row r="919" spans="1:10" s="14" customFormat="1" ht="77.5" x14ac:dyDescent="0.35">
      <c r="A919" s="10"/>
      <c r="B919" s="11"/>
      <c r="C919" s="58">
        <v>7</v>
      </c>
      <c r="D919" s="56" t="s">
        <v>2021</v>
      </c>
      <c r="E919" s="63">
        <v>0</v>
      </c>
      <c r="F919" s="63">
        <v>40000000</v>
      </c>
      <c r="G919" s="76">
        <f t="shared" ref="G919:G935" si="44">F919-E919</f>
        <v>40000000</v>
      </c>
      <c r="H919" s="56" t="s">
        <v>1227</v>
      </c>
      <c r="I919" s="69"/>
      <c r="J919" s="26"/>
    </row>
    <row r="920" spans="1:10" s="14" customFormat="1" ht="77.5" x14ac:dyDescent="0.35">
      <c r="A920" s="10"/>
      <c r="B920" s="11"/>
      <c r="C920" s="58">
        <v>8</v>
      </c>
      <c r="D920" s="56" t="s">
        <v>2022</v>
      </c>
      <c r="E920" s="63">
        <v>0</v>
      </c>
      <c r="F920" s="63">
        <v>75000000</v>
      </c>
      <c r="G920" s="76">
        <f t="shared" si="44"/>
        <v>75000000</v>
      </c>
      <c r="H920" s="56" t="s">
        <v>1227</v>
      </c>
      <c r="I920" s="69"/>
      <c r="J920" s="26"/>
    </row>
    <row r="921" spans="1:10" s="14" customFormat="1" ht="77.5" x14ac:dyDescent="0.35">
      <c r="A921" s="10"/>
      <c r="B921" s="11"/>
      <c r="C921" s="58">
        <v>9</v>
      </c>
      <c r="D921" s="56" t="s">
        <v>2023</v>
      </c>
      <c r="E921" s="63">
        <v>0</v>
      </c>
      <c r="F921" s="63">
        <v>75000000</v>
      </c>
      <c r="G921" s="76">
        <f t="shared" si="44"/>
        <v>75000000</v>
      </c>
      <c r="H921" s="56" t="s">
        <v>1227</v>
      </c>
      <c r="I921" s="69"/>
      <c r="J921" s="26"/>
    </row>
    <row r="922" spans="1:10" s="14" customFormat="1" ht="77.5" x14ac:dyDescent="0.35">
      <c r="A922" s="10"/>
      <c r="B922" s="11"/>
      <c r="C922" s="58">
        <v>10</v>
      </c>
      <c r="D922" s="56" t="s">
        <v>2024</v>
      </c>
      <c r="E922" s="63">
        <v>0</v>
      </c>
      <c r="F922" s="63">
        <v>20000000</v>
      </c>
      <c r="G922" s="76">
        <f t="shared" si="44"/>
        <v>20000000</v>
      </c>
      <c r="H922" s="56" t="s">
        <v>1227</v>
      </c>
      <c r="I922" s="69"/>
      <c r="J922" s="26"/>
    </row>
    <row r="923" spans="1:10" s="14" customFormat="1" ht="77.5" x14ac:dyDescent="0.35">
      <c r="A923" s="10"/>
      <c r="B923" s="11"/>
      <c r="C923" s="58">
        <v>11</v>
      </c>
      <c r="D923" s="56" t="s">
        <v>2025</v>
      </c>
      <c r="E923" s="63">
        <v>0</v>
      </c>
      <c r="F923" s="63">
        <v>30000000</v>
      </c>
      <c r="G923" s="76">
        <f t="shared" si="44"/>
        <v>30000000</v>
      </c>
      <c r="H923" s="56" t="s">
        <v>1227</v>
      </c>
      <c r="I923" s="69"/>
      <c r="J923" s="26"/>
    </row>
    <row r="924" spans="1:10" s="14" customFormat="1" ht="77.5" x14ac:dyDescent="0.35">
      <c r="A924" s="10"/>
      <c r="B924" s="11"/>
      <c r="C924" s="58">
        <v>12</v>
      </c>
      <c r="D924" s="56" t="s">
        <v>2026</v>
      </c>
      <c r="E924" s="63">
        <v>0</v>
      </c>
      <c r="F924" s="63">
        <v>10000000</v>
      </c>
      <c r="G924" s="76">
        <f t="shared" si="44"/>
        <v>10000000</v>
      </c>
      <c r="H924" s="56" t="s">
        <v>1227</v>
      </c>
      <c r="I924" s="69"/>
      <c r="J924" s="26"/>
    </row>
    <row r="925" spans="1:10" s="14" customFormat="1" ht="77.5" x14ac:dyDescent="0.35">
      <c r="A925" s="10"/>
      <c r="B925" s="11"/>
      <c r="C925" s="58">
        <v>13</v>
      </c>
      <c r="D925" s="56" t="s">
        <v>3290</v>
      </c>
      <c r="E925" s="63">
        <v>0</v>
      </c>
      <c r="F925" s="63">
        <v>10000000</v>
      </c>
      <c r="G925" s="76">
        <f t="shared" si="44"/>
        <v>10000000</v>
      </c>
      <c r="H925" s="56" t="s">
        <v>1226</v>
      </c>
      <c r="I925" s="69"/>
      <c r="J925" s="26"/>
    </row>
    <row r="926" spans="1:10" s="14" customFormat="1" ht="77.5" x14ac:dyDescent="0.35">
      <c r="A926" s="10"/>
      <c r="B926" s="11"/>
      <c r="C926" s="58">
        <v>14</v>
      </c>
      <c r="D926" s="56" t="s">
        <v>2014</v>
      </c>
      <c r="E926" s="63">
        <v>0</v>
      </c>
      <c r="F926" s="63">
        <v>10000000</v>
      </c>
      <c r="G926" s="76">
        <f t="shared" si="44"/>
        <v>10000000</v>
      </c>
      <c r="H926" s="56" t="s">
        <v>1226</v>
      </c>
      <c r="I926" s="69"/>
      <c r="J926" s="26"/>
    </row>
    <row r="927" spans="1:10" s="14" customFormat="1" ht="77.5" x14ac:dyDescent="0.35">
      <c r="A927" s="10"/>
      <c r="B927" s="11"/>
      <c r="C927" s="58">
        <v>15</v>
      </c>
      <c r="D927" s="56" t="s">
        <v>3291</v>
      </c>
      <c r="E927" s="63">
        <v>0</v>
      </c>
      <c r="F927" s="63">
        <v>10000000</v>
      </c>
      <c r="G927" s="76">
        <f t="shared" si="44"/>
        <v>10000000</v>
      </c>
      <c r="H927" s="56" t="s">
        <v>1226</v>
      </c>
      <c r="I927" s="69"/>
      <c r="J927" s="26"/>
    </row>
    <row r="928" spans="1:10" s="14" customFormat="1" ht="77.5" x14ac:dyDescent="0.35">
      <c r="A928" s="10"/>
      <c r="B928" s="11"/>
      <c r="C928" s="58">
        <v>16</v>
      </c>
      <c r="D928" s="56" t="s">
        <v>2015</v>
      </c>
      <c r="E928" s="63">
        <v>0</v>
      </c>
      <c r="F928" s="63">
        <v>10000000</v>
      </c>
      <c r="G928" s="76">
        <f t="shared" si="44"/>
        <v>10000000</v>
      </c>
      <c r="H928" s="56" t="s">
        <v>1226</v>
      </c>
      <c r="I928" s="69"/>
      <c r="J928" s="26"/>
    </row>
    <row r="929" spans="1:10" s="14" customFormat="1" ht="77.5" x14ac:dyDescent="0.35">
      <c r="A929" s="10"/>
      <c r="B929" s="11"/>
      <c r="C929" s="58">
        <v>17</v>
      </c>
      <c r="D929" s="56" t="s">
        <v>2016</v>
      </c>
      <c r="E929" s="63">
        <v>0</v>
      </c>
      <c r="F929" s="63">
        <v>10000000</v>
      </c>
      <c r="G929" s="76">
        <f t="shared" si="44"/>
        <v>10000000</v>
      </c>
      <c r="H929" s="56" t="s">
        <v>1226</v>
      </c>
      <c r="I929" s="69"/>
      <c r="J929" s="26"/>
    </row>
    <row r="930" spans="1:10" s="14" customFormat="1" ht="77.5" x14ac:dyDescent="0.35">
      <c r="A930" s="10"/>
      <c r="B930" s="11"/>
      <c r="C930" s="58">
        <v>18</v>
      </c>
      <c r="D930" s="56" t="s">
        <v>2017</v>
      </c>
      <c r="E930" s="63">
        <v>0</v>
      </c>
      <c r="F930" s="63">
        <v>10000000</v>
      </c>
      <c r="G930" s="76">
        <f t="shared" si="44"/>
        <v>10000000</v>
      </c>
      <c r="H930" s="56" t="s">
        <v>1226</v>
      </c>
      <c r="I930" s="69"/>
      <c r="J930" s="26"/>
    </row>
    <row r="931" spans="1:10" s="14" customFormat="1" ht="77.5" x14ac:dyDescent="0.35">
      <c r="A931" s="10"/>
      <c r="B931" s="11"/>
      <c r="C931" s="58">
        <v>19</v>
      </c>
      <c r="D931" s="56" t="s">
        <v>2018</v>
      </c>
      <c r="E931" s="63">
        <v>0</v>
      </c>
      <c r="F931" s="63">
        <v>10000000</v>
      </c>
      <c r="G931" s="76">
        <f t="shared" si="44"/>
        <v>10000000</v>
      </c>
      <c r="H931" s="56" t="s">
        <v>1226</v>
      </c>
      <c r="I931" s="69"/>
      <c r="J931" s="26"/>
    </row>
    <row r="932" spans="1:10" s="14" customFormat="1" ht="77.5" x14ac:dyDescent="0.35">
      <c r="A932" s="10"/>
      <c r="B932" s="11"/>
      <c r="C932" s="58">
        <v>20</v>
      </c>
      <c r="D932" s="56" t="s">
        <v>3292</v>
      </c>
      <c r="E932" s="63">
        <v>0</v>
      </c>
      <c r="F932" s="63">
        <v>10000000</v>
      </c>
      <c r="G932" s="76">
        <f t="shared" si="44"/>
        <v>10000000</v>
      </c>
      <c r="H932" s="56" t="s">
        <v>1226</v>
      </c>
      <c r="I932" s="69"/>
      <c r="J932" s="26"/>
    </row>
    <row r="933" spans="1:10" s="14" customFormat="1" ht="77.5" x14ac:dyDescent="0.35">
      <c r="A933" s="10"/>
      <c r="B933" s="11"/>
      <c r="C933" s="58">
        <v>21</v>
      </c>
      <c r="D933" s="56" t="s">
        <v>2019</v>
      </c>
      <c r="E933" s="63">
        <v>0</v>
      </c>
      <c r="F933" s="63">
        <v>10000000</v>
      </c>
      <c r="G933" s="76">
        <f t="shared" si="44"/>
        <v>10000000</v>
      </c>
      <c r="H933" s="56" t="s">
        <v>1226</v>
      </c>
      <c r="I933" s="69"/>
      <c r="J933" s="26"/>
    </row>
    <row r="934" spans="1:10" s="14" customFormat="1" ht="77.5" x14ac:dyDescent="0.35">
      <c r="A934" s="10"/>
      <c r="B934" s="11"/>
      <c r="C934" s="58">
        <v>22</v>
      </c>
      <c r="D934" s="56" t="s">
        <v>2020</v>
      </c>
      <c r="E934" s="63">
        <v>0</v>
      </c>
      <c r="F934" s="63">
        <v>10000000</v>
      </c>
      <c r="G934" s="76">
        <f t="shared" si="44"/>
        <v>10000000</v>
      </c>
      <c r="H934" s="56" t="s">
        <v>1226</v>
      </c>
      <c r="I934" s="69"/>
      <c r="J934" s="26"/>
    </row>
    <row r="935" spans="1:10" s="14" customFormat="1" ht="77.5" x14ac:dyDescent="0.35">
      <c r="A935" s="10"/>
      <c r="B935" s="11"/>
      <c r="C935" s="58">
        <v>23</v>
      </c>
      <c r="D935" s="56" t="s">
        <v>3293</v>
      </c>
      <c r="E935" s="63">
        <v>0</v>
      </c>
      <c r="F935" s="63">
        <v>10000000</v>
      </c>
      <c r="G935" s="76">
        <f t="shared" si="44"/>
        <v>10000000</v>
      </c>
      <c r="H935" s="56" t="s">
        <v>1226</v>
      </c>
      <c r="I935" s="69"/>
      <c r="J935" s="26"/>
    </row>
    <row r="936" spans="1:10" x14ac:dyDescent="0.35">
      <c r="A936" s="10"/>
      <c r="B936" s="11"/>
      <c r="C936" s="109" t="s">
        <v>1304</v>
      </c>
      <c r="D936" s="110"/>
      <c r="E936" s="59">
        <f>SUM(E914:E935)</f>
        <v>110000000</v>
      </c>
      <c r="F936" s="59">
        <f>SUM(F914:F935)</f>
        <v>470000000</v>
      </c>
      <c r="G936" s="73">
        <f>SUM(G914:G935)</f>
        <v>360000000</v>
      </c>
      <c r="H936" s="31"/>
      <c r="J936" s="35"/>
    </row>
    <row r="937" spans="1:10" x14ac:dyDescent="0.35">
      <c r="A937" s="10"/>
      <c r="B937" s="11"/>
      <c r="C937" s="107" t="s">
        <v>1319</v>
      </c>
      <c r="D937" s="112"/>
      <c r="E937" s="59"/>
      <c r="F937" s="59"/>
      <c r="G937" s="73"/>
      <c r="H937" s="31"/>
      <c r="J937" s="35"/>
    </row>
    <row r="938" spans="1:10" ht="93" x14ac:dyDescent="0.35">
      <c r="A938" s="10"/>
      <c r="B938" s="11"/>
      <c r="C938" s="9">
        <f ca="1">COUNTIF($B$11:E938,E938)</f>
        <v>1</v>
      </c>
      <c r="D938" s="4" t="s">
        <v>318</v>
      </c>
      <c r="E938" s="59">
        <v>90000000</v>
      </c>
      <c r="F938" s="59">
        <v>90000000</v>
      </c>
      <c r="G938" s="73"/>
      <c r="H938" s="6" t="s">
        <v>1227</v>
      </c>
    </row>
    <row r="939" spans="1:10" ht="77.5" x14ac:dyDescent="0.35">
      <c r="A939" s="10"/>
      <c r="B939" s="11"/>
      <c r="C939" s="9">
        <f ca="1">COUNTIF($B$11:E939,E939)</f>
        <v>2</v>
      </c>
      <c r="D939" s="4" t="s">
        <v>319</v>
      </c>
      <c r="E939" s="59">
        <v>25000000</v>
      </c>
      <c r="F939" s="59">
        <v>25000000</v>
      </c>
      <c r="G939" s="73"/>
      <c r="H939" s="6" t="s">
        <v>1226</v>
      </c>
    </row>
    <row r="940" spans="1:10" ht="77.5" x14ac:dyDescent="0.35">
      <c r="A940" s="10"/>
      <c r="B940" s="11"/>
      <c r="C940" s="9">
        <f ca="1">COUNTIF($B$11:E940,E940)</f>
        <v>3</v>
      </c>
      <c r="D940" s="4" t="s">
        <v>320</v>
      </c>
      <c r="E940" s="59">
        <v>25000000</v>
      </c>
      <c r="F940" s="59">
        <v>25000000</v>
      </c>
      <c r="G940" s="73"/>
      <c r="H940" s="6" t="s">
        <v>1226</v>
      </c>
    </row>
    <row r="941" spans="1:10" ht="93" x14ac:dyDescent="0.35">
      <c r="A941" s="10"/>
      <c r="B941" s="11"/>
      <c r="C941" s="9">
        <f ca="1">COUNTIF($B$11:E941,E941)</f>
        <v>4</v>
      </c>
      <c r="D941" s="4" t="s">
        <v>321</v>
      </c>
      <c r="E941" s="59">
        <v>25000000</v>
      </c>
      <c r="F941" s="59">
        <v>25000000</v>
      </c>
      <c r="G941" s="73"/>
      <c r="H941" s="6" t="s">
        <v>1226</v>
      </c>
    </row>
    <row r="942" spans="1:10" s="14" customFormat="1" ht="77.5" x14ac:dyDescent="0.35">
      <c r="A942" s="10"/>
      <c r="B942" s="11"/>
      <c r="C942" s="13">
        <v>5</v>
      </c>
      <c r="D942" s="12" t="s">
        <v>2027</v>
      </c>
      <c r="E942" s="60">
        <v>0</v>
      </c>
      <c r="F942" s="60">
        <v>79000000</v>
      </c>
      <c r="G942" s="74">
        <f t="shared" ref="G942" si="45">F942-E942</f>
        <v>79000000</v>
      </c>
      <c r="H942" s="12" t="s">
        <v>1226</v>
      </c>
      <c r="I942" s="69"/>
      <c r="J942" s="26"/>
    </row>
    <row r="943" spans="1:10" x14ac:dyDescent="0.35">
      <c r="A943" s="10"/>
      <c r="B943" s="27"/>
      <c r="C943" s="109" t="s">
        <v>1305</v>
      </c>
      <c r="D943" s="110"/>
      <c r="E943" s="59">
        <f>SUM(E938:E942)</f>
        <v>165000000</v>
      </c>
      <c r="F943" s="59">
        <f>SUM(F938:F942)</f>
        <v>244000000</v>
      </c>
      <c r="G943" s="73">
        <f>SUM(G938:G942)</f>
        <v>79000000</v>
      </c>
      <c r="H943" s="31"/>
      <c r="J943" s="35"/>
    </row>
    <row r="944" spans="1:10" x14ac:dyDescent="0.35">
      <c r="A944" s="10"/>
      <c r="B944" s="27"/>
      <c r="C944" s="107" t="s">
        <v>1320</v>
      </c>
      <c r="D944" s="112"/>
      <c r="E944" s="59"/>
      <c r="F944" s="59"/>
      <c r="G944" s="73"/>
      <c r="H944" s="31"/>
      <c r="J944" s="35"/>
    </row>
    <row r="945" spans="1:10" ht="77.5" x14ac:dyDescent="0.35">
      <c r="A945" s="10"/>
      <c r="B945" s="11"/>
      <c r="C945" s="9">
        <f ca="1">COUNTIF($B$11:E945,E945)</f>
        <v>1</v>
      </c>
      <c r="D945" s="4" t="s">
        <v>322</v>
      </c>
      <c r="E945" s="59">
        <v>10000000</v>
      </c>
      <c r="F945" s="59">
        <v>10000000</v>
      </c>
      <c r="G945" s="73"/>
      <c r="H945" s="6" t="s">
        <v>1226</v>
      </c>
    </row>
    <row r="946" spans="1:10" ht="93" x14ac:dyDescent="0.35">
      <c r="A946" s="10"/>
      <c r="B946" s="11"/>
      <c r="C946" s="9">
        <f ca="1">COUNTIF($B$11:E946,E946)</f>
        <v>2</v>
      </c>
      <c r="D946" s="4" t="s">
        <v>323</v>
      </c>
      <c r="E946" s="59">
        <v>30000000</v>
      </c>
      <c r="F946" s="59">
        <v>30000000</v>
      </c>
      <c r="G946" s="73"/>
      <c r="H946" s="6" t="s">
        <v>1226</v>
      </c>
    </row>
    <row r="947" spans="1:10" s="14" customFormat="1" ht="77.5" x14ac:dyDescent="0.35">
      <c r="A947" s="10"/>
      <c r="B947" s="11"/>
      <c r="C947" s="58">
        <v>3</v>
      </c>
      <c r="D947" s="56" t="s">
        <v>2029</v>
      </c>
      <c r="E947" s="63">
        <v>0</v>
      </c>
      <c r="F947" s="63">
        <v>5000000</v>
      </c>
      <c r="G947" s="76">
        <f t="shared" ref="G947:G952" si="46">F947-E947</f>
        <v>5000000</v>
      </c>
      <c r="H947" s="12" t="s">
        <v>1226</v>
      </c>
      <c r="I947" s="69"/>
      <c r="J947" s="26"/>
    </row>
    <row r="948" spans="1:10" s="14" customFormat="1" ht="77.5" x14ac:dyDescent="0.35">
      <c r="A948" s="10"/>
      <c r="B948" s="11"/>
      <c r="C948" s="58">
        <v>4</v>
      </c>
      <c r="D948" s="56" t="s">
        <v>2030</v>
      </c>
      <c r="E948" s="63">
        <v>0</v>
      </c>
      <c r="F948" s="63">
        <v>5000000</v>
      </c>
      <c r="G948" s="76">
        <f t="shared" si="46"/>
        <v>5000000</v>
      </c>
      <c r="H948" s="12" t="s">
        <v>1226</v>
      </c>
      <c r="I948" s="69"/>
      <c r="J948" s="26"/>
    </row>
    <row r="949" spans="1:10" s="14" customFormat="1" ht="93" x14ac:dyDescent="0.35">
      <c r="A949" s="10"/>
      <c r="B949" s="11"/>
      <c r="C949" s="58">
        <v>5</v>
      </c>
      <c r="D949" s="56" t="s">
        <v>2028</v>
      </c>
      <c r="E949" s="63">
        <v>0</v>
      </c>
      <c r="F949" s="63">
        <v>5000000</v>
      </c>
      <c r="G949" s="76">
        <f t="shared" si="46"/>
        <v>5000000</v>
      </c>
      <c r="H949" s="12" t="s">
        <v>1226</v>
      </c>
      <c r="I949" s="69"/>
      <c r="J949" s="26"/>
    </row>
    <row r="950" spans="1:10" s="14" customFormat="1" ht="77.5" x14ac:dyDescent="0.35">
      <c r="A950" s="10"/>
      <c r="B950" s="11"/>
      <c r="C950" s="58">
        <v>6</v>
      </c>
      <c r="D950" s="56" t="s">
        <v>2031</v>
      </c>
      <c r="E950" s="63">
        <v>0</v>
      </c>
      <c r="F950" s="63">
        <v>10000000</v>
      </c>
      <c r="G950" s="76">
        <f t="shared" si="46"/>
        <v>10000000</v>
      </c>
      <c r="H950" s="12" t="s">
        <v>1226</v>
      </c>
      <c r="I950" s="69"/>
      <c r="J950" s="26"/>
    </row>
    <row r="951" spans="1:10" s="14" customFormat="1" ht="77.5" x14ac:dyDescent="0.35">
      <c r="A951" s="10"/>
      <c r="B951" s="11"/>
      <c r="C951" s="58">
        <v>7</v>
      </c>
      <c r="D951" s="56" t="s">
        <v>2032</v>
      </c>
      <c r="E951" s="63">
        <v>0</v>
      </c>
      <c r="F951" s="63">
        <v>5000000</v>
      </c>
      <c r="G951" s="76">
        <f t="shared" si="46"/>
        <v>5000000</v>
      </c>
      <c r="H951" s="12" t="s">
        <v>1226</v>
      </c>
      <c r="I951" s="69"/>
      <c r="J951" s="26"/>
    </row>
    <row r="952" spans="1:10" s="14" customFormat="1" ht="77.5" x14ac:dyDescent="0.35">
      <c r="A952" s="10"/>
      <c r="B952" s="11"/>
      <c r="C952" s="58">
        <v>8</v>
      </c>
      <c r="D952" s="56" t="s">
        <v>2033</v>
      </c>
      <c r="E952" s="63">
        <v>0</v>
      </c>
      <c r="F952" s="63">
        <v>14800000</v>
      </c>
      <c r="G952" s="76">
        <f t="shared" si="46"/>
        <v>14800000</v>
      </c>
      <c r="H952" s="12" t="s">
        <v>1226</v>
      </c>
      <c r="I952" s="69"/>
      <c r="J952" s="26"/>
    </row>
    <row r="953" spans="1:10" x14ac:dyDescent="0.35">
      <c r="A953" s="10"/>
      <c r="B953" s="27"/>
      <c r="C953" s="109" t="s">
        <v>1306</v>
      </c>
      <c r="D953" s="110"/>
      <c r="E953" s="59">
        <f>SUM(E945:E952)</f>
        <v>40000000</v>
      </c>
      <c r="F953" s="59">
        <f>SUM(F945:F952)</f>
        <v>84800000</v>
      </c>
      <c r="G953" s="73">
        <f>SUM(G945:G952)</f>
        <v>44800000</v>
      </c>
      <c r="H953" s="31"/>
      <c r="J953" s="35"/>
    </row>
    <row r="954" spans="1:10" x14ac:dyDescent="0.35">
      <c r="A954" s="10"/>
      <c r="B954" s="27"/>
      <c r="C954" s="107" t="s">
        <v>1321</v>
      </c>
      <c r="D954" s="112"/>
      <c r="E954" s="59"/>
      <c r="F954" s="59"/>
      <c r="G954" s="73"/>
      <c r="H954" s="31"/>
      <c r="J954" s="35"/>
    </row>
    <row r="955" spans="1:10" ht="77.5" x14ac:dyDescent="0.35">
      <c r="A955" s="10"/>
      <c r="B955" s="11"/>
      <c r="C955" s="9">
        <f ca="1">COUNTIF($B$11:E955,E955)</f>
        <v>1</v>
      </c>
      <c r="D955" s="4" t="s">
        <v>324</v>
      </c>
      <c r="E955" s="59">
        <v>10000000</v>
      </c>
      <c r="F955" s="59">
        <v>10000000</v>
      </c>
      <c r="G955" s="73"/>
      <c r="H955" s="6" t="s">
        <v>1227</v>
      </c>
    </row>
    <row r="956" spans="1:10" ht="77.5" x14ac:dyDescent="0.35">
      <c r="A956" s="10"/>
      <c r="B956" s="11"/>
      <c r="C956" s="9">
        <f ca="1">COUNTIF($B$11:E956,E956)</f>
        <v>2</v>
      </c>
      <c r="D956" s="4" t="s">
        <v>325</v>
      </c>
      <c r="E956" s="59">
        <v>10000000</v>
      </c>
      <c r="F956" s="59">
        <v>10000000</v>
      </c>
      <c r="G956" s="73"/>
      <c r="H956" s="6" t="s">
        <v>1227</v>
      </c>
    </row>
    <row r="957" spans="1:10" ht="77.5" x14ac:dyDescent="0.35">
      <c r="A957" s="10"/>
      <c r="B957" s="11"/>
      <c r="C957" s="9">
        <f ca="1">COUNTIF($B$11:E957,E957)</f>
        <v>3</v>
      </c>
      <c r="D957" s="4" t="s">
        <v>326</v>
      </c>
      <c r="E957" s="59">
        <v>10000000</v>
      </c>
      <c r="F957" s="59">
        <v>10000000</v>
      </c>
      <c r="G957" s="73"/>
      <c r="H957" s="6" t="s">
        <v>1226</v>
      </c>
    </row>
    <row r="958" spans="1:10" ht="77.5" x14ac:dyDescent="0.35">
      <c r="A958" s="10"/>
      <c r="B958" s="11"/>
      <c r="C958" s="9">
        <f ca="1">COUNTIF($B$11:E958,E958)</f>
        <v>4</v>
      </c>
      <c r="D958" s="4" t="s">
        <v>327</v>
      </c>
      <c r="E958" s="59">
        <v>10000000</v>
      </c>
      <c r="F958" s="59">
        <v>10000000</v>
      </c>
      <c r="G958" s="73"/>
      <c r="H958" s="6" t="s">
        <v>1226</v>
      </c>
    </row>
    <row r="959" spans="1:10" ht="77.5" x14ac:dyDescent="0.35">
      <c r="A959" s="10"/>
      <c r="B959" s="11"/>
      <c r="C959" s="9">
        <f ca="1">COUNTIF($B$11:E959,E959)</f>
        <v>5</v>
      </c>
      <c r="D959" s="4" t="s">
        <v>328</v>
      </c>
      <c r="E959" s="59">
        <v>10000000</v>
      </c>
      <c r="F959" s="59">
        <v>10000000</v>
      </c>
      <c r="G959" s="73"/>
      <c r="H959" s="6" t="s">
        <v>1226</v>
      </c>
    </row>
    <row r="960" spans="1:10" ht="77.5" x14ac:dyDescent="0.35">
      <c r="A960" s="10"/>
      <c r="B960" s="11"/>
      <c r="C960" s="9">
        <f ca="1">COUNTIF($B$11:E960,E960)</f>
        <v>6</v>
      </c>
      <c r="D960" s="4" t="s">
        <v>329</v>
      </c>
      <c r="E960" s="59">
        <v>10000000</v>
      </c>
      <c r="F960" s="59">
        <v>10000000</v>
      </c>
      <c r="G960" s="73"/>
      <c r="H960" s="6" t="s">
        <v>1226</v>
      </c>
    </row>
    <row r="961" spans="1:10" ht="77.5" x14ac:dyDescent="0.35">
      <c r="A961" s="10"/>
      <c r="B961" s="11"/>
      <c r="C961" s="9">
        <f ca="1">COUNTIF($B$11:E961,E961)</f>
        <v>7</v>
      </c>
      <c r="D961" s="4" t="s">
        <v>330</v>
      </c>
      <c r="E961" s="59">
        <v>7500000</v>
      </c>
      <c r="F961" s="59">
        <v>7500000</v>
      </c>
      <c r="G961" s="73"/>
      <c r="H961" s="6" t="s">
        <v>1226</v>
      </c>
    </row>
    <row r="962" spans="1:10" s="14" customFormat="1" ht="77.5" x14ac:dyDescent="0.35">
      <c r="A962" s="10"/>
      <c r="B962" s="11"/>
      <c r="C962" s="58">
        <v>8</v>
      </c>
      <c r="D962" s="56" t="s">
        <v>2034</v>
      </c>
      <c r="E962" s="63">
        <v>0</v>
      </c>
      <c r="F962" s="63">
        <v>30000000</v>
      </c>
      <c r="G962" s="76">
        <f t="shared" ref="G962:G978" si="47">F962-E962</f>
        <v>30000000</v>
      </c>
      <c r="H962" s="56" t="s">
        <v>1227</v>
      </c>
      <c r="I962" s="69"/>
      <c r="J962" s="26"/>
    </row>
    <row r="963" spans="1:10" s="14" customFormat="1" ht="77.5" x14ac:dyDescent="0.35">
      <c r="A963" s="10"/>
      <c r="B963" s="11"/>
      <c r="C963" s="58">
        <v>9</v>
      </c>
      <c r="D963" s="56" t="s">
        <v>2035</v>
      </c>
      <c r="E963" s="63">
        <v>0</v>
      </c>
      <c r="F963" s="63">
        <v>30000000</v>
      </c>
      <c r="G963" s="76">
        <f t="shared" si="47"/>
        <v>30000000</v>
      </c>
      <c r="H963" s="56" t="s">
        <v>1227</v>
      </c>
      <c r="I963" s="69"/>
      <c r="J963" s="26"/>
    </row>
    <row r="964" spans="1:10" s="14" customFormat="1" ht="77.5" x14ac:dyDescent="0.35">
      <c r="A964" s="10"/>
      <c r="B964" s="11"/>
      <c r="C964" s="58">
        <v>10</v>
      </c>
      <c r="D964" s="56" t="s">
        <v>2036</v>
      </c>
      <c r="E964" s="63">
        <v>0</v>
      </c>
      <c r="F964" s="63">
        <v>10000000</v>
      </c>
      <c r="G964" s="76">
        <f t="shared" si="47"/>
        <v>10000000</v>
      </c>
      <c r="H964" s="56" t="s">
        <v>1227</v>
      </c>
      <c r="I964" s="69"/>
      <c r="J964" s="26"/>
    </row>
    <row r="965" spans="1:10" s="14" customFormat="1" ht="77.5" x14ac:dyDescent="0.35">
      <c r="A965" s="10"/>
      <c r="B965" s="11"/>
      <c r="C965" s="58">
        <v>11</v>
      </c>
      <c r="D965" s="56" t="s">
        <v>2037</v>
      </c>
      <c r="E965" s="63">
        <v>0</v>
      </c>
      <c r="F965" s="63">
        <v>10000000</v>
      </c>
      <c r="G965" s="76">
        <f t="shared" si="47"/>
        <v>10000000</v>
      </c>
      <c r="H965" s="56" t="s">
        <v>1227</v>
      </c>
      <c r="I965" s="69"/>
      <c r="J965" s="26"/>
    </row>
    <row r="966" spans="1:10" s="14" customFormat="1" ht="77.5" x14ac:dyDescent="0.35">
      <c r="A966" s="10"/>
      <c r="B966" s="11"/>
      <c r="C966" s="58">
        <v>12</v>
      </c>
      <c r="D966" s="56" t="s">
        <v>2048</v>
      </c>
      <c r="E966" s="63">
        <v>0</v>
      </c>
      <c r="F966" s="63">
        <v>35000000</v>
      </c>
      <c r="G966" s="76">
        <f t="shared" si="47"/>
        <v>35000000</v>
      </c>
      <c r="H966" s="56" t="s">
        <v>1227</v>
      </c>
      <c r="I966" s="69"/>
      <c r="J966" s="26"/>
    </row>
    <row r="967" spans="1:10" s="14" customFormat="1" ht="108.5" x14ac:dyDescent="0.35">
      <c r="A967" s="10"/>
      <c r="B967" s="11"/>
      <c r="C967" s="58">
        <v>13</v>
      </c>
      <c r="D967" s="56" t="s">
        <v>2049</v>
      </c>
      <c r="E967" s="63">
        <v>0</v>
      </c>
      <c r="F967" s="63">
        <v>20000000</v>
      </c>
      <c r="G967" s="76">
        <f t="shared" si="47"/>
        <v>20000000</v>
      </c>
      <c r="H967" s="56" t="s">
        <v>1227</v>
      </c>
      <c r="I967" s="69"/>
      <c r="J967" s="26"/>
    </row>
    <row r="968" spans="1:10" s="14" customFormat="1" ht="93" x14ac:dyDescent="0.35">
      <c r="A968" s="10"/>
      <c r="B968" s="11"/>
      <c r="C968" s="58">
        <v>14</v>
      </c>
      <c r="D968" s="56" t="s">
        <v>2050</v>
      </c>
      <c r="E968" s="63">
        <v>0</v>
      </c>
      <c r="F968" s="63">
        <v>75000000</v>
      </c>
      <c r="G968" s="76">
        <f t="shared" si="47"/>
        <v>75000000</v>
      </c>
      <c r="H968" s="56" t="s">
        <v>1227</v>
      </c>
      <c r="I968" s="69"/>
      <c r="J968" s="26"/>
    </row>
    <row r="969" spans="1:10" s="14" customFormat="1" ht="77.5" x14ac:dyDescent="0.35">
      <c r="A969" s="10"/>
      <c r="B969" s="11"/>
      <c r="C969" s="58">
        <v>15</v>
      </c>
      <c r="D969" s="56" t="s">
        <v>2038</v>
      </c>
      <c r="E969" s="63">
        <v>0</v>
      </c>
      <c r="F969" s="63">
        <v>10000000</v>
      </c>
      <c r="G969" s="76">
        <f t="shared" si="47"/>
        <v>10000000</v>
      </c>
      <c r="H969" s="56" t="s">
        <v>1226</v>
      </c>
      <c r="I969" s="69"/>
      <c r="J969" s="26"/>
    </row>
    <row r="970" spans="1:10" s="14" customFormat="1" ht="77.5" x14ac:dyDescent="0.35">
      <c r="A970" s="10"/>
      <c r="B970" s="11"/>
      <c r="C970" s="58">
        <v>16</v>
      </c>
      <c r="D970" s="56" t="s">
        <v>2039</v>
      </c>
      <c r="E970" s="63">
        <v>0</v>
      </c>
      <c r="F970" s="63">
        <v>10000000</v>
      </c>
      <c r="G970" s="76">
        <f t="shared" si="47"/>
        <v>10000000</v>
      </c>
      <c r="H970" s="56" t="s">
        <v>1226</v>
      </c>
      <c r="I970" s="69"/>
      <c r="J970" s="26"/>
    </row>
    <row r="971" spans="1:10" s="14" customFormat="1" ht="77.5" x14ac:dyDescent="0.35">
      <c r="A971" s="10"/>
      <c r="B971" s="11"/>
      <c r="C971" s="58">
        <v>17</v>
      </c>
      <c r="D971" s="56" t="s">
        <v>2040</v>
      </c>
      <c r="E971" s="63">
        <v>0</v>
      </c>
      <c r="F971" s="63">
        <v>10000000</v>
      </c>
      <c r="G971" s="76">
        <f t="shared" si="47"/>
        <v>10000000</v>
      </c>
      <c r="H971" s="56" t="s">
        <v>1226</v>
      </c>
      <c r="I971" s="69"/>
      <c r="J971" s="26"/>
    </row>
    <row r="972" spans="1:10" s="14" customFormat="1" ht="77.5" x14ac:dyDescent="0.35">
      <c r="A972" s="10"/>
      <c r="B972" s="11"/>
      <c r="C972" s="58">
        <v>18</v>
      </c>
      <c r="D972" s="56" t="s">
        <v>2041</v>
      </c>
      <c r="E972" s="63">
        <v>0</v>
      </c>
      <c r="F972" s="63">
        <v>10000000</v>
      </c>
      <c r="G972" s="76">
        <f t="shared" si="47"/>
        <v>10000000</v>
      </c>
      <c r="H972" s="56" t="s">
        <v>1226</v>
      </c>
      <c r="I972" s="69"/>
      <c r="J972" s="26"/>
    </row>
    <row r="973" spans="1:10" s="14" customFormat="1" ht="77.5" x14ac:dyDescent="0.35">
      <c r="A973" s="10"/>
      <c r="B973" s="11"/>
      <c r="C973" s="58">
        <v>19</v>
      </c>
      <c r="D973" s="56" t="s">
        <v>2042</v>
      </c>
      <c r="E973" s="63">
        <v>0</v>
      </c>
      <c r="F973" s="63">
        <v>10000000</v>
      </c>
      <c r="G973" s="76">
        <f t="shared" si="47"/>
        <v>10000000</v>
      </c>
      <c r="H973" s="56" t="s">
        <v>1226</v>
      </c>
      <c r="I973" s="69"/>
      <c r="J973" s="26"/>
    </row>
    <row r="974" spans="1:10" s="14" customFormat="1" ht="77.5" x14ac:dyDescent="0.35">
      <c r="A974" s="10"/>
      <c r="B974" s="11"/>
      <c r="C974" s="58">
        <v>20</v>
      </c>
      <c r="D974" s="56" t="s">
        <v>2043</v>
      </c>
      <c r="E974" s="63">
        <v>0</v>
      </c>
      <c r="F974" s="63">
        <v>10000000</v>
      </c>
      <c r="G974" s="76">
        <f t="shared" si="47"/>
        <v>10000000</v>
      </c>
      <c r="H974" s="56" t="s">
        <v>1226</v>
      </c>
      <c r="I974" s="69"/>
      <c r="J974" s="26"/>
    </row>
    <row r="975" spans="1:10" s="14" customFormat="1" ht="77.5" x14ac:dyDescent="0.35">
      <c r="A975" s="10"/>
      <c r="B975" s="11"/>
      <c r="C975" s="58">
        <v>21</v>
      </c>
      <c r="D975" s="56" t="s">
        <v>2044</v>
      </c>
      <c r="E975" s="63">
        <v>0</v>
      </c>
      <c r="F975" s="63">
        <v>10000000</v>
      </c>
      <c r="G975" s="76">
        <f t="shared" si="47"/>
        <v>10000000</v>
      </c>
      <c r="H975" s="56" t="s">
        <v>1226</v>
      </c>
      <c r="I975" s="69"/>
      <c r="J975" s="26"/>
    </row>
    <row r="976" spans="1:10" s="14" customFormat="1" ht="77.5" x14ac:dyDescent="0.35">
      <c r="A976" s="10"/>
      <c r="B976" s="11"/>
      <c r="C976" s="58">
        <v>22</v>
      </c>
      <c r="D976" s="56" t="s">
        <v>2045</v>
      </c>
      <c r="E976" s="63">
        <v>0</v>
      </c>
      <c r="F976" s="63">
        <v>10000000</v>
      </c>
      <c r="G976" s="76">
        <f t="shared" si="47"/>
        <v>10000000</v>
      </c>
      <c r="H976" s="56" t="s">
        <v>1226</v>
      </c>
      <c r="I976" s="69"/>
      <c r="J976" s="26"/>
    </row>
    <row r="977" spans="1:10" s="14" customFormat="1" ht="77.5" x14ac:dyDescent="0.35">
      <c r="A977" s="10"/>
      <c r="B977" s="11"/>
      <c r="C977" s="58">
        <v>23</v>
      </c>
      <c r="D977" s="56" t="s">
        <v>2046</v>
      </c>
      <c r="E977" s="63">
        <v>0</v>
      </c>
      <c r="F977" s="63">
        <v>7500000</v>
      </c>
      <c r="G977" s="76">
        <f t="shared" si="47"/>
        <v>7500000</v>
      </c>
      <c r="H977" s="56" t="s">
        <v>1226</v>
      </c>
      <c r="I977" s="69"/>
      <c r="J977" s="26"/>
    </row>
    <row r="978" spans="1:10" s="14" customFormat="1" ht="77.5" x14ac:dyDescent="0.35">
      <c r="A978" s="10"/>
      <c r="B978" s="11"/>
      <c r="C978" s="58">
        <v>24</v>
      </c>
      <c r="D978" s="56" t="s">
        <v>2047</v>
      </c>
      <c r="E978" s="63">
        <v>0</v>
      </c>
      <c r="F978" s="63">
        <v>10000000</v>
      </c>
      <c r="G978" s="76">
        <f t="shared" si="47"/>
        <v>10000000</v>
      </c>
      <c r="H978" s="56" t="s">
        <v>1226</v>
      </c>
      <c r="I978" s="69"/>
      <c r="J978" s="26"/>
    </row>
    <row r="979" spans="1:10" x14ac:dyDescent="0.35">
      <c r="A979" s="10"/>
      <c r="B979" s="27"/>
      <c r="C979" s="109" t="s">
        <v>1307</v>
      </c>
      <c r="D979" s="110"/>
      <c r="E979" s="59">
        <f>SUM(E955:E978)</f>
        <v>67500000</v>
      </c>
      <c r="F979" s="59">
        <f>SUM(F955:F978)</f>
        <v>375000000</v>
      </c>
      <c r="G979" s="73">
        <f>SUM(G955:G978)</f>
        <v>307500000</v>
      </c>
      <c r="H979" s="31"/>
      <c r="J979" s="35"/>
    </row>
    <row r="980" spans="1:10" x14ac:dyDescent="0.35">
      <c r="A980" s="10"/>
      <c r="B980" s="27"/>
      <c r="C980" s="107" t="s">
        <v>1322</v>
      </c>
      <c r="D980" s="112"/>
      <c r="E980" s="59"/>
      <c r="F980" s="59"/>
      <c r="G980" s="73"/>
      <c r="H980" s="31"/>
      <c r="J980" s="35"/>
    </row>
    <row r="981" spans="1:10" ht="77.5" x14ac:dyDescent="0.35">
      <c r="A981" s="10"/>
      <c r="B981" s="11"/>
      <c r="C981" s="9">
        <f ca="1">COUNTIF($B$11:E981,E981)</f>
        <v>1</v>
      </c>
      <c r="D981" s="4" t="s">
        <v>331</v>
      </c>
      <c r="E981" s="59">
        <v>100000000</v>
      </c>
      <c r="F981" s="59">
        <v>100000000</v>
      </c>
      <c r="G981" s="73"/>
      <c r="H981" s="6" t="s">
        <v>1227</v>
      </c>
    </row>
    <row r="982" spans="1:10" ht="77.5" x14ac:dyDescent="0.35">
      <c r="A982" s="10"/>
      <c r="B982" s="11"/>
      <c r="C982" s="9">
        <f ca="1">COUNTIF($B$11:E982,E982)</f>
        <v>2</v>
      </c>
      <c r="D982" s="4" t="s">
        <v>332</v>
      </c>
      <c r="E982" s="59">
        <v>10000000</v>
      </c>
      <c r="F982" s="59">
        <v>10000000</v>
      </c>
      <c r="G982" s="73"/>
      <c r="H982" s="6" t="s">
        <v>1227</v>
      </c>
    </row>
    <row r="983" spans="1:10" ht="77.5" x14ac:dyDescent="0.35">
      <c r="A983" s="10"/>
      <c r="B983" s="11"/>
      <c r="C983" s="9">
        <f ca="1">COUNTIF($B$11:E983,E983)</f>
        <v>3</v>
      </c>
      <c r="D983" s="4" t="s">
        <v>333</v>
      </c>
      <c r="E983" s="59">
        <v>12000000</v>
      </c>
      <c r="F983" s="59">
        <v>12000000</v>
      </c>
      <c r="G983" s="73"/>
      <c r="H983" s="6" t="s">
        <v>1227</v>
      </c>
    </row>
    <row r="984" spans="1:10" ht="93" x14ac:dyDescent="0.35">
      <c r="A984" s="10"/>
      <c r="B984" s="11"/>
      <c r="C984" s="9">
        <f ca="1">COUNTIF($B$11:E984,E984)</f>
        <v>4</v>
      </c>
      <c r="D984" s="4" t="s">
        <v>334</v>
      </c>
      <c r="E984" s="59">
        <v>75000000</v>
      </c>
      <c r="F984" s="59">
        <v>75000000</v>
      </c>
      <c r="G984" s="73"/>
      <c r="H984" s="6" t="s">
        <v>1227</v>
      </c>
    </row>
    <row r="985" spans="1:10" ht="93" x14ac:dyDescent="0.35">
      <c r="A985" s="10"/>
      <c r="B985" s="11"/>
      <c r="C985" s="9">
        <f ca="1">COUNTIF($B$11:E985,E985)</f>
        <v>5</v>
      </c>
      <c r="D985" s="4" t="s">
        <v>335</v>
      </c>
      <c r="E985" s="59">
        <v>10000000</v>
      </c>
      <c r="F985" s="59">
        <v>10000000</v>
      </c>
      <c r="G985" s="73"/>
      <c r="H985" s="6" t="s">
        <v>1226</v>
      </c>
    </row>
    <row r="986" spans="1:10" ht="77.5" x14ac:dyDescent="0.35">
      <c r="A986" s="10"/>
      <c r="B986" s="11"/>
      <c r="C986" s="9">
        <f ca="1">COUNTIF($B$11:E986,E986)</f>
        <v>6</v>
      </c>
      <c r="D986" s="4" t="s">
        <v>336</v>
      </c>
      <c r="E986" s="59">
        <v>10000000</v>
      </c>
      <c r="F986" s="59">
        <v>10000000</v>
      </c>
      <c r="G986" s="73"/>
      <c r="H986" s="6" t="s">
        <v>1226</v>
      </c>
    </row>
    <row r="987" spans="1:10" ht="77.5" x14ac:dyDescent="0.35">
      <c r="A987" s="10"/>
      <c r="B987" s="11"/>
      <c r="C987" s="9">
        <f ca="1">COUNTIF($B$11:E987,E987)</f>
        <v>7</v>
      </c>
      <c r="D987" s="4" t="s">
        <v>337</v>
      </c>
      <c r="E987" s="59">
        <v>10000000</v>
      </c>
      <c r="F987" s="59">
        <v>10000000</v>
      </c>
      <c r="G987" s="73"/>
      <c r="H987" s="6" t="s">
        <v>1226</v>
      </c>
    </row>
    <row r="988" spans="1:10" ht="77.5" x14ac:dyDescent="0.35">
      <c r="A988" s="10"/>
      <c r="B988" s="11"/>
      <c r="C988" s="9">
        <f ca="1">COUNTIF($B$11:E988,E988)</f>
        <v>8</v>
      </c>
      <c r="D988" s="4" t="s">
        <v>338</v>
      </c>
      <c r="E988" s="59">
        <v>10000000</v>
      </c>
      <c r="F988" s="59">
        <v>10000000</v>
      </c>
      <c r="G988" s="73"/>
      <c r="H988" s="6" t="s">
        <v>1226</v>
      </c>
    </row>
    <row r="989" spans="1:10" ht="77.5" x14ac:dyDescent="0.35">
      <c r="A989" s="10"/>
      <c r="B989" s="11"/>
      <c r="C989" s="9">
        <f ca="1">COUNTIF($B$11:E989,E989)</f>
        <v>9</v>
      </c>
      <c r="D989" s="4" t="s">
        <v>339</v>
      </c>
      <c r="E989" s="59">
        <v>25000000</v>
      </c>
      <c r="F989" s="59">
        <v>25000000</v>
      </c>
      <c r="G989" s="73"/>
      <c r="H989" s="6" t="s">
        <v>1226</v>
      </c>
    </row>
    <row r="990" spans="1:10" s="14" customFormat="1" ht="77.5" x14ac:dyDescent="0.35">
      <c r="A990" s="10"/>
      <c r="B990" s="11"/>
      <c r="C990" s="58">
        <v>10</v>
      </c>
      <c r="D990" s="56" t="s">
        <v>2051</v>
      </c>
      <c r="E990" s="63">
        <v>0</v>
      </c>
      <c r="F990" s="63">
        <v>20000000</v>
      </c>
      <c r="G990" s="76">
        <f t="shared" ref="G990:G1003" si="48">F990-E990</f>
        <v>20000000</v>
      </c>
      <c r="H990" s="56" t="s">
        <v>1227</v>
      </c>
      <c r="I990" s="69"/>
      <c r="J990" s="26"/>
    </row>
    <row r="991" spans="1:10" s="14" customFormat="1" ht="77.5" x14ac:dyDescent="0.35">
      <c r="A991" s="10"/>
      <c r="B991" s="11"/>
      <c r="C991" s="58">
        <v>11</v>
      </c>
      <c r="D991" s="56" t="s">
        <v>2052</v>
      </c>
      <c r="E991" s="63">
        <v>0</v>
      </c>
      <c r="F991" s="63">
        <v>20000000</v>
      </c>
      <c r="G991" s="76">
        <f t="shared" si="48"/>
        <v>20000000</v>
      </c>
      <c r="H991" s="56" t="s">
        <v>1227</v>
      </c>
      <c r="I991" s="69"/>
      <c r="J991" s="26"/>
    </row>
    <row r="992" spans="1:10" s="14" customFormat="1" ht="77.5" x14ac:dyDescent="0.35">
      <c r="A992" s="10"/>
      <c r="B992" s="11"/>
      <c r="C992" s="58">
        <v>12</v>
      </c>
      <c r="D992" s="56" t="s">
        <v>2063</v>
      </c>
      <c r="E992" s="63">
        <v>0</v>
      </c>
      <c r="F992" s="63">
        <v>10000000</v>
      </c>
      <c r="G992" s="76">
        <f t="shared" si="48"/>
        <v>10000000</v>
      </c>
      <c r="H992" s="56" t="s">
        <v>1227</v>
      </c>
      <c r="I992" s="69"/>
      <c r="J992" s="26"/>
    </row>
    <row r="993" spans="1:10" s="14" customFormat="1" ht="77.5" x14ac:dyDescent="0.35">
      <c r="A993" s="10"/>
      <c r="B993" s="11"/>
      <c r="C993" s="58">
        <v>13</v>
      </c>
      <c r="D993" s="56" t="s">
        <v>2064</v>
      </c>
      <c r="E993" s="63">
        <v>0</v>
      </c>
      <c r="F993" s="63">
        <v>10000000</v>
      </c>
      <c r="G993" s="76">
        <f t="shared" si="48"/>
        <v>10000000</v>
      </c>
      <c r="H993" s="56" t="s">
        <v>1227</v>
      </c>
      <c r="I993" s="69"/>
      <c r="J993" s="26"/>
    </row>
    <row r="994" spans="1:10" s="14" customFormat="1" ht="139.5" x14ac:dyDescent="0.35">
      <c r="A994" s="10"/>
      <c r="B994" s="11"/>
      <c r="C994" s="58">
        <v>14</v>
      </c>
      <c r="D994" s="56" t="s">
        <v>2053</v>
      </c>
      <c r="E994" s="63">
        <v>0</v>
      </c>
      <c r="F994" s="63">
        <v>35000000</v>
      </c>
      <c r="G994" s="76">
        <f t="shared" si="48"/>
        <v>35000000</v>
      </c>
      <c r="H994" s="56" t="s">
        <v>1226</v>
      </c>
      <c r="I994" s="69"/>
      <c r="J994" s="26"/>
    </row>
    <row r="995" spans="1:10" s="14" customFormat="1" ht="77.5" x14ac:dyDescent="0.35">
      <c r="A995" s="10"/>
      <c r="B995" s="11"/>
      <c r="C995" s="58">
        <v>15</v>
      </c>
      <c r="D995" s="56" t="s">
        <v>2054</v>
      </c>
      <c r="E995" s="63">
        <v>0</v>
      </c>
      <c r="F995" s="63">
        <v>10000000</v>
      </c>
      <c r="G995" s="76">
        <f t="shared" si="48"/>
        <v>10000000</v>
      </c>
      <c r="H995" s="56" t="s">
        <v>1226</v>
      </c>
      <c r="I995" s="69"/>
      <c r="J995" s="26"/>
    </row>
    <row r="996" spans="1:10" s="14" customFormat="1" ht="77.5" x14ac:dyDescent="0.35">
      <c r="A996" s="10"/>
      <c r="B996" s="11"/>
      <c r="C996" s="58">
        <v>16</v>
      </c>
      <c r="D996" s="56" t="s">
        <v>2055</v>
      </c>
      <c r="E996" s="63">
        <v>0</v>
      </c>
      <c r="F996" s="63">
        <v>10000000</v>
      </c>
      <c r="G996" s="76">
        <f t="shared" si="48"/>
        <v>10000000</v>
      </c>
      <c r="H996" s="56" t="s">
        <v>1226</v>
      </c>
      <c r="I996" s="69"/>
      <c r="J996" s="26"/>
    </row>
    <row r="997" spans="1:10" s="14" customFormat="1" ht="77.5" x14ac:dyDescent="0.35">
      <c r="A997" s="10"/>
      <c r="B997" s="11"/>
      <c r="C997" s="58">
        <v>17</v>
      </c>
      <c r="D997" s="56" t="s">
        <v>2056</v>
      </c>
      <c r="E997" s="63">
        <v>0</v>
      </c>
      <c r="F997" s="63">
        <v>10000000</v>
      </c>
      <c r="G997" s="76">
        <f t="shared" si="48"/>
        <v>10000000</v>
      </c>
      <c r="H997" s="56" t="s">
        <v>1226</v>
      </c>
      <c r="I997" s="69"/>
      <c r="J997" s="26"/>
    </row>
    <row r="998" spans="1:10" s="14" customFormat="1" ht="77.5" x14ac:dyDescent="0.35">
      <c r="A998" s="10"/>
      <c r="B998" s="11"/>
      <c r="C998" s="58">
        <v>18</v>
      </c>
      <c r="D998" s="56" t="s">
        <v>2057</v>
      </c>
      <c r="E998" s="63">
        <v>0</v>
      </c>
      <c r="F998" s="63">
        <v>15000000</v>
      </c>
      <c r="G998" s="76">
        <f t="shared" si="48"/>
        <v>15000000</v>
      </c>
      <c r="H998" s="56" t="s">
        <v>1226</v>
      </c>
      <c r="I998" s="69"/>
      <c r="J998" s="26"/>
    </row>
    <row r="999" spans="1:10" s="14" customFormat="1" ht="77.5" x14ac:dyDescent="0.35">
      <c r="A999" s="10"/>
      <c r="B999" s="11"/>
      <c r="C999" s="58">
        <v>19</v>
      </c>
      <c r="D999" s="56" t="s">
        <v>2058</v>
      </c>
      <c r="E999" s="63">
        <v>0</v>
      </c>
      <c r="F999" s="63">
        <v>10000000</v>
      </c>
      <c r="G999" s="76">
        <f t="shared" si="48"/>
        <v>10000000</v>
      </c>
      <c r="H999" s="56" t="s">
        <v>1226</v>
      </c>
      <c r="I999" s="69"/>
      <c r="J999" s="26"/>
    </row>
    <row r="1000" spans="1:10" s="14" customFormat="1" ht="77.5" x14ac:dyDescent="0.35">
      <c r="A1000" s="10"/>
      <c r="B1000" s="11"/>
      <c r="C1000" s="58">
        <v>20</v>
      </c>
      <c r="D1000" s="56" t="s">
        <v>2059</v>
      </c>
      <c r="E1000" s="63">
        <v>0</v>
      </c>
      <c r="F1000" s="63">
        <v>10000000</v>
      </c>
      <c r="G1000" s="76">
        <f t="shared" si="48"/>
        <v>10000000</v>
      </c>
      <c r="H1000" s="56" t="s">
        <v>1226</v>
      </c>
      <c r="I1000" s="69"/>
      <c r="J1000" s="26"/>
    </row>
    <row r="1001" spans="1:10" s="14" customFormat="1" ht="77.5" x14ac:dyDescent="0.35">
      <c r="A1001" s="10"/>
      <c r="B1001" s="11"/>
      <c r="C1001" s="58">
        <v>21</v>
      </c>
      <c r="D1001" s="56" t="s">
        <v>2060</v>
      </c>
      <c r="E1001" s="63">
        <v>0</v>
      </c>
      <c r="F1001" s="63">
        <v>10000000</v>
      </c>
      <c r="G1001" s="76">
        <f t="shared" si="48"/>
        <v>10000000</v>
      </c>
      <c r="H1001" s="56" t="s">
        <v>1226</v>
      </c>
      <c r="I1001" s="69"/>
      <c r="J1001" s="26"/>
    </row>
    <row r="1002" spans="1:10" s="14" customFormat="1" ht="77.5" x14ac:dyDescent="0.35">
      <c r="A1002" s="10"/>
      <c r="B1002" s="11"/>
      <c r="C1002" s="58">
        <v>22</v>
      </c>
      <c r="D1002" s="56" t="s">
        <v>2061</v>
      </c>
      <c r="E1002" s="63">
        <v>0</v>
      </c>
      <c r="F1002" s="63">
        <v>7500000</v>
      </c>
      <c r="G1002" s="76">
        <f t="shared" si="48"/>
        <v>7500000</v>
      </c>
      <c r="H1002" s="56" t="s">
        <v>1226</v>
      </c>
      <c r="I1002" s="69"/>
      <c r="J1002" s="26"/>
    </row>
    <row r="1003" spans="1:10" s="14" customFormat="1" ht="77.5" x14ac:dyDescent="0.35">
      <c r="A1003" s="10"/>
      <c r="B1003" s="11"/>
      <c r="C1003" s="58">
        <v>23</v>
      </c>
      <c r="D1003" s="56" t="s">
        <v>2062</v>
      </c>
      <c r="E1003" s="63">
        <v>0</v>
      </c>
      <c r="F1003" s="63">
        <v>10000000</v>
      </c>
      <c r="G1003" s="76">
        <f t="shared" si="48"/>
        <v>10000000</v>
      </c>
      <c r="H1003" s="56" t="s">
        <v>1226</v>
      </c>
      <c r="I1003" s="69"/>
      <c r="J1003" s="26"/>
    </row>
    <row r="1004" spans="1:10" x14ac:dyDescent="0.35">
      <c r="A1004" s="10"/>
      <c r="B1004" s="27"/>
      <c r="C1004" s="109" t="s">
        <v>1308</v>
      </c>
      <c r="D1004" s="110"/>
      <c r="E1004" s="59">
        <f>SUM(E981:E1003)</f>
        <v>262000000</v>
      </c>
      <c r="F1004" s="59">
        <f>SUM(F981:F1003)</f>
        <v>449500000</v>
      </c>
      <c r="G1004" s="73">
        <f>SUM(G981:G1003)</f>
        <v>187500000</v>
      </c>
      <c r="H1004" s="31"/>
      <c r="J1004" s="54"/>
    </row>
    <row r="1005" spans="1:10" x14ac:dyDescent="0.35">
      <c r="A1005" s="10"/>
      <c r="B1005" s="27"/>
      <c r="C1005" s="107" t="s">
        <v>1323</v>
      </c>
      <c r="D1005" s="112"/>
      <c r="E1005" s="59"/>
      <c r="F1005" s="59"/>
      <c r="G1005" s="73"/>
      <c r="H1005" s="31"/>
      <c r="J1005" s="35"/>
    </row>
    <row r="1006" spans="1:10" ht="155" x14ac:dyDescent="0.35">
      <c r="A1006" s="10"/>
      <c r="B1006" s="11"/>
      <c r="C1006" s="9">
        <f ca="1">COUNTIF($B$11:E1006,E1006)</f>
        <v>1</v>
      </c>
      <c r="D1006" s="4" t="s">
        <v>340</v>
      </c>
      <c r="E1006" s="59">
        <v>40000000</v>
      </c>
      <c r="F1006" s="59">
        <v>40000000</v>
      </c>
      <c r="G1006" s="73"/>
      <c r="H1006" s="6" t="s">
        <v>1227</v>
      </c>
    </row>
    <row r="1007" spans="1:10" ht="77.5" x14ac:dyDescent="0.35">
      <c r="A1007" s="10"/>
      <c r="B1007" s="11"/>
      <c r="C1007" s="9">
        <f ca="1">COUNTIF($B$11:E1007,E1007)</f>
        <v>2</v>
      </c>
      <c r="D1007" s="4" t="s">
        <v>341</v>
      </c>
      <c r="E1007" s="59">
        <v>10000000</v>
      </c>
      <c r="F1007" s="59">
        <v>10000000</v>
      </c>
      <c r="G1007" s="73"/>
      <c r="H1007" s="6" t="s">
        <v>1226</v>
      </c>
    </row>
    <row r="1008" spans="1:10" ht="77.5" x14ac:dyDescent="0.35">
      <c r="A1008" s="10"/>
      <c r="B1008" s="11"/>
      <c r="C1008" s="9">
        <f ca="1">COUNTIF($B$11:E1008,E1008)</f>
        <v>3</v>
      </c>
      <c r="D1008" s="4" t="s">
        <v>342</v>
      </c>
      <c r="E1008" s="59">
        <v>9000000</v>
      </c>
      <c r="F1008" s="59">
        <v>9000000</v>
      </c>
      <c r="G1008" s="73"/>
      <c r="H1008" s="6" t="s">
        <v>1226</v>
      </c>
    </row>
    <row r="1009" spans="1:10" s="14" customFormat="1" ht="77.5" x14ac:dyDescent="0.35">
      <c r="A1009" s="10"/>
      <c r="B1009" s="11"/>
      <c r="C1009" s="58">
        <v>4</v>
      </c>
      <c r="D1009" s="56" t="s">
        <v>2065</v>
      </c>
      <c r="E1009" s="63">
        <v>0</v>
      </c>
      <c r="F1009" s="63">
        <v>12500000</v>
      </c>
      <c r="G1009" s="76">
        <f t="shared" ref="G1009:G1022" si="49">F1009-E1009</f>
        <v>12500000</v>
      </c>
      <c r="H1009" s="56" t="s">
        <v>1227</v>
      </c>
      <c r="I1009" s="69"/>
      <c r="J1009" s="26"/>
    </row>
    <row r="1010" spans="1:10" s="14" customFormat="1" ht="124" x14ac:dyDescent="0.35">
      <c r="A1010" s="10"/>
      <c r="B1010" s="11"/>
      <c r="C1010" s="58">
        <v>5</v>
      </c>
      <c r="D1010" s="56" t="s">
        <v>2078</v>
      </c>
      <c r="E1010" s="63">
        <v>0</v>
      </c>
      <c r="F1010" s="63">
        <v>50000000</v>
      </c>
      <c r="G1010" s="76">
        <f t="shared" si="49"/>
        <v>50000000</v>
      </c>
      <c r="H1010" s="56" t="s">
        <v>1227</v>
      </c>
      <c r="I1010" s="69"/>
      <c r="J1010" s="26"/>
    </row>
    <row r="1011" spans="1:10" s="14" customFormat="1" ht="77.5" x14ac:dyDescent="0.35">
      <c r="A1011" s="10"/>
      <c r="B1011" s="11"/>
      <c r="C1011" s="58">
        <v>6</v>
      </c>
      <c r="D1011" s="56" t="s">
        <v>2066</v>
      </c>
      <c r="E1011" s="63">
        <v>0</v>
      </c>
      <c r="F1011" s="63">
        <v>10000000</v>
      </c>
      <c r="G1011" s="76">
        <f t="shared" si="49"/>
        <v>10000000</v>
      </c>
      <c r="H1011" s="56" t="s">
        <v>1226</v>
      </c>
      <c r="I1011" s="69"/>
      <c r="J1011" s="26"/>
    </row>
    <row r="1012" spans="1:10" s="14" customFormat="1" ht="77.5" x14ac:dyDescent="0.35">
      <c r="A1012" s="10"/>
      <c r="B1012" s="11"/>
      <c r="C1012" s="58">
        <v>7</v>
      </c>
      <c r="D1012" s="56" t="s">
        <v>2067</v>
      </c>
      <c r="E1012" s="63">
        <v>0</v>
      </c>
      <c r="F1012" s="63">
        <v>40000000</v>
      </c>
      <c r="G1012" s="76">
        <f t="shared" si="49"/>
        <v>40000000</v>
      </c>
      <c r="H1012" s="56" t="s">
        <v>1226</v>
      </c>
      <c r="I1012" s="69"/>
      <c r="J1012" s="26"/>
    </row>
    <row r="1013" spans="1:10" s="14" customFormat="1" ht="77.5" x14ac:dyDescent="0.35">
      <c r="A1013" s="10"/>
      <c r="B1013" s="11"/>
      <c r="C1013" s="58">
        <v>8</v>
      </c>
      <c r="D1013" s="56" t="s">
        <v>2068</v>
      </c>
      <c r="E1013" s="63">
        <v>0</v>
      </c>
      <c r="F1013" s="63">
        <v>10000000</v>
      </c>
      <c r="G1013" s="76">
        <f t="shared" si="49"/>
        <v>10000000</v>
      </c>
      <c r="H1013" s="56" t="s">
        <v>1226</v>
      </c>
      <c r="I1013" s="69"/>
      <c r="J1013" s="26"/>
    </row>
    <row r="1014" spans="1:10" s="14" customFormat="1" ht="77.5" x14ac:dyDescent="0.35">
      <c r="A1014" s="10"/>
      <c r="B1014" s="11"/>
      <c r="C1014" s="58">
        <v>9</v>
      </c>
      <c r="D1014" s="56" t="s">
        <v>2069</v>
      </c>
      <c r="E1014" s="63">
        <v>0</v>
      </c>
      <c r="F1014" s="63">
        <v>10000000</v>
      </c>
      <c r="G1014" s="76">
        <f t="shared" si="49"/>
        <v>10000000</v>
      </c>
      <c r="H1014" s="56" t="s">
        <v>1226</v>
      </c>
      <c r="I1014" s="69"/>
      <c r="J1014" s="26"/>
    </row>
    <row r="1015" spans="1:10" s="14" customFormat="1" ht="77.5" x14ac:dyDescent="0.35">
      <c r="A1015" s="10"/>
      <c r="B1015" s="11"/>
      <c r="C1015" s="58">
        <v>10</v>
      </c>
      <c r="D1015" s="56" t="s">
        <v>2070</v>
      </c>
      <c r="E1015" s="63">
        <v>0</v>
      </c>
      <c r="F1015" s="63">
        <v>10000000</v>
      </c>
      <c r="G1015" s="76">
        <f t="shared" si="49"/>
        <v>10000000</v>
      </c>
      <c r="H1015" s="56" t="s">
        <v>1226</v>
      </c>
      <c r="I1015" s="69"/>
      <c r="J1015" s="26"/>
    </row>
    <row r="1016" spans="1:10" s="14" customFormat="1" ht="77.5" x14ac:dyDescent="0.35">
      <c r="A1016" s="10"/>
      <c r="B1016" s="11"/>
      <c r="C1016" s="58">
        <v>11</v>
      </c>
      <c r="D1016" s="56" t="s">
        <v>2071</v>
      </c>
      <c r="E1016" s="63">
        <v>0</v>
      </c>
      <c r="F1016" s="63">
        <v>10000000</v>
      </c>
      <c r="G1016" s="76">
        <f t="shared" si="49"/>
        <v>10000000</v>
      </c>
      <c r="H1016" s="56" t="s">
        <v>1226</v>
      </c>
      <c r="I1016" s="69"/>
      <c r="J1016" s="26"/>
    </row>
    <row r="1017" spans="1:10" s="14" customFormat="1" ht="77.5" x14ac:dyDescent="0.35">
      <c r="A1017" s="10"/>
      <c r="B1017" s="11"/>
      <c r="C1017" s="58">
        <v>12</v>
      </c>
      <c r="D1017" s="56" t="s">
        <v>2072</v>
      </c>
      <c r="E1017" s="63">
        <v>0</v>
      </c>
      <c r="F1017" s="63">
        <v>10000000</v>
      </c>
      <c r="G1017" s="76">
        <f t="shared" si="49"/>
        <v>10000000</v>
      </c>
      <c r="H1017" s="56" t="s">
        <v>1226</v>
      </c>
      <c r="I1017" s="69"/>
      <c r="J1017" s="26"/>
    </row>
    <row r="1018" spans="1:10" s="14" customFormat="1" ht="77.5" x14ac:dyDescent="0.35">
      <c r="A1018" s="10"/>
      <c r="B1018" s="11"/>
      <c r="C1018" s="58">
        <v>13</v>
      </c>
      <c r="D1018" s="56" t="s">
        <v>2073</v>
      </c>
      <c r="E1018" s="63">
        <v>0</v>
      </c>
      <c r="F1018" s="63">
        <v>10000000</v>
      </c>
      <c r="G1018" s="76">
        <f t="shared" si="49"/>
        <v>10000000</v>
      </c>
      <c r="H1018" s="56" t="s">
        <v>1226</v>
      </c>
      <c r="I1018" s="69"/>
      <c r="J1018" s="26"/>
    </row>
    <row r="1019" spans="1:10" s="14" customFormat="1" ht="77.5" x14ac:dyDescent="0.35">
      <c r="A1019" s="10"/>
      <c r="B1019" s="11"/>
      <c r="C1019" s="58">
        <v>14</v>
      </c>
      <c r="D1019" s="56" t="s">
        <v>2074</v>
      </c>
      <c r="E1019" s="63">
        <v>0</v>
      </c>
      <c r="F1019" s="63">
        <v>10000000</v>
      </c>
      <c r="G1019" s="76">
        <f t="shared" si="49"/>
        <v>10000000</v>
      </c>
      <c r="H1019" s="56" t="s">
        <v>1226</v>
      </c>
      <c r="I1019" s="69"/>
      <c r="J1019" s="26"/>
    </row>
    <row r="1020" spans="1:10" s="14" customFormat="1" ht="77.5" x14ac:dyDescent="0.35">
      <c r="A1020" s="10"/>
      <c r="B1020" s="11"/>
      <c r="C1020" s="58">
        <v>15</v>
      </c>
      <c r="D1020" s="56" t="s">
        <v>2075</v>
      </c>
      <c r="E1020" s="63">
        <v>0</v>
      </c>
      <c r="F1020" s="63">
        <v>10000000</v>
      </c>
      <c r="G1020" s="76">
        <f t="shared" si="49"/>
        <v>10000000</v>
      </c>
      <c r="H1020" s="56" t="s">
        <v>1226</v>
      </c>
      <c r="I1020" s="69"/>
      <c r="J1020" s="26"/>
    </row>
    <row r="1021" spans="1:10" s="14" customFormat="1" ht="77.5" x14ac:dyDescent="0.35">
      <c r="A1021" s="10"/>
      <c r="B1021" s="11"/>
      <c r="C1021" s="58">
        <v>16</v>
      </c>
      <c r="D1021" s="56" t="s">
        <v>2076</v>
      </c>
      <c r="E1021" s="63">
        <v>0</v>
      </c>
      <c r="F1021" s="63">
        <v>10000000</v>
      </c>
      <c r="G1021" s="76">
        <f t="shared" si="49"/>
        <v>10000000</v>
      </c>
      <c r="H1021" s="56" t="s">
        <v>1226</v>
      </c>
      <c r="I1021" s="69"/>
      <c r="J1021" s="26"/>
    </row>
    <row r="1022" spans="1:10" s="14" customFormat="1" ht="77.5" x14ac:dyDescent="0.35">
      <c r="A1022" s="10"/>
      <c r="B1022" s="11"/>
      <c r="C1022" s="58">
        <v>17</v>
      </c>
      <c r="D1022" s="56" t="s">
        <v>2077</v>
      </c>
      <c r="E1022" s="63">
        <v>0</v>
      </c>
      <c r="F1022" s="63">
        <v>10000000</v>
      </c>
      <c r="G1022" s="76">
        <f t="shared" si="49"/>
        <v>10000000</v>
      </c>
      <c r="H1022" s="56" t="s">
        <v>1226</v>
      </c>
      <c r="I1022" s="69"/>
      <c r="J1022" s="26"/>
    </row>
    <row r="1023" spans="1:10" x14ac:dyDescent="0.35">
      <c r="A1023" s="10"/>
      <c r="B1023" s="27"/>
      <c r="C1023" s="109" t="s">
        <v>1309</v>
      </c>
      <c r="D1023" s="110"/>
      <c r="E1023" s="59">
        <f>SUM(E1006:E1022)</f>
        <v>59000000</v>
      </c>
      <c r="F1023" s="59">
        <f>SUM(F1006:F1022)</f>
        <v>271500000</v>
      </c>
      <c r="G1023" s="73">
        <f>SUM(G1006:G1022)</f>
        <v>212500000</v>
      </c>
      <c r="H1023" s="31"/>
      <c r="J1023" s="35"/>
    </row>
    <row r="1024" spans="1:10" x14ac:dyDescent="0.35">
      <c r="A1024" s="10"/>
      <c r="B1024" s="27"/>
      <c r="C1024" s="107" t="s">
        <v>1324</v>
      </c>
      <c r="D1024" s="112"/>
      <c r="E1024" s="59"/>
      <c r="F1024" s="59"/>
      <c r="G1024" s="73"/>
      <c r="H1024" s="31"/>
      <c r="J1024" s="35"/>
    </row>
    <row r="1025" spans="1:10" ht="77.5" x14ac:dyDescent="0.35">
      <c r="A1025" s="10"/>
      <c r="B1025" s="11"/>
      <c r="C1025" s="9">
        <f ca="1">COUNTIF($B$11:E1025,E1025)</f>
        <v>1</v>
      </c>
      <c r="D1025" s="4" t="s">
        <v>343</v>
      </c>
      <c r="E1025" s="59">
        <v>25000000</v>
      </c>
      <c r="F1025" s="59">
        <v>25000000</v>
      </c>
      <c r="G1025" s="73"/>
      <c r="H1025" s="6" t="s">
        <v>1227</v>
      </c>
    </row>
    <row r="1026" spans="1:10" ht="77.5" x14ac:dyDescent="0.35">
      <c r="A1026" s="10"/>
      <c r="B1026" s="11"/>
      <c r="C1026" s="9">
        <f ca="1">COUNTIF($B$11:E1026,E1026)</f>
        <v>2</v>
      </c>
      <c r="D1026" s="4" t="s">
        <v>344</v>
      </c>
      <c r="E1026" s="59">
        <v>60000000</v>
      </c>
      <c r="F1026" s="59">
        <v>60000000</v>
      </c>
      <c r="G1026" s="73"/>
      <c r="H1026" s="6" t="s">
        <v>1227</v>
      </c>
    </row>
    <row r="1027" spans="1:10" ht="77.5" x14ac:dyDescent="0.35">
      <c r="A1027" s="10"/>
      <c r="B1027" s="11"/>
      <c r="C1027" s="9">
        <f ca="1">COUNTIF($B$11:E1027,E1027)</f>
        <v>3</v>
      </c>
      <c r="D1027" s="4" t="s">
        <v>345</v>
      </c>
      <c r="E1027" s="59">
        <v>70000000</v>
      </c>
      <c r="F1027" s="59">
        <v>70000000</v>
      </c>
      <c r="G1027" s="73"/>
      <c r="H1027" s="6" t="s">
        <v>1227</v>
      </c>
    </row>
    <row r="1028" spans="1:10" ht="77.5" x14ac:dyDescent="0.35">
      <c r="A1028" s="10"/>
      <c r="B1028" s="11"/>
      <c r="C1028" s="9">
        <f ca="1">COUNTIF($B$11:E1028,E1028)</f>
        <v>4</v>
      </c>
      <c r="D1028" s="4" t="s">
        <v>346</v>
      </c>
      <c r="E1028" s="59">
        <v>10000000</v>
      </c>
      <c r="F1028" s="59">
        <v>10000000</v>
      </c>
      <c r="G1028" s="73"/>
      <c r="H1028" s="6" t="s">
        <v>1226</v>
      </c>
    </row>
    <row r="1029" spans="1:10" ht="77.5" x14ac:dyDescent="0.35">
      <c r="A1029" s="10"/>
      <c r="B1029" s="11"/>
      <c r="C1029" s="9">
        <f ca="1">COUNTIF($B$11:E1029,E1029)</f>
        <v>5</v>
      </c>
      <c r="D1029" s="4" t="s">
        <v>347</v>
      </c>
      <c r="E1029" s="59">
        <v>8000000</v>
      </c>
      <c r="F1029" s="59">
        <v>8000000</v>
      </c>
      <c r="G1029" s="73"/>
      <c r="H1029" s="6" t="s">
        <v>1226</v>
      </c>
    </row>
    <row r="1030" spans="1:10" ht="93" x14ac:dyDescent="0.35">
      <c r="A1030" s="10"/>
      <c r="B1030" s="11"/>
      <c r="C1030" s="9">
        <f ca="1">COUNTIF($B$11:E1030,E1030)</f>
        <v>6</v>
      </c>
      <c r="D1030" s="4" t="s">
        <v>348</v>
      </c>
      <c r="E1030" s="59">
        <v>20000000</v>
      </c>
      <c r="F1030" s="59">
        <v>20000000</v>
      </c>
      <c r="G1030" s="73"/>
      <c r="H1030" s="6" t="s">
        <v>1226</v>
      </c>
    </row>
    <row r="1031" spans="1:10" ht="77.5" x14ac:dyDescent="0.35">
      <c r="A1031" s="10"/>
      <c r="B1031" s="11"/>
      <c r="C1031" s="9">
        <f ca="1">COUNTIF($B$11:E1031,E1031)</f>
        <v>7</v>
      </c>
      <c r="D1031" s="4" t="s">
        <v>349</v>
      </c>
      <c r="E1031" s="59">
        <v>10000000</v>
      </c>
      <c r="F1031" s="59">
        <v>10000000</v>
      </c>
      <c r="G1031" s="73"/>
      <c r="H1031" s="6" t="s">
        <v>1226</v>
      </c>
    </row>
    <row r="1032" spans="1:10" s="14" customFormat="1" ht="77.5" x14ac:dyDescent="0.35">
      <c r="A1032" s="10"/>
      <c r="B1032" s="11"/>
      <c r="C1032" s="58">
        <v>8</v>
      </c>
      <c r="D1032" s="56" t="s">
        <v>2079</v>
      </c>
      <c r="E1032" s="63">
        <v>0</v>
      </c>
      <c r="F1032" s="63">
        <v>15000000</v>
      </c>
      <c r="G1032" s="76">
        <f t="shared" ref="G1032:G1038" si="50">F1032-E1032</f>
        <v>15000000</v>
      </c>
      <c r="H1032" s="56" t="s">
        <v>1227</v>
      </c>
      <c r="I1032" s="69"/>
      <c r="J1032" s="26"/>
    </row>
    <row r="1033" spans="1:10" s="14" customFormat="1" ht="77.5" x14ac:dyDescent="0.35">
      <c r="A1033" s="10"/>
      <c r="B1033" s="11"/>
      <c r="C1033" s="58">
        <v>9</v>
      </c>
      <c r="D1033" s="56" t="s">
        <v>2080</v>
      </c>
      <c r="E1033" s="63">
        <v>0</v>
      </c>
      <c r="F1033" s="63">
        <v>30000000</v>
      </c>
      <c r="G1033" s="76">
        <f t="shared" si="50"/>
        <v>30000000</v>
      </c>
      <c r="H1033" s="56" t="s">
        <v>1227</v>
      </c>
      <c r="I1033" s="69"/>
      <c r="J1033" s="26"/>
    </row>
    <row r="1034" spans="1:10" s="14" customFormat="1" ht="77.5" x14ac:dyDescent="0.35">
      <c r="A1034" s="10"/>
      <c r="B1034" s="11"/>
      <c r="C1034" s="58">
        <v>10</v>
      </c>
      <c r="D1034" s="56" t="s">
        <v>2084</v>
      </c>
      <c r="E1034" s="63">
        <v>0</v>
      </c>
      <c r="F1034" s="63">
        <v>20000000</v>
      </c>
      <c r="G1034" s="76">
        <f t="shared" si="50"/>
        <v>20000000</v>
      </c>
      <c r="H1034" s="56" t="s">
        <v>1227</v>
      </c>
      <c r="I1034" s="69"/>
      <c r="J1034" s="26"/>
    </row>
    <row r="1035" spans="1:10" s="14" customFormat="1" ht="77.5" x14ac:dyDescent="0.35">
      <c r="A1035" s="10"/>
      <c r="B1035" s="11"/>
      <c r="C1035" s="58">
        <v>11</v>
      </c>
      <c r="D1035" s="56" t="s">
        <v>2085</v>
      </c>
      <c r="E1035" s="63">
        <v>0</v>
      </c>
      <c r="F1035" s="63">
        <v>40000000</v>
      </c>
      <c r="G1035" s="76">
        <f t="shared" si="50"/>
        <v>40000000</v>
      </c>
      <c r="H1035" s="56" t="s">
        <v>1227</v>
      </c>
      <c r="I1035" s="69"/>
      <c r="J1035" s="26"/>
    </row>
    <row r="1036" spans="1:10" s="14" customFormat="1" ht="77.5" x14ac:dyDescent="0.35">
      <c r="A1036" s="10"/>
      <c r="B1036" s="11"/>
      <c r="C1036" s="58">
        <v>12</v>
      </c>
      <c r="D1036" s="56" t="s">
        <v>2081</v>
      </c>
      <c r="E1036" s="63">
        <v>0</v>
      </c>
      <c r="F1036" s="63">
        <v>10000000</v>
      </c>
      <c r="G1036" s="76">
        <f t="shared" si="50"/>
        <v>10000000</v>
      </c>
      <c r="H1036" s="56" t="s">
        <v>1226</v>
      </c>
      <c r="I1036" s="69"/>
      <c r="J1036" s="26"/>
    </row>
    <row r="1037" spans="1:10" s="14" customFormat="1" ht="77.5" x14ac:dyDescent="0.35">
      <c r="A1037" s="10"/>
      <c r="B1037" s="11"/>
      <c r="C1037" s="58">
        <v>13</v>
      </c>
      <c r="D1037" s="56" t="s">
        <v>2082</v>
      </c>
      <c r="E1037" s="63">
        <v>0</v>
      </c>
      <c r="F1037" s="63">
        <v>20000000</v>
      </c>
      <c r="G1037" s="76">
        <f t="shared" si="50"/>
        <v>20000000</v>
      </c>
      <c r="H1037" s="56" t="s">
        <v>1226</v>
      </c>
      <c r="I1037" s="69"/>
      <c r="J1037" s="26"/>
    </row>
    <row r="1038" spans="1:10" s="14" customFormat="1" ht="77.5" x14ac:dyDescent="0.35">
      <c r="A1038" s="10"/>
      <c r="B1038" s="11"/>
      <c r="C1038" s="58">
        <v>14</v>
      </c>
      <c r="D1038" s="56" t="s">
        <v>2083</v>
      </c>
      <c r="E1038" s="63">
        <v>0</v>
      </c>
      <c r="F1038" s="63">
        <v>10000000</v>
      </c>
      <c r="G1038" s="76">
        <f t="shared" si="50"/>
        <v>10000000</v>
      </c>
      <c r="H1038" s="56" t="s">
        <v>1226</v>
      </c>
      <c r="I1038" s="69"/>
      <c r="J1038" s="26"/>
    </row>
    <row r="1039" spans="1:10" x14ac:dyDescent="0.35">
      <c r="A1039" s="10"/>
      <c r="B1039" s="27"/>
      <c r="C1039" s="109" t="s">
        <v>1310</v>
      </c>
      <c r="D1039" s="110"/>
      <c r="E1039" s="59">
        <f>SUM(E1025:E1038)</f>
        <v>203000000</v>
      </c>
      <c r="F1039" s="59">
        <f>SUM(F1025:F1038)</f>
        <v>348000000</v>
      </c>
      <c r="G1039" s="73">
        <f>SUM(G1025:G1038)</f>
        <v>145000000</v>
      </c>
      <c r="H1039" s="31"/>
      <c r="J1039" s="35"/>
    </row>
    <row r="1040" spans="1:10" x14ac:dyDescent="0.35">
      <c r="A1040" s="10"/>
      <c r="B1040" s="27"/>
      <c r="C1040" s="107" t="s">
        <v>1325</v>
      </c>
      <c r="D1040" s="112"/>
      <c r="E1040" s="59"/>
      <c r="F1040" s="59"/>
      <c r="G1040" s="73"/>
      <c r="H1040" s="31"/>
      <c r="J1040" s="35"/>
    </row>
    <row r="1041" spans="1:10" ht="77.5" x14ac:dyDescent="0.35">
      <c r="A1041" s="10"/>
      <c r="B1041" s="11"/>
      <c r="C1041" s="9">
        <f ca="1">COUNTIF($B$11:E1041,E1041)</f>
        <v>1</v>
      </c>
      <c r="D1041" s="4" t="s">
        <v>350</v>
      </c>
      <c r="E1041" s="59">
        <v>20000000</v>
      </c>
      <c r="F1041" s="59">
        <v>20000000</v>
      </c>
      <c r="G1041" s="73"/>
      <c r="H1041" s="6" t="s">
        <v>1227</v>
      </c>
    </row>
    <row r="1042" spans="1:10" ht="77.5" x14ac:dyDescent="0.35">
      <c r="A1042" s="10"/>
      <c r="B1042" s="11"/>
      <c r="C1042" s="9">
        <f ca="1">COUNTIF($B$11:E1042,E1042)</f>
        <v>2</v>
      </c>
      <c r="D1042" s="4" t="s">
        <v>351</v>
      </c>
      <c r="E1042" s="59">
        <v>20000000</v>
      </c>
      <c r="F1042" s="59">
        <v>20000000</v>
      </c>
      <c r="G1042" s="73"/>
      <c r="H1042" s="6" t="s">
        <v>1227</v>
      </c>
    </row>
    <row r="1043" spans="1:10" ht="77.5" x14ac:dyDescent="0.35">
      <c r="A1043" s="10"/>
      <c r="B1043" s="11"/>
      <c r="C1043" s="9">
        <f ca="1">COUNTIF($B$11:E1043,E1043)</f>
        <v>3</v>
      </c>
      <c r="D1043" s="4" t="s">
        <v>352</v>
      </c>
      <c r="E1043" s="59">
        <v>100000000</v>
      </c>
      <c r="F1043" s="59">
        <v>100000000</v>
      </c>
      <c r="G1043" s="73"/>
      <c r="H1043" s="6" t="s">
        <v>1227</v>
      </c>
    </row>
    <row r="1044" spans="1:10" ht="93" x14ac:dyDescent="0.35">
      <c r="A1044" s="10"/>
      <c r="B1044" s="11"/>
      <c r="C1044" s="9">
        <f ca="1">COUNTIF($B$11:E1044,E1044)</f>
        <v>4</v>
      </c>
      <c r="D1044" s="4" t="s">
        <v>353</v>
      </c>
      <c r="E1044" s="59">
        <v>50000000</v>
      </c>
      <c r="F1044" s="59">
        <v>50000000</v>
      </c>
      <c r="G1044" s="73"/>
      <c r="H1044" s="6" t="s">
        <v>1227</v>
      </c>
    </row>
    <row r="1045" spans="1:10" ht="77.5" x14ac:dyDescent="0.35">
      <c r="A1045" s="10"/>
      <c r="B1045" s="11"/>
      <c r="C1045" s="9">
        <f ca="1">COUNTIF($B$11:E1045,E1045)</f>
        <v>5</v>
      </c>
      <c r="D1045" s="4" t="s">
        <v>354</v>
      </c>
      <c r="E1045" s="59">
        <v>10000000</v>
      </c>
      <c r="F1045" s="59">
        <v>10000000</v>
      </c>
      <c r="G1045" s="73"/>
      <c r="H1045" s="6" t="s">
        <v>1226</v>
      </c>
    </row>
    <row r="1046" spans="1:10" s="14" customFormat="1" ht="77.5" x14ac:dyDescent="0.35">
      <c r="A1046" s="10"/>
      <c r="B1046" s="11"/>
      <c r="C1046" s="58">
        <v>6</v>
      </c>
      <c r="D1046" s="56" t="s">
        <v>2086</v>
      </c>
      <c r="E1046" s="63">
        <v>0</v>
      </c>
      <c r="F1046" s="63">
        <v>30000000</v>
      </c>
      <c r="G1046" s="76">
        <f t="shared" ref="G1046:G1055" si="51">F1046-E1046</f>
        <v>30000000</v>
      </c>
      <c r="H1046" s="56" t="s">
        <v>1227</v>
      </c>
      <c r="I1046" s="69"/>
      <c r="J1046" s="26"/>
    </row>
    <row r="1047" spans="1:10" s="14" customFormat="1" ht="77.5" x14ac:dyDescent="0.35">
      <c r="A1047" s="10"/>
      <c r="B1047" s="11"/>
      <c r="C1047" s="58">
        <v>7</v>
      </c>
      <c r="D1047" s="56" t="s">
        <v>2089</v>
      </c>
      <c r="E1047" s="63">
        <v>0</v>
      </c>
      <c r="F1047" s="63">
        <v>100000000</v>
      </c>
      <c r="G1047" s="76">
        <f t="shared" si="51"/>
        <v>100000000</v>
      </c>
      <c r="H1047" s="56" t="s">
        <v>1227</v>
      </c>
      <c r="I1047" s="69"/>
      <c r="J1047" s="26"/>
    </row>
    <row r="1048" spans="1:10" s="14" customFormat="1" ht="93" x14ac:dyDescent="0.35">
      <c r="A1048" s="10"/>
      <c r="B1048" s="11"/>
      <c r="C1048" s="58">
        <v>8</v>
      </c>
      <c r="D1048" s="56" t="s">
        <v>2090</v>
      </c>
      <c r="E1048" s="63">
        <v>0</v>
      </c>
      <c r="F1048" s="63">
        <v>7500000</v>
      </c>
      <c r="G1048" s="76">
        <f t="shared" si="51"/>
        <v>7500000</v>
      </c>
      <c r="H1048" s="56" t="s">
        <v>1227</v>
      </c>
      <c r="I1048" s="69"/>
      <c r="J1048" s="26"/>
    </row>
    <row r="1049" spans="1:10" s="14" customFormat="1" ht="77.5" x14ac:dyDescent="0.35">
      <c r="A1049" s="10"/>
      <c r="B1049" s="11"/>
      <c r="C1049" s="58">
        <v>9</v>
      </c>
      <c r="D1049" s="56" t="s">
        <v>2094</v>
      </c>
      <c r="E1049" s="63">
        <v>0</v>
      </c>
      <c r="F1049" s="63">
        <v>15000000</v>
      </c>
      <c r="G1049" s="76">
        <f t="shared" si="51"/>
        <v>15000000</v>
      </c>
      <c r="H1049" s="56" t="s">
        <v>1227</v>
      </c>
      <c r="I1049" s="69"/>
      <c r="J1049" s="26"/>
    </row>
    <row r="1050" spans="1:10" s="14" customFormat="1" ht="77.5" x14ac:dyDescent="0.35">
      <c r="A1050" s="10"/>
      <c r="B1050" s="11"/>
      <c r="C1050" s="58">
        <v>10</v>
      </c>
      <c r="D1050" s="56" t="s">
        <v>2087</v>
      </c>
      <c r="E1050" s="63">
        <v>0</v>
      </c>
      <c r="F1050" s="63">
        <v>10000000</v>
      </c>
      <c r="G1050" s="76">
        <f t="shared" si="51"/>
        <v>10000000</v>
      </c>
      <c r="H1050" s="56" t="s">
        <v>1226</v>
      </c>
      <c r="I1050" s="69"/>
      <c r="J1050" s="26"/>
    </row>
    <row r="1051" spans="1:10" s="14" customFormat="1" ht="77.5" x14ac:dyDescent="0.35">
      <c r="A1051" s="10"/>
      <c r="B1051" s="11"/>
      <c r="C1051" s="58">
        <v>11</v>
      </c>
      <c r="D1051" s="56" t="s">
        <v>2088</v>
      </c>
      <c r="E1051" s="63">
        <v>0</v>
      </c>
      <c r="F1051" s="63">
        <v>10000000</v>
      </c>
      <c r="G1051" s="76">
        <f t="shared" si="51"/>
        <v>10000000</v>
      </c>
      <c r="H1051" s="56" t="s">
        <v>1226</v>
      </c>
      <c r="I1051" s="69"/>
      <c r="J1051" s="26"/>
    </row>
    <row r="1052" spans="1:10" s="14" customFormat="1" ht="93" x14ac:dyDescent="0.35">
      <c r="A1052" s="10"/>
      <c r="B1052" s="11"/>
      <c r="C1052" s="58">
        <v>12</v>
      </c>
      <c r="D1052" s="56" t="s">
        <v>2091</v>
      </c>
      <c r="E1052" s="63">
        <v>0</v>
      </c>
      <c r="F1052" s="63">
        <v>7500000</v>
      </c>
      <c r="G1052" s="76">
        <f t="shared" si="51"/>
        <v>7500000</v>
      </c>
      <c r="H1052" s="56" t="s">
        <v>1226</v>
      </c>
      <c r="I1052" s="69"/>
      <c r="J1052" s="26"/>
    </row>
    <row r="1053" spans="1:10" s="14" customFormat="1" ht="93" x14ac:dyDescent="0.35">
      <c r="A1053" s="10"/>
      <c r="B1053" s="11"/>
      <c r="C1053" s="58">
        <v>13</v>
      </c>
      <c r="D1053" s="56" t="s">
        <v>2092</v>
      </c>
      <c r="E1053" s="63">
        <v>0</v>
      </c>
      <c r="F1053" s="63">
        <v>7500000</v>
      </c>
      <c r="G1053" s="76">
        <f t="shared" si="51"/>
        <v>7500000</v>
      </c>
      <c r="H1053" s="56" t="s">
        <v>1226</v>
      </c>
      <c r="I1053" s="69"/>
      <c r="J1053" s="26"/>
    </row>
    <row r="1054" spans="1:10" s="14" customFormat="1" ht="108.5" x14ac:dyDescent="0.35">
      <c r="A1054" s="10"/>
      <c r="B1054" s="11"/>
      <c r="C1054" s="58">
        <v>14</v>
      </c>
      <c r="D1054" s="56" t="s">
        <v>2093</v>
      </c>
      <c r="E1054" s="63">
        <v>0</v>
      </c>
      <c r="F1054" s="63">
        <v>7500000</v>
      </c>
      <c r="G1054" s="76">
        <f t="shared" si="51"/>
        <v>7500000</v>
      </c>
      <c r="H1054" s="56" t="s">
        <v>1226</v>
      </c>
      <c r="I1054" s="69"/>
      <c r="J1054" s="26"/>
    </row>
    <row r="1055" spans="1:10" s="14" customFormat="1" ht="77.5" x14ac:dyDescent="0.35">
      <c r="A1055" s="10"/>
      <c r="B1055" s="11"/>
      <c r="C1055" s="58">
        <v>15</v>
      </c>
      <c r="D1055" s="56" t="s">
        <v>2095</v>
      </c>
      <c r="E1055" s="63">
        <v>0</v>
      </c>
      <c r="F1055" s="63">
        <v>7500000</v>
      </c>
      <c r="G1055" s="76">
        <f t="shared" si="51"/>
        <v>7500000</v>
      </c>
      <c r="H1055" s="56" t="s">
        <v>1226</v>
      </c>
      <c r="I1055" s="69"/>
      <c r="J1055" s="26"/>
    </row>
    <row r="1056" spans="1:10" x14ac:dyDescent="0.35">
      <c r="A1056" s="10"/>
      <c r="B1056" s="27"/>
      <c r="C1056" s="109" t="s">
        <v>1311</v>
      </c>
      <c r="D1056" s="110"/>
      <c r="E1056" s="59">
        <f>SUM(E1041:E1055)</f>
        <v>200000000</v>
      </c>
      <c r="F1056" s="59">
        <f>SUM(F1041:F1055)</f>
        <v>402500000</v>
      </c>
      <c r="G1056" s="73">
        <f>SUM(G1041:G1055)</f>
        <v>202500000</v>
      </c>
      <c r="H1056" s="31"/>
      <c r="J1056" s="35"/>
    </row>
    <row r="1057" spans="1:10" x14ac:dyDescent="0.35">
      <c r="A1057" s="10"/>
      <c r="B1057" s="27"/>
      <c r="C1057" s="107" t="s">
        <v>1326</v>
      </c>
      <c r="D1057" s="112"/>
      <c r="E1057" s="59"/>
      <c r="F1057" s="59"/>
      <c r="G1057" s="73"/>
      <c r="H1057" s="31"/>
      <c r="J1057" s="35"/>
    </row>
    <row r="1058" spans="1:10" ht="77.5" x14ac:dyDescent="0.35">
      <c r="A1058" s="10"/>
      <c r="B1058" s="11"/>
      <c r="C1058" s="9">
        <f ca="1">COUNTIF($B$11:E1058,E1058)</f>
        <v>1</v>
      </c>
      <c r="D1058" s="4" t="s">
        <v>355</v>
      </c>
      <c r="E1058" s="59">
        <v>10000000</v>
      </c>
      <c r="F1058" s="59">
        <v>10000000</v>
      </c>
      <c r="G1058" s="73"/>
      <c r="H1058" s="6" t="s">
        <v>1227</v>
      </c>
    </row>
    <row r="1059" spans="1:10" ht="77.5" x14ac:dyDescent="0.35">
      <c r="A1059" s="10"/>
      <c r="B1059" s="11"/>
      <c r="C1059" s="9">
        <f ca="1">COUNTIF($B$11:E1059,E1059)</f>
        <v>2</v>
      </c>
      <c r="D1059" s="4" t="s">
        <v>356</v>
      </c>
      <c r="E1059" s="59">
        <v>70000000</v>
      </c>
      <c r="F1059" s="59">
        <v>70000000</v>
      </c>
      <c r="G1059" s="73"/>
      <c r="H1059" s="6" t="s">
        <v>1227</v>
      </c>
    </row>
    <row r="1060" spans="1:10" ht="77.5" x14ac:dyDescent="0.35">
      <c r="A1060" s="10"/>
      <c r="B1060" s="11"/>
      <c r="C1060" s="9">
        <f ca="1">COUNTIF($B$11:E1060,E1060)</f>
        <v>3</v>
      </c>
      <c r="D1060" s="4" t="s">
        <v>357</v>
      </c>
      <c r="E1060" s="59">
        <v>10000000</v>
      </c>
      <c r="F1060" s="59">
        <v>10000000</v>
      </c>
      <c r="G1060" s="73"/>
      <c r="H1060" s="6" t="s">
        <v>1226</v>
      </c>
    </row>
    <row r="1061" spans="1:10" ht="77.5" x14ac:dyDescent="0.35">
      <c r="A1061" s="10"/>
      <c r="B1061" s="11"/>
      <c r="C1061" s="9">
        <f ca="1">COUNTIF($B$11:E1061,E1061)</f>
        <v>4</v>
      </c>
      <c r="D1061" s="4" t="s">
        <v>358</v>
      </c>
      <c r="E1061" s="59">
        <v>10000000</v>
      </c>
      <c r="F1061" s="59">
        <v>10000000</v>
      </c>
      <c r="G1061" s="73"/>
      <c r="H1061" s="6" t="s">
        <v>1226</v>
      </c>
    </row>
    <row r="1062" spans="1:10" ht="77.5" x14ac:dyDescent="0.35">
      <c r="A1062" s="10"/>
      <c r="B1062" s="11"/>
      <c r="C1062" s="9">
        <f ca="1">COUNTIF($B$11:E1062,E1062)</f>
        <v>5</v>
      </c>
      <c r="D1062" s="4" t="s">
        <v>359</v>
      </c>
      <c r="E1062" s="59">
        <v>10000000</v>
      </c>
      <c r="F1062" s="59">
        <v>10000000</v>
      </c>
      <c r="G1062" s="73"/>
      <c r="H1062" s="6" t="s">
        <v>1226</v>
      </c>
    </row>
    <row r="1063" spans="1:10" s="14" customFormat="1" ht="77.5" x14ac:dyDescent="0.35">
      <c r="A1063" s="10"/>
      <c r="B1063" s="11"/>
      <c r="C1063" s="58">
        <v>6</v>
      </c>
      <c r="D1063" s="56" t="s">
        <v>3294</v>
      </c>
      <c r="E1063" s="63">
        <v>0</v>
      </c>
      <c r="F1063" s="63">
        <v>20000000</v>
      </c>
      <c r="G1063" s="76">
        <f t="shared" ref="G1063:G1067" si="52">F1063-E1063</f>
        <v>20000000</v>
      </c>
      <c r="H1063" s="56" t="s">
        <v>1227</v>
      </c>
      <c r="I1063" s="69"/>
      <c r="J1063" s="26"/>
    </row>
    <row r="1064" spans="1:10" s="14" customFormat="1" ht="77.5" x14ac:dyDescent="0.35">
      <c r="A1064" s="10"/>
      <c r="B1064" s="11"/>
      <c r="C1064" s="58">
        <v>7</v>
      </c>
      <c r="D1064" s="56" t="s">
        <v>2096</v>
      </c>
      <c r="E1064" s="63">
        <v>0</v>
      </c>
      <c r="F1064" s="63">
        <v>10000000</v>
      </c>
      <c r="G1064" s="76">
        <f t="shared" si="52"/>
        <v>10000000</v>
      </c>
      <c r="H1064" s="56" t="s">
        <v>1226</v>
      </c>
      <c r="I1064" s="69"/>
      <c r="J1064" s="26"/>
    </row>
    <row r="1065" spans="1:10" s="14" customFormat="1" ht="108.5" x14ac:dyDescent="0.35">
      <c r="A1065" s="10"/>
      <c r="B1065" s="11"/>
      <c r="C1065" s="58">
        <v>8</v>
      </c>
      <c r="D1065" s="56" t="s">
        <v>3295</v>
      </c>
      <c r="E1065" s="63">
        <v>0</v>
      </c>
      <c r="F1065" s="63">
        <v>10000000</v>
      </c>
      <c r="G1065" s="76">
        <f t="shared" si="52"/>
        <v>10000000</v>
      </c>
      <c r="H1065" s="56" t="s">
        <v>1226</v>
      </c>
      <c r="I1065" s="69"/>
      <c r="J1065" s="26"/>
    </row>
    <row r="1066" spans="1:10" s="14" customFormat="1" ht="93" x14ac:dyDescent="0.35">
      <c r="A1066" s="10"/>
      <c r="B1066" s="11"/>
      <c r="C1066" s="58">
        <v>9</v>
      </c>
      <c r="D1066" s="56" t="s">
        <v>2097</v>
      </c>
      <c r="E1066" s="63">
        <v>0</v>
      </c>
      <c r="F1066" s="63">
        <v>12700000</v>
      </c>
      <c r="G1066" s="76">
        <f t="shared" si="52"/>
        <v>12700000</v>
      </c>
      <c r="H1066" s="56" t="s">
        <v>1226</v>
      </c>
      <c r="I1066" s="69"/>
      <c r="J1066" s="26"/>
    </row>
    <row r="1067" spans="1:10" s="14" customFormat="1" ht="93" x14ac:dyDescent="0.35">
      <c r="A1067" s="10"/>
      <c r="B1067" s="11"/>
      <c r="C1067" s="58">
        <v>10</v>
      </c>
      <c r="D1067" s="56" t="s">
        <v>2098</v>
      </c>
      <c r="E1067" s="63">
        <v>0</v>
      </c>
      <c r="F1067" s="63">
        <v>15000000</v>
      </c>
      <c r="G1067" s="76">
        <f t="shared" si="52"/>
        <v>15000000</v>
      </c>
      <c r="H1067" s="56" t="s">
        <v>1226</v>
      </c>
      <c r="I1067" s="69"/>
      <c r="J1067" s="26"/>
    </row>
    <row r="1068" spans="1:10" x14ac:dyDescent="0.35">
      <c r="A1068" s="10"/>
      <c r="B1068" s="27"/>
      <c r="C1068" s="109" t="s">
        <v>1312</v>
      </c>
      <c r="D1068" s="110"/>
      <c r="E1068" s="59">
        <f>SUM(E1058:E1067)</f>
        <v>110000000</v>
      </c>
      <c r="F1068" s="59">
        <f>SUM(F1058:F1067)</f>
        <v>177700000</v>
      </c>
      <c r="G1068" s="73">
        <f>SUM(G1058:G1067)</f>
        <v>67700000</v>
      </c>
      <c r="H1068" s="31"/>
      <c r="J1068" s="35"/>
    </row>
    <row r="1069" spans="1:10" x14ac:dyDescent="0.35">
      <c r="A1069" s="10"/>
      <c r="B1069" s="27"/>
      <c r="C1069" s="107" t="s">
        <v>1327</v>
      </c>
      <c r="D1069" s="112"/>
      <c r="E1069" s="59"/>
      <c r="F1069" s="59"/>
      <c r="G1069" s="73"/>
      <c r="H1069" s="31"/>
      <c r="J1069" s="35"/>
    </row>
    <row r="1070" spans="1:10" ht="77.5" x14ac:dyDescent="0.35">
      <c r="A1070" s="10"/>
      <c r="B1070" s="11"/>
      <c r="C1070" s="9">
        <f ca="1">COUNTIF($B$11:E1070,E1070)</f>
        <v>1</v>
      </c>
      <c r="D1070" s="4" t="s">
        <v>360</v>
      </c>
      <c r="E1070" s="59">
        <v>20000000</v>
      </c>
      <c r="F1070" s="59">
        <v>20000000</v>
      </c>
      <c r="G1070" s="73"/>
      <c r="H1070" s="6" t="s">
        <v>1227</v>
      </c>
    </row>
    <row r="1071" spans="1:10" ht="93" x14ac:dyDescent="0.35">
      <c r="A1071" s="10"/>
      <c r="B1071" s="11"/>
      <c r="C1071" s="9">
        <f ca="1">COUNTIF($B$11:E1071,E1071)</f>
        <v>2</v>
      </c>
      <c r="D1071" s="4" t="s">
        <v>361</v>
      </c>
      <c r="E1071" s="59">
        <v>70000000</v>
      </c>
      <c r="F1071" s="59">
        <v>70000000</v>
      </c>
      <c r="G1071" s="73"/>
      <c r="H1071" s="6" t="s">
        <v>1227</v>
      </c>
    </row>
    <row r="1072" spans="1:10" ht="108.5" x14ac:dyDescent="0.35">
      <c r="A1072" s="10"/>
      <c r="B1072" s="11"/>
      <c r="C1072" s="9">
        <f ca="1">COUNTIF($B$11:E1072,E1072)</f>
        <v>3</v>
      </c>
      <c r="D1072" s="4" t="s">
        <v>362</v>
      </c>
      <c r="E1072" s="59">
        <v>45000000</v>
      </c>
      <c r="F1072" s="59">
        <v>45000000</v>
      </c>
      <c r="G1072" s="73"/>
      <c r="H1072" s="6" t="s">
        <v>1227</v>
      </c>
    </row>
    <row r="1073" spans="1:10" ht="77.5" x14ac:dyDescent="0.35">
      <c r="A1073" s="10"/>
      <c r="B1073" s="11"/>
      <c r="C1073" s="9">
        <f ca="1">COUNTIF($B$11:E1073,E1073)</f>
        <v>4</v>
      </c>
      <c r="D1073" s="4" t="s">
        <v>363</v>
      </c>
      <c r="E1073" s="59">
        <v>10000000</v>
      </c>
      <c r="F1073" s="59">
        <v>10000000</v>
      </c>
      <c r="G1073" s="73"/>
      <c r="H1073" s="6" t="s">
        <v>1226</v>
      </c>
    </row>
    <row r="1074" spans="1:10" ht="77.5" x14ac:dyDescent="0.35">
      <c r="A1074" s="10"/>
      <c r="B1074" s="11"/>
      <c r="C1074" s="9">
        <f ca="1">COUNTIF($B$11:E1074,E1074)</f>
        <v>5</v>
      </c>
      <c r="D1074" s="4" t="s">
        <v>364</v>
      </c>
      <c r="E1074" s="59">
        <v>10000000</v>
      </c>
      <c r="F1074" s="59">
        <v>10000000</v>
      </c>
      <c r="G1074" s="73"/>
      <c r="H1074" s="6" t="s">
        <v>1226</v>
      </c>
    </row>
    <row r="1075" spans="1:10" ht="77.5" x14ac:dyDescent="0.35">
      <c r="A1075" s="10"/>
      <c r="B1075" s="11"/>
      <c r="C1075" s="9">
        <f ca="1">COUNTIF($B$11:E1075,E1075)</f>
        <v>6</v>
      </c>
      <c r="D1075" s="4" t="s">
        <v>365</v>
      </c>
      <c r="E1075" s="59">
        <v>10000000</v>
      </c>
      <c r="F1075" s="59">
        <v>10000000</v>
      </c>
      <c r="G1075" s="73"/>
      <c r="H1075" s="6" t="s">
        <v>1226</v>
      </c>
    </row>
    <row r="1076" spans="1:10" ht="77.5" x14ac:dyDescent="0.35">
      <c r="A1076" s="10"/>
      <c r="B1076" s="11"/>
      <c r="C1076" s="9">
        <f ca="1">COUNTIF($B$11:E1076,E1076)</f>
        <v>7</v>
      </c>
      <c r="D1076" s="4" t="s">
        <v>366</v>
      </c>
      <c r="E1076" s="59">
        <v>10000000</v>
      </c>
      <c r="F1076" s="59">
        <v>10000000</v>
      </c>
      <c r="G1076" s="73"/>
      <c r="H1076" s="6" t="s">
        <v>1226</v>
      </c>
    </row>
    <row r="1077" spans="1:10" ht="77.5" x14ac:dyDescent="0.35">
      <c r="A1077" s="10"/>
      <c r="B1077" s="11"/>
      <c r="C1077" s="9">
        <f ca="1">COUNTIF($B$11:E1077,E1077)</f>
        <v>8</v>
      </c>
      <c r="D1077" s="4" t="s">
        <v>367</v>
      </c>
      <c r="E1077" s="59">
        <v>7500000</v>
      </c>
      <c r="F1077" s="59">
        <v>7500000</v>
      </c>
      <c r="G1077" s="73"/>
      <c r="H1077" s="6" t="s">
        <v>1226</v>
      </c>
    </row>
    <row r="1078" spans="1:10" ht="77.5" x14ac:dyDescent="0.35">
      <c r="A1078" s="10"/>
      <c r="B1078" s="11"/>
      <c r="C1078" s="9">
        <f ca="1">COUNTIF($B$11:E1078,E1078)</f>
        <v>9</v>
      </c>
      <c r="D1078" s="4" t="s">
        <v>368</v>
      </c>
      <c r="E1078" s="59">
        <v>10000000</v>
      </c>
      <c r="F1078" s="59">
        <v>10000000</v>
      </c>
      <c r="G1078" s="73"/>
      <c r="H1078" s="6" t="s">
        <v>1226</v>
      </c>
    </row>
    <row r="1079" spans="1:10" ht="77.5" x14ac:dyDescent="0.35">
      <c r="A1079" s="10"/>
      <c r="B1079" s="11"/>
      <c r="C1079" s="9">
        <f ca="1">COUNTIF($B$11:E1079,E1079)</f>
        <v>10</v>
      </c>
      <c r="D1079" s="4" t="s">
        <v>369</v>
      </c>
      <c r="E1079" s="59">
        <v>10000000</v>
      </c>
      <c r="F1079" s="59">
        <v>10000000</v>
      </c>
      <c r="G1079" s="73"/>
      <c r="H1079" s="6" t="s">
        <v>1226</v>
      </c>
    </row>
    <row r="1080" spans="1:10" ht="77.5" x14ac:dyDescent="0.35">
      <c r="A1080" s="10"/>
      <c r="B1080" s="11"/>
      <c r="C1080" s="9">
        <f ca="1">COUNTIF($B$11:E1080,E1080)</f>
        <v>11</v>
      </c>
      <c r="D1080" s="4" t="s">
        <v>370</v>
      </c>
      <c r="E1080" s="59">
        <v>15000000</v>
      </c>
      <c r="F1080" s="59">
        <v>15000000</v>
      </c>
      <c r="G1080" s="73"/>
      <c r="H1080" s="6" t="s">
        <v>1226</v>
      </c>
    </row>
    <row r="1081" spans="1:10" ht="77.5" x14ac:dyDescent="0.35">
      <c r="A1081" s="10"/>
      <c r="B1081" s="11"/>
      <c r="C1081" s="9">
        <f ca="1">COUNTIF($B$11:E1081,E1081)</f>
        <v>12</v>
      </c>
      <c r="D1081" s="4" t="s">
        <v>371</v>
      </c>
      <c r="E1081" s="59">
        <v>10000000</v>
      </c>
      <c r="F1081" s="59">
        <v>10000000</v>
      </c>
      <c r="G1081" s="73"/>
      <c r="H1081" s="6" t="s">
        <v>1226</v>
      </c>
    </row>
    <row r="1082" spans="1:10" ht="77.5" x14ac:dyDescent="0.35">
      <c r="A1082" s="10"/>
      <c r="B1082" s="11"/>
      <c r="C1082" s="9">
        <f ca="1">COUNTIF($B$11:E1082,E1082)</f>
        <v>13</v>
      </c>
      <c r="D1082" s="4" t="s">
        <v>372</v>
      </c>
      <c r="E1082" s="59">
        <v>10000000</v>
      </c>
      <c r="F1082" s="59">
        <v>10000000</v>
      </c>
      <c r="G1082" s="73"/>
      <c r="H1082" s="6" t="s">
        <v>1226</v>
      </c>
    </row>
    <row r="1083" spans="1:10" s="14" customFormat="1" ht="77.5" x14ac:dyDescent="0.35">
      <c r="A1083" s="10"/>
      <c r="B1083" s="11"/>
      <c r="C1083" s="58">
        <v>14</v>
      </c>
      <c r="D1083" s="56" t="s">
        <v>2112</v>
      </c>
      <c r="E1083" s="63">
        <v>0</v>
      </c>
      <c r="F1083" s="63">
        <v>15000000</v>
      </c>
      <c r="G1083" s="76">
        <f t="shared" ref="G1083:G1098" si="53">F1083-E1083</f>
        <v>15000000</v>
      </c>
      <c r="H1083" s="56" t="s">
        <v>1227</v>
      </c>
      <c r="I1083" s="69"/>
      <c r="J1083" s="26"/>
    </row>
    <row r="1084" spans="1:10" s="14" customFormat="1" ht="77.5" x14ac:dyDescent="0.35">
      <c r="A1084" s="10"/>
      <c r="B1084" s="11"/>
      <c r="C1084" s="58">
        <v>15</v>
      </c>
      <c r="D1084" s="56" t="s">
        <v>2099</v>
      </c>
      <c r="E1084" s="63">
        <v>0</v>
      </c>
      <c r="F1084" s="63">
        <v>15000000</v>
      </c>
      <c r="G1084" s="76">
        <f t="shared" si="53"/>
        <v>15000000</v>
      </c>
      <c r="H1084" s="56" t="s">
        <v>1226</v>
      </c>
      <c r="I1084" s="69"/>
      <c r="J1084" s="26"/>
    </row>
    <row r="1085" spans="1:10" s="14" customFormat="1" ht="77.5" x14ac:dyDescent="0.35">
      <c r="A1085" s="10"/>
      <c r="B1085" s="11"/>
      <c r="C1085" s="58">
        <v>16</v>
      </c>
      <c r="D1085" s="56" t="s">
        <v>2100</v>
      </c>
      <c r="E1085" s="63">
        <v>0</v>
      </c>
      <c r="F1085" s="63">
        <v>12000000</v>
      </c>
      <c r="G1085" s="76">
        <f t="shared" si="53"/>
        <v>12000000</v>
      </c>
      <c r="H1085" s="56" t="s">
        <v>1226</v>
      </c>
      <c r="I1085" s="69"/>
      <c r="J1085" s="26"/>
    </row>
    <row r="1086" spans="1:10" s="14" customFormat="1" ht="77.5" x14ac:dyDescent="0.35">
      <c r="A1086" s="10"/>
      <c r="B1086" s="11"/>
      <c r="C1086" s="58">
        <v>17</v>
      </c>
      <c r="D1086" s="56" t="s">
        <v>2101</v>
      </c>
      <c r="E1086" s="63">
        <v>0</v>
      </c>
      <c r="F1086" s="63">
        <v>10000000</v>
      </c>
      <c r="G1086" s="76">
        <f t="shared" si="53"/>
        <v>10000000</v>
      </c>
      <c r="H1086" s="56" t="s">
        <v>1226</v>
      </c>
      <c r="I1086" s="69"/>
      <c r="J1086" s="26"/>
    </row>
    <row r="1087" spans="1:10" s="14" customFormat="1" ht="77.5" x14ac:dyDescent="0.35">
      <c r="A1087" s="10"/>
      <c r="B1087" s="11"/>
      <c r="C1087" s="58">
        <v>18</v>
      </c>
      <c r="D1087" s="56" t="s">
        <v>2102</v>
      </c>
      <c r="E1087" s="63">
        <v>0</v>
      </c>
      <c r="F1087" s="63">
        <v>12000000</v>
      </c>
      <c r="G1087" s="76">
        <f t="shared" si="53"/>
        <v>12000000</v>
      </c>
      <c r="H1087" s="56" t="s">
        <v>1226</v>
      </c>
      <c r="I1087" s="69"/>
      <c r="J1087" s="26"/>
    </row>
    <row r="1088" spans="1:10" s="14" customFormat="1" ht="77.5" x14ac:dyDescent="0.35">
      <c r="A1088" s="10"/>
      <c r="B1088" s="11"/>
      <c r="C1088" s="58">
        <v>19</v>
      </c>
      <c r="D1088" s="56" t="s">
        <v>2103</v>
      </c>
      <c r="E1088" s="63">
        <v>0</v>
      </c>
      <c r="F1088" s="63">
        <v>12000000</v>
      </c>
      <c r="G1088" s="76">
        <f t="shared" si="53"/>
        <v>12000000</v>
      </c>
      <c r="H1088" s="56" t="s">
        <v>1226</v>
      </c>
      <c r="I1088" s="69"/>
      <c r="J1088" s="26"/>
    </row>
    <row r="1089" spans="1:10" s="14" customFormat="1" ht="77.5" x14ac:dyDescent="0.35">
      <c r="A1089" s="10"/>
      <c r="B1089" s="11"/>
      <c r="C1089" s="58">
        <v>20</v>
      </c>
      <c r="D1089" s="56" t="s">
        <v>2104</v>
      </c>
      <c r="E1089" s="63">
        <v>0</v>
      </c>
      <c r="F1089" s="63">
        <v>12000000</v>
      </c>
      <c r="G1089" s="76">
        <f t="shared" si="53"/>
        <v>12000000</v>
      </c>
      <c r="H1089" s="56" t="s">
        <v>1226</v>
      </c>
      <c r="I1089" s="69"/>
      <c r="J1089" s="26"/>
    </row>
    <row r="1090" spans="1:10" s="14" customFormat="1" ht="77.5" x14ac:dyDescent="0.35">
      <c r="A1090" s="10"/>
      <c r="B1090" s="11"/>
      <c r="C1090" s="58">
        <v>21</v>
      </c>
      <c r="D1090" s="56" t="s">
        <v>2105</v>
      </c>
      <c r="E1090" s="63">
        <v>0</v>
      </c>
      <c r="F1090" s="63">
        <v>12000000</v>
      </c>
      <c r="G1090" s="76">
        <f t="shared" si="53"/>
        <v>12000000</v>
      </c>
      <c r="H1090" s="56" t="s">
        <v>1226</v>
      </c>
      <c r="I1090" s="69"/>
      <c r="J1090" s="26"/>
    </row>
    <row r="1091" spans="1:10" s="14" customFormat="1" ht="77.5" x14ac:dyDescent="0.35">
      <c r="A1091" s="10"/>
      <c r="B1091" s="11"/>
      <c r="C1091" s="58">
        <v>22</v>
      </c>
      <c r="D1091" s="56" t="s">
        <v>2106</v>
      </c>
      <c r="E1091" s="63">
        <v>0</v>
      </c>
      <c r="F1091" s="63">
        <v>12000000</v>
      </c>
      <c r="G1091" s="76">
        <f t="shared" si="53"/>
        <v>12000000</v>
      </c>
      <c r="H1091" s="56" t="s">
        <v>1226</v>
      </c>
      <c r="I1091" s="69"/>
      <c r="J1091" s="26"/>
    </row>
    <row r="1092" spans="1:10" s="14" customFormat="1" ht="77.5" x14ac:dyDescent="0.35">
      <c r="A1092" s="10"/>
      <c r="B1092" s="11"/>
      <c r="C1092" s="58">
        <v>23</v>
      </c>
      <c r="D1092" s="56" t="s">
        <v>2107</v>
      </c>
      <c r="E1092" s="63">
        <v>0</v>
      </c>
      <c r="F1092" s="63">
        <v>10000000</v>
      </c>
      <c r="G1092" s="76">
        <f t="shared" si="53"/>
        <v>10000000</v>
      </c>
      <c r="H1092" s="56" t="s">
        <v>1226</v>
      </c>
      <c r="I1092" s="69"/>
      <c r="J1092" s="26"/>
    </row>
    <row r="1093" spans="1:10" s="14" customFormat="1" ht="93" x14ac:dyDescent="0.35">
      <c r="A1093" s="10"/>
      <c r="B1093" s="11"/>
      <c r="C1093" s="58">
        <v>24</v>
      </c>
      <c r="D1093" s="56" t="s">
        <v>2108</v>
      </c>
      <c r="E1093" s="63">
        <v>0</v>
      </c>
      <c r="F1093" s="63">
        <v>15000000</v>
      </c>
      <c r="G1093" s="76">
        <f t="shared" si="53"/>
        <v>15000000</v>
      </c>
      <c r="H1093" s="56" t="s">
        <v>1226</v>
      </c>
      <c r="I1093" s="69"/>
      <c r="J1093" s="26"/>
    </row>
    <row r="1094" spans="1:10" s="14" customFormat="1" ht="77.5" x14ac:dyDescent="0.35">
      <c r="A1094" s="10"/>
      <c r="B1094" s="11"/>
      <c r="C1094" s="58">
        <v>25</v>
      </c>
      <c r="D1094" s="56" t="s">
        <v>2109</v>
      </c>
      <c r="E1094" s="63">
        <v>0</v>
      </c>
      <c r="F1094" s="63">
        <v>10000000</v>
      </c>
      <c r="G1094" s="76">
        <f t="shared" si="53"/>
        <v>10000000</v>
      </c>
      <c r="H1094" s="56" t="s">
        <v>1226</v>
      </c>
      <c r="I1094" s="69"/>
      <c r="J1094" s="26"/>
    </row>
    <row r="1095" spans="1:10" s="14" customFormat="1" ht="77.5" x14ac:dyDescent="0.35">
      <c r="A1095" s="10"/>
      <c r="B1095" s="11"/>
      <c r="C1095" s="58">
        <v>26</v>
      </c>
      <c r="D1095" s="56" t="s">
        <v>2110</v>
      </c>
      <c r="E1095" s="63">
        <v>0</v>
      </c>
      <c r="F1095" s="63">
        <v>10000000</v>
      </c>
      <c r="G1095" s="76">
        <f t="shared" si="53"/>
        <v>10000000</v>
      </c>
      <c r="H1095" s="56" t="s">
        <v>1226</v>
      </c>
      <c r="I1095" s="69"/>
      <c r="J1095" s="26"/>
    </row>
    <row r="1096" spans="1:10" s="14" customFormat="1" ht="77.5" x14ac:dyDescent="0.35">
      <c r="A1096" s="10"/>
      <c r="B1096" s="11"/>
      <c r="C1096" s="58">
        <v>27</v>
      </c>
      <c r="D1096" s="56" t="s">
        <v>2111</v>
      </c>
      <c r="E1096" s="63">
        <v>0</v>
      </c>
      <c r="F1096" s="63">
        <v>30000000</v>
      </c>
      <c r="G1096" s="76">
        <f t="shared" si="53"/>
        <v>30000000</v>
      </c>
      <c r="H1096" s="56" t="s">
        <v>1226</v>
      </c>
      <c r="I1096" s="69"/>
      <c r="J1096" s="26"/>
    </row>
    <row r="1097" spans="1:10" s="14" customFormat="1" ht="93" x14ac:dyDescent="0.35">
      <c r="A1097" s="10"/>
      <c r="B1097" s="11"/>
      <c r="C1097" s="58">
        <v>28</v>
      </c>
      <c r="D1097" s="56" t="s">
        <v>2113</v>
      </c>
      <c r="E1097" s="63">
        <v>0</v>
      </c>
      <c r="F1097" s="63">
        <v>10000000</v>
      </c>
      <c r="G1097" s="76">
        <f t="shared" si="53"/>
        <v>10000000</v>
      </c>
      <c r="H1097" s="56" t="s">
        <v>1226</v>
      </c>
      <c r="I1097" s="69"/>
      <c r="J1097" s="26"/>
    </row>
    <row r="1098" spans="1:10" s="14" customFormat="1" ht="77.5" x14ac:dyDescent="0.35">
      <c r="A1098" s="10"/>
      <c r="B1098" s="11"/>
      <c r="C1098" s="58">
        <v>29</v>
      </c>
      <c r="D1098" s="56" t="s">
        <v>2114</v>
      </c>
      <c r="E1098" s="63">
        <v>0</v>
      </c>
      <c r="F1098" s="63">
        <v>15000000</v>
      </c>
      <c r="G1098" s="76">
        <f t="shared" si="53"/>
        <v>15000000</v>
      </c>
      <c r="H1098" s="56" t="s">
        <v>1226</v>
      </c>
      <c r="I1098" s="69"/>
      <c r="J1098" s="26"/>
    </row>
    <row r="1099" spans="1:10" x14ac:dyDescent="0.35">
      <c r="A1099" s="10"/>
      <c r="B1099" s="27"/>
      <c r="C1099" s="109" t="s">
        <v>1313</v>
      </c>
      <c r="D1099" s="110"/>
      <c r="E1099" s="59">
        <f>SUM(E1070:E1098)</f>
        <v>237500000</v>
      </c>
      <c r="F1099" s="59">
        <f>SUM(F1070:F1098)</f>
        <v>449500000</v>
      </c>
      <c r="G1099" s="73">
        <f>SUM(G1070:G1098)</f>
        <v>212000000</v>
      </c>
      <c r="H1099" s="31"/>
      <c r="J1099" s="35"/>
    </row>
    <row r="1100" spans="1:10" x14ac:dyDescent="0.35">
      <c r="A1100" s="10"/>
      <c r="B1100" s="27"/>
      <c r="C1100" s="107" t="s">
        <v>1328</v>
      </c>
      <c r="D1100" s="112"/>
      <c r="E1100" s="59"/>
      <c r="F1100" s="59"/>
      <c r="G1100" s="73"/>
      <c r="H1100" s="31"/>
      <c r="J1100" s="35"/>
    </row>
    <row r="1101" spans="1:10" ht="77.5" x14ac:dyDescent="0.35">
      <c r="A1101" s="10"/>
      <c r="B1101" s="11"/>
      <c r="C1101" s="9">
        <f ca="1">COUNTIF($B$11:E1101,E1101)</f>
        <v>1</v>
      </c>
      <c r="D1101" s="4" t="s">
        <v>373</v>
      </c>
      <c r="E1101" s="59">
        <v>10000000</v>
      </c>
      <c r="F1101" s="59">
        <v>10000000</v>
      </c>
      <c r="G1101" s="73"/>
      <c r="H1101" s="6" t="s">
        <v>1227</v>
      </c>
    </row>
    <row r="1102" spans="1:10" ht="77.5" x14ac:dyDescent="0.35">
      <c r="A1102" s="10"/>
      <c r="B1102" s="11"/>
      <c r="C1102" s="9">
        <f ca="1">COUNTIF($B$11:E1102,E1102)</f>
        <v>2</v>
      </c>
      <c r="D1102" s="4" t="s">
        <v>374</v>
      </c>
      <c r="E1102" s="59">
        <v>10000000</v>
      </c>
      <c r="F1102" s="59">
        <v>10000000</v>
      </c>
      <c r="G1102" s="73"/>
      <c r="H1102" s="6" t="s">
        <v>1227</v>
      </c>
    </row>
    <row r="1103" spans="1:10" ht="77.5" x14ac:dyDescent="0.35">
      <c r="A1103" s="10"/>
      <c r="B1103" s="11"/>
      <c r="C1103" s="9">
        <f ca="1">COUNTIF($B$11:E1103,E1103)</f>
        <v>3</v>
      </c>
      <c r="D1103" s="4" t="s">
        <v>375</v>
      </c>
      <c r="E1103" s="59">
        <v>10000000</v>
      </c>
      <c r="F1103" s="59">
        <v>10000000</v>
      </c>
      <c r="G1103" s="73"/>
      <c r="H1103" s="6" t="s">
        <v>1226</v>
      </c>
    </row>
    <row r="1104" spans="1:10" ht="77.5" x14ac:dyDescent="0.35">
      <c r="A1104" s="10"/>
      <c r="B1104" s="11"/>
      <c r="C1104" s="9">
        <f ca="1">COUNTIF($B$11:E1104,E1104)</f>
        <v>4</v>
      </c>
      <c r="D1104" s="4" t="s">
        <v>376</v>
      </c>
      <c r="E1104" s="59">
        <v>7500000</v>
      </c>
      <c r="F1104" s="59">
        <v>7500000</v>
      </c>
      <c r="G1104" s="73"/>
      <c r="H1104" s="6" t="s">
        <v>1226</v>
      </c>
    </row>
    <row r="1105" spans="1:10" ht="93" x14ac:dyDescent="0.35">
      <c r="A1105" s="10"/>
      <c r="B1105" s="11"/>
      <c r="C1105" s="9">
        <f ca="1">COUNTIF($B$11:E1105,E1105)</f>
        <v>5</v>
      </c>
      <c r="D1105" s="4" t="s">
        <v>377</v>
      </c>
      <c r="E1105" s="59">
        <v>10000000</v>
      </c>
      <c r="F1105" s="59">
        <v>10000000</v>
      </c>
      <c r="G1105" s="73"/>
      <c r="H1105" s="6" t="s">
        <v>1226</v>
      </c>
    </row>
    <row r="1106" spans="1:10" s="14" customFormat="1" ht="77.5" x14ac:dyDescent="0.35">
      <c r="A1106" s="10"/>
      <c r="B1106" s="11"/>
      <c r="C1106" s="58">
        <v>6</v>
      </c>
      <c r="D1106" s="56" t="s">
        <v>2127</v>
      </c>
      <c r="E1106" s="63">
        <v>0</v>
      </c>
      <c r="F1106" s="63">
        <v>5000000</v>
      </c>
      <c r="G1106" s="76">
        <f t="shared" ref="G1106:G1134" si="54">F1106-E1106</f>
        <v>5000000</v>
      </c>
      <c r="H1106" s="56" t="s">
        <v>1227</v>
      </c>
      <c r="I1106" s="69"/>
      <c r="J1106" s="26"/>
    </row>
    <row r="1107" spans="1:10" s="14" customFormat="1" ht="77.5" x14ac:dyDescent="0.35">
      <c r="A1107" s="10"/>
      <c r="B1107" s="11"/>
      <c r="C1107" s="58">
        <v>7</v>
      </c>
      <c r="D1107" s="56" t="s">
        <v>2128</v>
      </c>
      <c r="E1107" s="63">
        <v>0</v>
      </c>
      <c r="F1107" s="63">
        <v>50000000</v>
      </c>
      <c r="G1107" s="76">
        <f t="shared" si="54"/>
        <v>50000000</v>
      </c>
      <c r="H1107" s="56" t="s">
        <v>1227</v>
      </c>
      <c r="I1107" s="69"/>
      <c r="J1107" s="26"/>
    </row>
    <row r="1108" spans="1:10" s="14" customFormat="1" ht="108.5" x14ac:dyDescent="0.35">
      <c r="A1108" s="10"/>
      <c r="B1108" s="11"/>
      <c r="C1108" s="58">
        <v>8</v>
      </c>
      <c r="D1108" s="56" t="s">
        <v>2129</v>
      </c>
      <c r="E1108" s="63">
        <v>0</v>
      </c>
      <c r="F1108" s="63">
        <v>10000000</v>
      </c>
      <c r="G1108" s="76">
        <f t="shared" si="54"/>
        <v>10000000</v>
      </c>
      <c r="H1108" s="56" t="s">
        <v>1227</v>
      </c>
      <c r="I1108" s="69"/>
      <c r="J1108" s="26"/>
    </row>
    <row r="1109" spans="1:10" s="14" customFormat="1" ht="155" x14ac:dyDescent="0.35">
      <c r="A1109" s="10"/>
      <c r="B1109" s="11"/>
      <c r="C1109" s="58">
        <v>9</v>
      </c>
      <c r="D1109" s="56" t="s">
        <v>2130</v>
      </c>
      <c r="E1109" s="63">
        <v>0</v>
      </c>
      <c r="F1109" s="63">
        <v>20000000</v>
      </c>
      <c r="G1109" s="76">
        <f t="shared" si="54"/>
        <v>20000000</v>
      </c>
      <c r="H1109" s="56" t="s">
        <v>1227</v>
      </c>
      <c r="I1109" s="69"/>
      <c r="J1109" s="26"/>
    </row>
    <row r="1110" spans="1:10" s="14" customFormat="1" ht="108.5" x14ac:dyDescent="0.35">
      <c r="A1110" s="10"/>
      <c r="B1110" s="11"/>
      <c r="C1110" s="58">
        <v>10</v>
      </c>
      <c r="D1110" s="56" t="s">
        <v>2131</v>
      </c>
      <c r="E1110" s="63">
        <v>0</v>
      </c>
      <c r="F1110" s="63">
        <v>70000000</v>
      </c>
      <c r="G1110" s="76">
        <f t="shared" si="54"/>
        <v>70000000</v>
      </c>
      <c r="H1110" s="56" t="s">
        <v>1227</v>
      </c>
      <c r="I1110" s="69"/>
      <c r="J1110" s="26"/>
    </row>
    <row r="1111" spans="1:10" s="14" customFormat="1" ht="77.5" x14ac:dyDescent="0.35">
      <c r="A1111" s="10"/>
      <c r="B1111" s="11"/>
      <c r="C1111" s="58">
        <v>11</v>
      </c>
      <c r="D1111" s="56" t="s">
        <v>2115</v>
      </c>
      <c r="E1111" s="63">
        <v>0</v>
      </c>
      <c r="F1111" s="63">
        <v>5000000</v>
      </c>
      <c r="G1111" s="76">
        <f t="shared" si="54"/>
        <v>5000000</v>
      </c>
      <c r="H1111" s="56" t="s">
        <v>1226</v>
      </c>
      <c r="I1111" s="69"/>
      <c r="J1111" s="26"/>
    </row>
    <row r="1112" spans="1:10" s="14" customFormat="1" ht="93" x14ac:dyDescent="0.35">
      <c r="A1112" s="10"/>
      <c r="B1112" s="11"/>
      <c r="C1112" s="58">
        <v>12</v>
      </c>
      <c r="D1112" s="56" t="s">
        <v>2116</v>
      </c>
      <c r="E1112" s="63">
        <v>0</v>
      </c>
      <c r="F1112" s="63">
        <v>5000000</v>
      </c>
      <c r="G1112" s="76">
        <f t="shared" si="54"/>
        <v>5000000</v>
      </c>
      <c r="H1112" s="56" t="s">
        <v>1226</v>
      </c>
      <c r="I1112" s="69"/>
      <c r="J1112" s="26"/>
    </row>
    <row r="1113" spans="1:10" s="14" customFormat="1" ht="93" x14ac:dyDescent="0.35">
      <c r="A1113" s="10"/>
      <c r="B1113" s="11"/>
      <c r="C1113" s="58">
        <v>13</v>
      </c>
      <c r="D1113" s="56" t="s">
        <v>2117</v>
      </c>
      <c r="E1113" s="63">
        <v>0</v>
      </c>
      <c r="F1113" s="63">
        <v>5000000</v>
      </c>
      <c r="G1113" s="76">
        <f t="shared" si="54"/>
        <v>5000000</v>
      </c>
      <c r="H1113" s="56" t="s">
        <v>1226</v>
      </c>
      <c r="I1113" s="69"/>
      <c r="J1113" s="26"/>
    </row>
    <row r="1114" spans="1:10" s="14" customFormat="1" ht="93" x14ac:dyDescent="0.35">
      <c r="A1114" s="10"/>
      <c r="B1114" s="11"/>
      <c r="C1114" s="58">
        <v>14</v>
      </c>
      <c r="D1114" s="56" t="s">
        <v>2118</v>
      </c>
      <c r="E1114" s="63">
        <v>0</v>
      </c>
      <c r="F1114" s="63">
        <v>10000000</v>
      </c>
      <c r="G1114" s="76">
        <f t="shared" si="54"/>
        <v>10000000</v>
      </c>
      <c r="H1114" s="56" t="s">
        <v>1226</v>
      </c>
      <c r="I1114" s="69"/>
      <c r="J1114" s="26"/>
    </row>
    <row r="1115" spans="1:10" s="14" customFormat="1" ht="93" x14ac:dyDescent="0.35">
      <c r="A1115" s="10"/>
      <c r="B1115" s="11"/>
      <c r="C1115" s="58">
        <v>15</v>
      </c>
      <c r="D1115" s="56" t="s">
        <v>2119</v>
      </c>
      <c r="E1115" s="63">
        <v>0</v>
      </c>
      <c r="F1115" s="63">
        <v>5000000</v>
      </c>
      <c r="G1115" s="76">
        <f t="shared" si="54"/>
        <v>5000000</v>
      </c>
      <c r="H1115" s="56" t="s">
        <v>1226</v>
      </c>
      <c r="I1115" s="69"/>
      <c r="J1115" s="26"/>
    </row>
    <row r="1116" spans="1:10" s="14" customFormat="1" ht="93" x14ac:dyDescent="0.35">
      <c r="A1116" s="10"/>
      <c r="B1116" s="11"/>
      <c r="C1116" s="58">
        <v>16</v>
      </c>
      <c r="D1116" s="56" t="s">
        <v>2120</v>
      </c>
      <c r="E1116" s="63">
        <v>0</v>
      </c>
      <c r="F1116" s="63">
        <v>5000000</v>
      </c>
      <c r="G1116" s="76">
        <f t="shared" si="54"/>
        <v>5000000</v>
      </c>
      <c r="H1116" s="56" t="s">
        <v>1226</v>
      </c>
      <c r="I1116" s="69"/>
      <c r="J1116" s="26"/>
    </row>
    <row r="1117" spans="1:10" s="14" customFormat="1" ht="77.5" x14ac:dyDescent="0.35">
      <c r="A1117" s="10"/>
      <c r="B1117" s="11"/>
      <c r="C1117" s="58">
        <v>17</v>
      </c>
      <c r="D1117" s="56" t="s">
        <v>2121</v>
      </c>
      <c r="E1117" s="63">
        <v>0</v>
      </c>
      <c r="F1117" s="63">
        <v>5000000</v>
      </c>
      <c r="G1117" s="76">
        <f t="shared" si="54"/>
        <v>5000000</v>
      </c>
      <c r="H1117" s="56" t="s">
        <v>1226</v>
      </c>
      <c r="I1117" s="69"/>
      <c r="J1117" s="26"/>
    </row>
    <row r="1118" spans="1:10" s="14" customFormat="1" ht="77.5" x14ac:dyDescent="0.35">
      <c r="A1118" s="10"/>
      <c r="B1118" s="11"/>
      <c r="C1118" s="58">
        <v>18</v>
      </c>
      <c r="D1118" s="56" t="s">
        <v>2122</v>
      </c>
      <c r="E1118" s="63">
        <v>0</v>
      </c>
      <c r="F1118" s="63">
        <v>5000000</v>
      </c>
      <c r="G1118" s="76">
        <f t="shared" si="54"/>
        <v>5000000</v>
      </c>
      <c r="H1118" s="56" t="s">
        <v>1226</v>
      </c>
      <c r="I1118" s="69"/>
      <c r="J1118" s="26"/>
    </row>
    <row r="1119" spans="1:10" s="14" customFormat="1" ht="77.5" x14ac:dyDescent="0.35">
      <c r="A1119" s="10"/>
      <c r="B1119" s="11"/>
      <c r="C1119" s="58">
        <v>19</v>
      </c>
      <c r="D1119" s="56" t="s">
        <v>2123</v>
      </c>
      <c r="E1119" s="63">
        <v>0</v>
      </c>
      <c r="F1119" s="63">
        <v>15000000</v>
      </c>
      <c r="G1119" s="76">
        <f t="shared" si="54"/>
        <v>15000000</v>
      </c>
      <c r="H1119" s="56" t="s">
        <v>1226</v>
      </c>
      <c r="I1119" s="69"/>
      <c r="J1119" s="26"/>
    </row>
    <row r="1120" spans="1:10" s="14" customFormat="1" ht="77.5" x14ac:dyDescent="0.35">
      <c r="A1120" s="10"/>
      <c r="B1120" s="11"/>
      <c r="C1120" s="58">
        <v>20</v>
      </c>
      <c r="D1120" s="56" t="s">
        <v>2124</v>
      </c>
      <c r="E1120" s="63">
        <v>0</v>
      </c>
      <c r="F1120" s="63">
        <v>5000000</v>
      </c>
      <c r="G1120" s="76">
        <f t="shared" si="54"/>
        <v>5000000</v>
      </c>
      <c r="H1120" s="56" t="s">
        <v>1226</v>
      </c>
      <c r="I1120" s="69"/>
      <c r="J1120" s="26"/>
    </row>
    <row r="1121" spans="1:10" s="14" customFormat="1" ht="93" x14ac:dyDescent="0.35">
      <c r="A1121" s="10"/>
      <c r="B1121" s="11"/>
      <c r="C1121" s="58">
        <v>21</v>
      </c>
      <c r="D1121" s="56" t="s">
        <v>2125</v>
      </c>
      <c r="E1121" s="63">
        <v>0</v>
      </c>
      <c r="F1121" s="63">
        <v>10000000</v>
      </c>
      <c r="G1121" s="76">
        <f t="shared" si="54"/>
        <v>10000000</v>
      </c>
      <c r="H1121" s="56" t="s">
        <v>1226</v>
      </c>
      <c r="I1121" s="69"/>
      <c r="J1121" s="26"/>
    </row>
    <row r="1122" spans="1:10" s="14" customFormat="1" ht="77.5" x14ac:dyDescent="0.35">
      <c r="A1122" s="10"/>
      <c r="B1122" s="11"/>
      <c r="C1122" s="58">
        <v>22</v>
      </c>
      <c r="D1122" s="56" t="s">
        <v>2126</v>
      </c>
      <c r="E1122" s="63">
        <v>0</v>
      </c>
      <c r="F1122" s="63">
        <v>10000000</v>
      </c>
      <c r="G1122" s="76">
        <f t="shared" si="54"/>
        <v>10000000</v>
      </c>
      <c r="H1122" s="56" t="s">
        <v>1226</v>
      </c>
      <c r="I1122" s="69"/>
      <c r="J1122" s="26"/>
    </row>
    <row r="1123" spans="1:10" s="14" customFormat="1" ht="77.5" x14ac:dyDescent="0.35">
      <c r="A1123" s="10"/>
      <c r="B1123" s="11"/>
      <c r="C1123" s="58">
        <v>23</v>
      </c>
      <c r="D1123" s="56" t="s">
        <v>2132</v>
      </c>
      <c r="E1123" s="63">
        <v>0</v>
      </c>
      <c r="F1123" s="63">
        <v>10000000</v>
      </c>
      <c r="G1123" s="76">
        <f t="shared" si="54"/>
        <v>10000000</v>
      </c>
      <c r="H1123" s="56" t="s">
        <v>1226</v>
      </c>
      <c r="I1123" s="69"/>
      <c r="J1123" s="26"/>
    </row>
    <row r="1124" spans="1:10" s="14" customFormat="1" ht="77.5" x14ac:dyDescent="0.35">
      <c r="A1124" s="10"/>
      <c r="B1124" s="11"/>
      <c r="C1124" s="58">
        <v>24</v>
      </c>
      <c r="D1124" s="56" t="s">
        <v>2133</v>
      </c>
      <c r="E1124" s="63">
        <v>0</v>
      </c>
      <c r="F1124" s="63">
        <v>10000000</v>
      </c>
      <c r="G1124" s="76">
        <f t="shared" si="54"/>
        <v>10000000</v>
      </c>
      <c r="H1124" s="56" t="s">
        <v>1226</v>
      </c>
      <c r="I1124" s="69"/>
      <c r="J1124" s="26"/>
    </row>
    <row r="1125" spans="1:10" s="14" customFormat="1" ht="77.5" x14ac:dyDescent="0.35">
      <c r="A1125" s="10"/>
      <c r="B1125" s="11"/>
      <c r="C1125" s="58">
        <v>25</v>
      </c>
      <c r="D1125" s="56" t="s">
        <v>2134</v>
      </c>
      <c r="E1125" s="63">
        <v>0</v>
      </c>
      <c r="F1125" s="63">
        <v>10000000</v>
      </c>
      <c r="G1125" s="76">
        <f t="shared" si="54"/>
        <v>10000000</v>
      </c>
      <c r="H1125" s="56" t="s">
        <v>1226</v>
      </c>
      <c r="I1125" s="69"/>
      <c r="J1125" s="26"/>
    </row>
    <row r="1126" spans="1:10" s="14" customFormat="1" ht="77.5" x14ac:dyDescent="0.35">
      <c r="A1126" s="10"/>
      <c r="B1126" s="11"/>
      <c r="C1126" s="58">
        <v>26</v>
      </c>
      <c r="D1126" s="56" t="s">
        <v>2135</v>
      </c>
      <c r="E1126" s="63">
        <v>0</v>
      </c>
      <c r="F1126" s="63">
        <v>10000000</v>
      </c>
      <c r="G1126" s="76">
        <f t="shared" si="54"/>
        <v>10000000</v>
      </c>
      <c r="H1126" s="56" t="s">
        <v>1226</v>
      </c>
      <c r="I1126" s="69"/>
      <c r="J1126" s="26"/>
    </row>
    <row r="1127" spans="1:10" s="14" customFormat="1" ht="77.5" x14ac:dyDescent="0.35">
      <c r="A1127" s="10"/>
      <c r="B1127" s="11"/>
      <c r="C1127" s="58">
        <v>27</v>
      </c>
      <c r="D1127" s="56" t="s">
        <v>2136</v>
      </c>
      <c r="E1127" s="63">
        <v>0</v>
      </c>
      <c r="F1127" s="63">
        <v>10000000</v>
      </c>
      <c r="G1127" s="76">
        <f t="shared" si="54"/>
        <v>10000000</v>
      </c>
      <c r="H1127" s="56" t="s">
        <v>1226</v>
      </c>
      <c r="I1127" s="69"/>
      <c r="J1127" s="26"/>
    </row>
    <row r="1128" spans="1:10" s="14" customFormat="1" ht="77.5" x14ac:dyDescent="0.35">
      <c r="A1128" s="10"/>
      <c r="B1128" s="11"/>
      <c r="C1128" s="58">
        <v>28</v>
      </c>
      <c r="D1128" s="56" t="s">
        <v>2141</v>
      </c>
      <c r="E1128" s="63">
        <v>0</v>
      </c>
      <c r="F1128" s="63">
        <v>10000000</v>
      </c>
      <c r="G1128" s="76">
        <f t="shared" si="54"/>
        <v>10000000</v>
      </c>
      <c r="H1128" s="56" t="s">
        <v>1226</v>
      </c>
      <c r="I1128" s="69"/>
      <c r="J1128" s="26"/>
    </row>
    <row r="1129" spans="1:10" s="14" customFormat="1" ht="77.5" x14ac:dyDescent="0.35">
      <c r="A1129" s="10"/>
      <c r="B1129" s="11"/>
      <c r="C1129" s="58">
        <v>29</v>
      </c>
      <c r="D1129" s="56" t="s">
        <v>2138</v>
      </c>
      <c r="E1129" s="63">
        <v>0</v>
      </c>
      <c r="F1129" s="63">
        <v>10000000</v>
      </c>
      <c r="G1129" s="76">
        <f t="shared" si="54"/>
        <v>10000000</v>
      </c>
      <c r="H1129" s="56" t="s">
        <v>1226</v>
      </c>
      <c r="I1129" s="69"/>
      <c r="J1129" s="26"/>
    </row>
    <row r="1130" spans="1:10" s="14" customFormat="1" ht="77.5" x14ac:dyDescent="0.35">
      <c r="A1130" s="10"/>
      <c r="B1130" s="11"/>
      <c r="C1130" s="58">
        <v>30</v>
      </c>
      <c r="D1130" s="56" t="s">
        <v>2137</v>
      </c>
      <c r="E1130" s="63">
        <v>0</v>
      </c>
      <c r="F1130" s="63">
        <v>10000000</v>
      </c>
      <c r="G1130" s="76">
        <f t="shared" si="54"/>
        <v>10000000</v>
      </c>
      <c r="H1130" s="56" t="s">
        <v>1226</v>
      </c>
      <c r="I1130" s="69"/>
      <c r="J1130" s="26"/>
    </row>
    <row r="1131" spans="1:10" s="14" customFormat="1" ht="77.5" x14ac:dyDescent="0.35">
      <c r="A1131" s="10"/>
      <c r="B1131" s="11"/>
      <c r="C1131" s="58">
        <v>31</v>
      </c>
      <c r="D1131" s="56" t="s">
        <v>2139</v>
      </c>
      <c r="E1131" s="63">
        <v>0</v>
      </c>
      <c r="F1131" s="63">
        <v>10000000</v>
      </c>
      <c r="G1131" s="76">
        <f t="shared" si="54"/>
        <v>10000000</v>
      </c>
      <c r="H1131" s="56" t="s">
        <v>1226</v>
      </c>
      <c r="I1131" s="69"/>
      <c r="J1131" s="26"/>
    </row>
    <row r="1132" spans="1:10" s="14" customFormat="1" ht="77.5" x14ac:dyDescent="0.35">
      <c r="A1132" s="10"/>
      <c r="B1132" s="11"/>
      <c r="C1132" s="58">
        <v>32</v>
      </c>
      <c r="D1132" s="56" t="s">
        <v>2140</v>
      </c>
      <c r="E1132" s="63">
        <v>0</v>
      </c>
      <c r="F1132" s="63">
        <v>10000000</v>
      </c>
      <c r="G1132" s="76">
        <f t="shared" si="54"/>
        <v>10000000</v>
      </c>
      <c r="H1132" s="56" t="s">
        <v>1226</v>
      </c>
      <c r="I1132" s="69"/>
      <c r="J1132" s="26"/>
    </row>
    <row r="1133" spans="1:10" s="14" customFormat="1" ht="77.5" x14ac:dyDescent="0.35">
      <c r="A1133" s="10"/>
      <c r="B1133" s="11"/>
      <c r="C1133" s="58">
        <v>33</v>
      </c>
      <c r="D1133" s="56" t="s">
        <v>2142</v>
      </c>
      <c r="E1133" s="63">
        <v>0</v>
      </c>
      <c r="F1133" s="63">
        <v>10000000</v>
      </c>
      <c r="G1133" s="76">
        <f t="shared" si="54"/>
        <v>10000000</v>
      </c>
      <c r="H1133" s="56" t="s">
        <v>1226</v>
      </c>
      <c r="I1133" s="69"/>
      <c r="J1133" s="26"/>
    </row>
    <row r="1134" spans="1:10" s="14" customFormat="1" ht="77.5" x14ac:dyDescent="0.35">
      <c r="A1134" s="10"/>
      <c r="B1134" s="11"/>
      <c r="C1134" s="58">
        <v>34</v>
      </c>
      <c r="D1134" s="56" t="s">
        <v>2143</v>
      </c>
      <c r="E1134" s="63">
        <v>0</v>
      </c>
      <c r="F1134" s="63">
        <v>10000000</v>
      </c>
      <c r="G1134" s="76">
        <f t="shared" si="54"/>
        <v>10000000</v>
      </c>
      <c r="H1134" s="56" t="s">
        <v>1226</v>
      </c>
      <c r="I1134" s="69"/>
      <c r="J1134" s="26"/>
    </row>
    <row r="1135" spans="1:10" ht="31" x14ac:dyDescent="0.35">
      <c r="A1135" s="10"/>
      <c r="B1135" s="27"/>
      <c r="C1135" s="9"/>
      <c r="D1135" s="4" t="s">
        <v>1222</v>
      </c>
      <c r="E1135" s="59">
        <f>SUM(E1101:E1134)</f>
        <v>47500000</v>
      </c>
      <c r="F1135" s="59">
        <f>SUM(F1101:F1134)</f>
        <v>407500000</v>
      </c>
      <c r="G1135" s="73">
        <f>SUM(G1101:G1134)</f>
        <v>360000000</v>
      </c>
      <c r="H1135" s="31"/>
      <c r="J1135" s="35"/>
    </row>
    <row r="1136" spans="1:10" x14ac:dyDescent="0.35">
      <c r="A1136" s="10"/>
      <c r="B1136" s="27"/>
      <c r="C1136" s="107" t="s">
        <v>1329</v>
      </c>
      <c r="D1136" s="112"/>
      <c r="E1136" s="59"/>
      <c r="F1136" s="59"/>
      <c r="G1136" s="73"/>
      <c r="H1136" s="31"/>
      <c r="J1136" s="35"/>
    </row>
    <row r="1137" spans="1:10" ht="77.5" x14ac:dyDescent="0.35">
      <c r="A1137" s="10"/>
      <c r="B1137" s="11"/>
      <c r="C1137" s="9">
        <f ca="1">COUNTIF($B$11:E1137,E1137)</f>
        <v>1</v>
      </c>
      <c r="D1137" s="4" t="s">
        <v>378</v>
      </c>
      <c r="E1137" s="59">
        <v>20000000</v>
      </c>
      <c r="F1137" s="59">
        <v>20000000</v>
      </c>
      <c r="G1137" s="73"/>
      <c r="H1137" s="6" t="s">
        <v>1227</v>
      </c>
    </row>
    <row r="1138" spans="1:10" ht="108.5" x14ac:dyDescent="0.35">
      <c r="A1138" s="10"/>
      <c r="B1138" s="11"/>
      <c r="C1138" s="9">
        <f ca="1">COUNTIF($B$11:E1138,E1138)</f>
        <v>2</v>
      </c>
      <c r="D1138" s="4" t="s">
        <v>379</v>
      </c>
      <c r="E1138" s="59">
        <v>40000000</v>
      </c>
      <c r="F1138" s="59">
        <v>40000000</v>
      </c>
      <c r="G1138" s="73"/>
      <c r="H1138" s="6" t="s">
        <v>1227</v>
      </c>
    </row>
    <row r="1139" spans="1:10" ht="77.5" x14ac:dyDescent="0.35">
      <c r="A1139" s="10"/>
      <c r="B1139" s="11"/>
      <c r="C1139" s="9">
        <f ca="1">COUNTIF($B$11:E1139,E1139)</f>
        <v>3</v>
      </c>
      <c r="D1139" s="4" t="s">
        <v>380</v>
      </c>
      <c r="E1139" s="59">
        <v>10000000</v>
      </c>
      <c r="F1139" s="59">
        <v>10000000</v>
      </c>
      <c r="G1139" s="73"/>
      <c r="H1139" s="6" t="s">
        <v>1226</v>
      </c>
    </row>
    <row r="1140" spans="1:10" ht="77.5" x14ac:dyDescent="0.35">
      <c r="A1140" s="10"/>
      <c r="B1140" s="11"/>
      <c r="C1140" s="9">
        <f ca="1">COUNTIF($B$11:E1140,E1140)</f>
        <v>4</v>
      </c>
      <c r="D1140" s="4" t="s">
        <v>381</v>
      </c>
      <c r="E1140" s="59">
        <v>10000000</v>
      </c>
      <c r="F1140" s="59">
        <v>10000000</v>
      </c>
      <c r="G1140" s="73"/>
      <c r="H1140" s="6" t="s">
        <v>1226</v>
      </c>
    </row>
    <row r="1141" spans="1:10" ht="108.5" x14ac:dyDescent="0.35">
      <c r="A1141" s="10"/>
      <c r="B1141" s="11"/>
      <c r="C1141" s="9">
        <f ca="1">COUNTIF($B$11:E1141,E1141)</f>
        <v>5</v>
      </c>
      <c r="D1141" s="4" t="s">
        <v>382</v>
      </c>
      <c r="E1141" s="59">
        <v>15000000</v>
      </c>
      <c r="F1141" s="59">
        <v>15000000</v>
      </c>
      <c r="G1141" s="73"/>
      <c r="H1141" s="6" t="s">
        <v>1226</v>
      </c>
    </row>
    <row r="1142" spans="1:10" s="14" customFormat="1" ht="93" x14ac:dyDescent="0.35">
      <c r="A1142" s="10"/>
      <c r="B1142" s="11"/>
      <c r="C1142" s="58">
        <v>6</v>
      </c>
      <c r="D1142" s="56" t="s">
        <v>2158</v>
      </c>
      <c r="E1142" s="63">
        <v>0</v>
      </c>
      <c r="F1142" s="63">
        <v>50000000</v>
      </c>
      <c r="G1142" s="76">
        <f t="shared" ref="G1142:G1160" si="55">F1142-E1142</f>
        <v>50000000</v>
      </c>
      <c r="H1142" s="56" t="s">
        <v>1227</v>
      </c>
      <c r="I1142" s="69"/>
      <c r="J1142" s="26"/>
    </row>
    <row r="1143" spans="1:10" s="14" customFormat="1" ht="77.5" x14ac:dyDescent="0.35">
      <c r="A1143" s="10"/>
      <c r="B1143" s="11"/>
      <c r="C1143" s="58">
        <v>7</v>
      </c>
      <c r="D1143" s="56" t="s">
        <v>2144</v>
      </c>
      <c r="E1143" s="63">
        <v>0</v>
      </c>
      <c r="F1143" s="63">
        <v>10000000</v>
      </c>
      <c r="G1143" s="76">
        <f t="shared" si="55"/>
        <v>10000000</v>
      </c>
      <c r="H1143" s="56" t="s">
        <v>1226</v>
      </c>
      <c r="I1143" s="69"/>
      <c r="J1143" s="26"/>
    </row>
    <row r="1144" spans="1:10" s="14" customFormat="1" ht="77.5" x14ac:dyDescent="0.35">
      <c r="A1144" s="10"/>
      <c r="B1144" s="11"/>
      <c r="C1144" s="58">
        <v>8</v>
      </c>
      <c r="D1144" s="56" t="s">
        <v>2145</v>
      </c>
      <c r="E1144" s="63">
        <v>0</v>
      </c>
      <c r="F1144" s="63">
        <v>10000000</v>
      </c>
      <c r="G1144" s="76">
        <f t="shared" si="55"/>
        <v>10000000</v>
      </c>
      <c r="H1144" s="56" t="s">
        <v>1226</v>
      </c>
      <c r="I1144" s="69"/>
      <c r="J1144" s="26"/>
    </row>
    <row r="1145" spans="1:10" s="14" customFormat="1" ht="77.5" x14ac:dyDescent="0.35">
      <c r="A1145" s="10"/>
      <c r="B1145" s="11"/>
      <c r="C1145" s="58">
        <v>9</v>
      </c>
      <c r="D1145" s="56" t="s">
        <v>2146</v>
      </c>
      <c r="E1145" s="63">
        <v>0</v>
      </c>
      <c r="F1145" s="63">
        <v>20000000</v>
      </c>
      <c r="G1145" s="76">
        <f t="shared" si="55"/>
        <v>20000000</v>
      </c>
      <c r="H1145" s="56" t="s">
        <v>1226</v>
      </c>
      <c r="I1145" s="69"/>
      <c r="J1145" s="26"/>
    </row>
    <row r="1146" spans="1:10" s="14" customFormat="1" ht="77.5" x14ac:dyDescent="0.35">
      <c r="A1146" s="10"/>
      <c r="B1146" s="11"/>
      <c r="C1146" s="58">
        <v>10</v>
      </c>
      <c r="D1146" s="56" t="s">
        <v>2147</v>
      </c>
      <c r="E1146" s="63">
        <v>0</v>
      </c>
      <c r="F1146" s="63">
        <v>10000000</v>
      </c>
      <c r="G1146" s="76">
        <f t="shared" si="55"/>
        <v>10000000</v>
      </c>
      <c r="H1146" s="56" t="s">
        <v>1226</v>
      </c>
      <c r="I1146" s="69"/>
      <c r="J1146" s="26"/>
    </row>
    <row r="1147" spans="1:10" s="14" customFormat="1" ht="77.5" x14ac:dyDescent="0.35">
      <c r="A1147" s="10"/>
      <c r="B1147" s="11"/>
      <c r="C1147" s="58">
        <v>11</v>
      </c>
      <c r="D1147" s="56" t="s">
        <v>2148</v>
      </c>
      <c r="E1147" s="63">
        <v>0</v>
      </c>
      <c r="F1147" s="63">
        <v>10000000</v>
      </c>
      <c r="G1147" s="76">
        <f t="shared" si="55"/>
        <v>10000000</v>
      </c>
      <c r="H1147" s="56" t="s">
        <v>1226</v>
      </c>
      <c r="I1147" s="69"/>
      <c r="J1147" s="26"/>
    </row>
    <row r="1148" spans="1:10" s="14" customFormat="1" ht="77.5" x14ac:dyDescent="0.35">
      <c r="A1148" s="10"/>
      <c r="B1148" s="11"/>
      <c r="C1148" s="58">
        <v>12</v>
      </c>
      <c r="D1148" s="56" t="s">
        <v>2149</v>
      </c>
      <c r="E1148" s="63">
        <v>0</v>
      </c>
      <c r="F1148" s="63">
        <v>7000000</v>
      </c>
      <c r="G1148" s="76">
        <f t="shared" si="55"/>
        <v>7000000</v>
      </c>
      <c r="H1148" s="56" t="s">
        <v>1226</v>
      </c>
      <c r="I1148" s="69"/>
      <c r="J1148" s="26"/>
    </row>
    <row r="1149" spans="1:10" s="14" customFormat="1" ht="77.5" x14ac:dyDescent="0.35">
      <c r="A1149" s="10"/>
      <c r="B1149" s="11"/>
      <c r="C1149" s="58">
        <v>13</v>
      </c>
      <c r="D1149" s="56" t="s">
        <v>2150</v>
      </c>
      <c r="E1149" s="63">
        <v>0</v>
      </c>
      <c r="F1149" s="63">
        <v>10000000</v>
      </c>
      <c r="G1149" s="76">
        <f t="shared" si="55"/>
        <v>10000000</v>
      </c>
      <c r="H1149" s="56" t="s">
        <v>1226</v>
      </c>
      <c r="I1149" s="69"/>
      <c r="J1149" s="26"/>
    </row>
    <row r="1150" spans="1:10" s="14" customFormat="1" ht="93" x14ac:dyDescent="0.35">
      <c r="A1150" s="10"/>
      <c r="B1150" s="11"/>
      <c r="C1150" s="58">
        <v>14</v>
      </c>
      <c r="D1150" s="56" t="s">
        <v>2151</v>
      </c>
      <c r="E1150" s="63">
        <v>0</v>
      </c>
      <c r="F1150" s="63">
        <v>10000000</v>
      </c>
      <c r="G1150" s="76">
        <f t="shared" si="55"/>
        <v>10000000</v>
      </c>
      <c r="H1150" s="56" t="s">
        <v>1226</v>
      </c>
      <c r="I1150" s="69"/>
      <c r="J1150" s="26"/>
    </row>
    <row r="1151" spans="1:10" s="14" customFormat="1" ht="77.5" x14ac:dyDescent="0.35">
      <c r="A1151" s="10"/>
      <c r="B1151" s="11"/>
      <c r="C1151" s="58">
        <v>15</v>
      </c>
      <c r="D1151" s="56" t="s">
        <v>2152</v>
      </c>
      <c r="E1151" s="63">
        <v>0</v>
      </c>
      <c r="F1151" s="63">
        <v>10000000</v>
      </c>
      <c r="G1151" s="76">
        <f t="shared" si="55"/>
        <v>10000000</v>
      </c>
      <c r="H1151" s="56" t="s">
        <v>1226</v>
      </c>
      <c r="I1151" s="69"/>
      <c r="J1151" s="26"/>
    </row>
    <row r="1152" spans="1:10" s="14" customFormat="1" ht="77.5" x14ac:dyDescent="0.35">
      <c r="A1152" s="10"/>
      <c r="B1152" s="11"/>
      <c r="C1152" s="58">
        <v>16</v>
      </c>
      <c r="D1152" s="56" t="s">
        <v>2153</v>
      </c>
      <c r="E1152" s="63">
        <v>0</v>
      </c>
      <c r="F1152" s="63">
        <v>10000000</v>
      </c>
      <c r="G1152" s="76">
        <f t="shared" si="55"/>
        <v>10000000</v>
      </c>
      <c r="H1152" s="56" t="s">
        <v>1226</v>
      </c>
      <c r="I1152" s="69"/>
      <c r="J1152" s="26"/>
    </row>
    <row r="1153" spans="1:10" s="14" customFormat="1" ht="77.5" x14ac:dyDescent="0.35">
      <c r="A1153" s="10"/>
      <c r="B1153" s="11"/>
      <c r="C1153" s="58">
        <v>17</v>
      </c>
      <c r="D1153" s="56" t="s">
        <v>2154</v>
      </c>
      <c r="E1153" s="63">
        <v>0</v>
      </c>
      <c r="F1153" s="63">
        <v>10000000</v>
      </c>
      <c r="G1153" s="76">
        <f t="shared" si="55"/>
        <v>10000000</v>
      </c>
      <c r="H1153" s="56" t="s">
        <v>1226</v>
      </c>
      <c r="I1153" s="69"/>
      <c r="J1153" s="26"/>
    </row>
    <row r="1154" spans="1:10" s="14" customFormat="1" ht="77.5" x14ac:dyDescent="0.35">
      <c r="A1154" s="10"/>
      <c r="B1154" s="11"/>
      <c r="C1154" s="58">
        <v>18</v>
      </c>
      <c r="D1154" s="56" t="s">
        <v>2155</v>
      </c>
      <c r="E1154" s="63">
        <v>0</v>
      </c>
      <c r="F1154" s="63">
        <v>10000000</v>
      </c>
      <c r="G1154" s="76">
        <f t="shared" si="55"/>
        <v>10000000</v>
      </c>
      <c r="H1154" s="56" t="s">
        <v>1226</v>
      </c>
      <c r="I1154" s="69"/>
      <c r="J1154" s="26"/>
    </row>
    <row r="1155" spans="1:10" s="14" customFormat="1" ht="77.5" x14ac:dyDescent="0.35">
      <c r="A1155" s="10"/>
      <c r="B1155" s="11"/>
      <c r="C1155" s="58">
        <v>19</v>
      </c>
      <c r="D1155" s="56" t="s">
        <v>2156</v>
      </c>
      <c r="E1155" s="63">
        <v>0</v>
      </c>
      <c r="F1155" s="63">
        <v>10000000</v>
      </c>
      <c r="G1155" s="76">
        <f t="shared" si="55"/>
        <v>10000000</v>
      </c>
      <c r="H1155" s="56" t="s">
        <v>1226</v>
      </c>
      <c r="I1155" s="69"/>
      <c r="J1155" s="26"/>
    </row>
    <row r="1156" spans="1:10" s="14" customFormat="1" ht="93" x14ac:dyDescent="0.35">
      <c r="A1156" s="10"/>
      <c r="B1156" s="11"/>
      <c r="C1156" s="58">
        <v>20</v>
      </c>
      <c r="D1156" s="56" t="s">
        <v>2157</v>
      </c>
      <c r="E1156" s="63">
        <v>0</v>
      </c>
      <c r="F1156" s="63">
        <v>15000000</v>
      </c>
      <c r="G1156" s="76">
        <f t="shared" si="55"/>
        <v>15000000</v>
      </c>
      <c r="H1156" s="56" t="s">
        <v>1226</v>
      </c>
      <c r="I1156" s="69"/>
      <c r="J1156" s="26"/>
    </row>
    <row r="1157" spans="1:10" s="14" customFormat="1" ht="93" x14ac:dyDescent="0.35">
      <c r="A1157" s="10"/>
      <c r="B1157" s="11"/>
      <c r="C1157" s="58">
        <v>21</v>
      </c>
      <c r="D1157" s="56" t="s">
        <v>2159</v>
      </c>
      <c r="E1157" s="63">
        <v>0</v>
      </c>
      <c r="F1157" s="63">
        <v>15000000</v>
      </c>
      <c r="G1157" s="76">
        <f t="shared" si="55"/>
        <v>15000000</v>
      </c>
      <c r="H1157" s="56" t="s">
        <v>1226</v>
      </c>
      <c r="I1157" s="69"/>
      <c r="J1157" s="26"/>
    </row>
    <row r="1158" spans="1:10" s="14" customFormat="1" ht="93" x14ac:dyDescent="0.35">
      <c r="A1158" s="10"/>
      <c r="B1158" s="11"/>
      <c r="C1158" s="58">
        <v>22</v>
      </c>
      <c r="D1158" s="56" t="s">
        <v>3296</v>
      </c>
      <c r="E1158" s="63">
        <v>0</v>
      </c>
      <c r="F1158" s="63">
        <v>15000000</v>
      </c>
      <c r="G1158" s="76">
        <f t="shared" si="55"/>
        <v>15000000</v>
      </c>
      <c r="H1158" s="56" t="s">
        <v>1226</v>
      </c>
      <c r="I1158" s="69"/>
      <c r="J1158" s="26"/>
    </row>
    <row r="1159" spans="1:10" s="14" customFormat="1" ht="93" x14ac:dyDescent="0.35">
      <c r="A1159" s="10"/>
      <c r="B1159" s="11"/>
      <c r="C1159" s="58">
        <v>23</v>
      </c>
      <c r="D1159" s="56" t="s">
        <v>3297</v>
      </c>
      <c r="E1159" s="63">
        <v>0</v>
      </c>
      <c r="F1159" s="63">
        <v>15000000</v>
      </c>
      <c r="G1159" s="76">
        <f t="shared" si="55"/>
        <v>15000000</v>
      </c>
      <c r="H1159" s="56" t="s">
        <v>1226</v>
      </c>
      <c r="I1159" s="69"/>
      <c r="J1159" s="26"/>
    </row>
    <row r="1160" spans="1:10" s="14" customFormat="1" ht="93" x14ac:dyDescent="0.35">
      <c r="A1160" s="10"/>
      <c r="B1160" s="11"/>
      <c r="C1160" s="58">
        <v>24</v>
      </c>
      <c r="D1160" s="56" t="s">
        <v>3298</v>
      </c>
      <c r="E1160" s="63">
        <v>0</v>
      </c>
      <c r="F1160" s="63">
        <v>10000000</v>
      </c>
      <c r="G1160" s="76">
        <f t="shared" si="55"/>
        <v>10000000</v>
      </c>
      <c r="H1160" s="56" t="s">
        <v>1226</v>
      </c>
      <c r="I1160" s="69"/>
      <c r="J1160" s="26"/>
    </row>
    <row r="1161" spans="1:10" x14ac:dyDescent="0.35">
      <c r="A1161" s="10"/>
      <c r="B1161" s="27"/>
      <c r="C1161" s="109" t="s">
        <v>1314</v>
      </c>
      <c r="D1161" s="110"/>
      <c r="E1161" s="59">
        <f>SUM(E1137:E1160)</f>
        <v>95000000</v>
      </c>
      <c r="F1161" s="59">
        <f>SUM(F1137:F1160)</f>
        <v>352000000</v>
      </c>
      <c r="G1161" s="73">
        <f>SUM(G1137:G1160)</f>
        <v>257000000</v>
      </c>
      <c r="H1161" s="31"/>
      <c r="J1161" s="35"/>
    </row>
    <row r="1162" spans="1:10" s="30" customFormat="1" x14ac:dyDescent="0.35">
      <c r="A1162" s="28"/>
      <c r="B1162" s="40"/>
      <c r="C1162" s="109" t="s">
        <v>1315</v>
      </c>
      <c r="D1162" s="110"/>
      <c r="E1162" s="61">
        <f>E889+E912+E936+E943+E953+E979+E1004+E1023+E1039+E1056+E1068+E1099+E1135+E1161</f>
        <v>1944000000</v>
      </c>
      <c r="F1162" s="61">
        <f>F889+F912+F936+F943+F953+F979+F1004+F1023+F1039+F1056+F1068+F1099+F1135+F1161</f>
        <v>4944500000</v>
      </c>
      <c r="G1162" s="75">
        <f>G889+G912+G936+G943+G953+G979+G1004+G1023+G1039+G1056+G1068+G1099+G1135+G1161</f>
        <v>3000500000</v>
      </c>
      <c r="H1162" s="36"/>
      <c r="I1162" s="69"/>
      <c r="J1162" s="53"/>
    </row>
    <row r="1163" spans="1:10" s="30" customFormat="1" x14ac:dyDescent="0.35">
      <c r="A1163" s="37">
        <v>5</v>
      </c>
      <c r="B1163" s="38" t="s">
        <v>1526</v>
      </c>
      <c r="C1163" s="107" t="s">
        <v>1356</v>
      </c>
      <c r="D1163" s="112"/>
      <c r="E1163" s="62"/>
      <c r="F1163" s="62"/>
      <c r="G1163" s="73"/>
      <c r="H1163" s="31"/>
      <c r="I1163" s="69"/>
      <c r="J1163" s="53"/>
    </row>
    <row r="1164" spans="1:10" ht="77.5" x14ac:dyDescent="0.35">
      <c r="A1164" s="10"/>
      <c r="B1164" s="11"/>
      <c r="C1164" s="9">
        <f ca="1">COUNTIF($B$11:E1164,E1164)</f>
        <v>1</v>
      </c>
      <c r="D1164" s="4" t="s">
        <v>383</v>
      </c>
      <c r="E1164" s="59">
        <v>15000000</v>
      </c>
      <c r="F1164" s="59">
        <v>15000000</v>
      </c>
      <c r="G1164" s="73"/>
      <c r="H1164" s="6" t="s">
        <v>1227</v>
      </c>
    </row>
    <row r="1165" spans="1:10" ht="77.5" x14ac:dyDescent="0.35">
      <c r="A1165" s="10"/>
      <c r="B1165" s="11"/>
      <c r="C1165" s="9">
        <f ca="1">COUNTIF($B$11:E1165,E1165)</f>
        <v>2</v>
      </c>
      <c r="D1165" s="4" t="s">
        <v>384</v>
      </c>
      <c r="E1165" s="59">
        <v>30000000</v>
      </c>
      <c r="F1165" s="59">
        <v>30000000</v>
      </c>
      <c r="G1165" s="73"/>
      <c r="H1165" s="6" t="s">
        <v>1226</v>
      </c>
    </row>
    <row r="1166" spans="1:10" ht="77.5" x14ac:dyDescent="0.35">
      <c r="A1166" s="10"/>
      <c r="B1166" s="11"/>
      <c r="C1166" s="9">
        <f ca="1">COUNTIF($B$11:E1166,E1166)</f>
        <v>3</v>
      </c>
      <c r="D1166" s="4" t="s">
        <v>385</v>
      </c>
      <c r="E1166" s="59">
        <v>15000000</v>
      </c>
      <c r="F1166" s="59">
        <v>15000000</v>
      </c>
      <c r="G1166" s="73"/>
      <c r="H1166" s="6" t="s">
        <v>1226</v>
      </c>
    </row>
    <row r="1167" spans="1:10" ht="93" x14ac:dyDescent="0.35">
      <c r="A1167" s="10"/>
      <c r="B1167" s="11"/>
      <c r="C1167" s="9">
        <f ca="1">COUNTIF($B$11:E1167,E1167)</f>
        <v>4</v>
      </c>
      <c r="D1167" s="4" t="s">
        <v>386</v>
      </c>
      <c r="E1167" s="59">
        <v>12000000</v>
      </c>
      <c r="F1167" s="59">
        <v>12000000</v>
      </c>
      <c r="G1167" s="73"/>
      <c r="H1167" s="6" t="s">
        <v>1226</v>
      </c>
    </row>
    <row r="1168" spans="1:10" ht="77.5" x14ac:dyDescent="0.35">
      <c r="A1168" s="10"/>
      <c r="B1168" s="11"/>
      <c r="C1168" s="9">
        <f ca="1">COUNTIF($B$11:E1168,E1168)</f>
        <v>5</v>
      </c>
      <c r="D1168" s="4" t="s">
        <v>387</v>
      </c>
      <c r="E1168" s="59">
        <v>20000000</v>
      </c>
      <c r="F1168" s="59">
        <v>20000000</v>
      </c>
      <c r="G1168" s="73"/>
      <c r="H1168" s="6" t="s">
        <v>1226</v>
      </c>
    </row>
    <row r="1169" spans="1:10" ht="108.5" x14ac:dyDescent="0.35">
      <c r="A1169" s="10"/>
      <c r="B1169" s="11"/>
      <c r="C1169" s="9">
        <f ca="1">COUNTIF($B$11:E1169,E1169)</f>
        <v>6</v>
      </c>
      <c r="D1169" s="4" t="s">
        <v>388</v>
      </c>
      <c r="E1169" s="59">
        <v>10000000</v>
      </c>
      <c r="F1169" s="59">
        <v>10000000</v>
      </c>
      <c r="G1169" s="73"/>
      <c r="H1169" s="6" t="s">
        <v>1226</v>
      </c>
    </row>
    <row r="1170" spans="1:10" ht="77.5" x14ac:dyDescent="0.35">
      <c r="A1170" s="10"/>
      <c r="B1170" s="11"/>
      <c r="C1170" s="9">
        <f ca="1">COUNTIF($B$11:E1170,E1170)</f>
        <v>7</v>
      </c>
      <c r="D1170" s="4" t="s">
        <v>389</v>
      </c>
      <c r="E1170" s="59">
        <v>10000000</v>
      </c>
      <c r="F1170" s="59">
        <v>10000000</v>
      </c>
      <c r="G1170" s="73"/>
      <c r="H1170" s="6" t="s">
        <v>1226</v>
      </c>
    </row>
    <row r="1171" spans="1:10" ht="77.5" x14ac:dyDescent="0.35">
      <c r="A1171" s="10"/>
      <c r="B1171" s="11"/>
      <c r="C1171" s="9">
        <f ca="1">COUNTIF($B$11:E1171,E1171)</f>
        <v>8</v>
      </c>
      <c r="D1171" s="4" t="s">
        <v>390</v>
      </c>
      <c r="E1171" s="59">
        <v>10000000</v>
      </c>
      <c r="F1171" s="59">
        <v>10000000</v>
      </c>
      <c r="G1171" s="73"/>
      <c r="H1171" s="6" t="s">
        <v>1226</v>
      </c>
    </row>
    <row r="1172" spans="1:10" ht="77.5" x14ac:dyDescent="0.35">
      <c r="A1172" s="10"/>
      <c r="B1172" s="11"/>
      <c r="C1172" s="9">
        <f ca="1">COUNTIF($B$11:E1172,E1172)</f>
        <v>9</v>
      </c>
      <c r="D1172" s="4" t="s">
        <v>391</v>
      </c>
      <c r="E1172" s="59">
        <v>10000000</v>
      </c>
      <c r="F1172" s="59">
        <v>10000000</v>
      </c>
      <c r="G1172" s="73"/>
      <c r="H1172" s="6" t="s">
        <v>1226</v>
      </c>
    </row>
    <row r="1173" spans="1:10" ht="77.5" x14ac:dyDescent="0.35">
      <c r="A1173" s="10"/>
      <c r="B1173" s="11"/>
      <c r="C1173" s="9">
        <f ca="1">COUNTIF($B$11:E1173,E1173)</f>
        <v>10</v>
      </c>
      <c r="D1173" s="4" t="s">
        <v>392</v>
      </c>
      <c r="E1173" s="59">
        <v>15000000</v>
      </c>
      <c r="F1173" s="59">
        <v>15000000</v>
      </c>
      <c r="G1173" s="73"/>
      <c r="H1173" s="6" t="s">
        <v>1226</v>
      </c>
    </row>
    <row r="1174" spans="1:10" ht="77.5" x14ac:dyDescent="0.35">
      <c r="A1174" s="10"/>
      <c r="B1174" s="11"/>
      <c r="C1174" s="9">
        <f ca="1">COUNTIF($B$11:E1174,E1174)</f>
        <v>11</v>
      </c>
      <c r="D1174" s="4" t="s">
        <v>393</v>
      </c>
      <c r="E1174" s="59">
        <v>15000000</v>
      </c>
      <c r="F1174" s="59">
        <v>15000000</v>
      </c>
      <c r="G1174" s="73"/>
      <c r="H1174" s="6" t="s">
        <v>1226</v>
      </c>
    </row>
    <row r="1175" spans="1:10" s="14" customFormat="1" ht="77.5" x14ac:dyDescent="0.35">
      <c r="A1175" s="10"/>
      <c r="B1175" s="11"/>
      <c r="C1175" s="58">
        <v>12</v>
      </c>
      <c r="D1175" s="56" t="s">
        <v>2160</v>
      </c>
      <c r="E1175" s="63">
        <v>0</v>
      </c>
      <c r="F1175" s="63">
        <v>10000000</v>
      </c>
      <c r="G1175" s="76">
        <f t="shared" ref="G1175:G1178" si="56">F1175-E1175</f>
        <v>10000000</v>
      </c>
      <c r="H1175" s="56" t="s">
        <v>1226</v>
      </c>
      <c r="I1175" s="69"/>
      <c r="J1175" s="26"/>
    </row>
    <row r="1176" spans="1:10" s="14" customFormat="1" ht="77.5" x14ac:dyDescent="0.35">
      <c r="A1176" s="10"/>
      <c r="B1176" s="11"/>
      <c r="C1176" s="58">
        <v>13</v>
      </c>
      <c r="D1176" s="56" t="s">
        <v>2161</v>
      </c>
      <c r="E1176" s="63">
        <v>0</v>
      </c>
      <c r="F1176" s="63">
        <v>10000000</v>
      </c>
      <c r="G1176" s="76">
        <f t="shared" si="56"/>
        <v>10000000</v>
      </c>
      <c r="H1176" s="56" t="s">
        <v>1226</v>
      </c>
      <c r="I1176" s="69"/>
      <c r="J1176" s="26"/>
    </row>
    <row r="1177" spans="1:10" s="14" customFormat="1" ht="77.5" x14ac:dyDescent="0.35">
      <c r="A1177" s="10"/>
      <c r="B1177" s="11"/>
      <c r="C1177" s="58">
        <v>14</v>
      </c>
      <c r="D1177" s="56" t="s">
        <v>2162</v>
      </c>
      <c r="E1177" s="63">
        <v>0</v>
      </c>
      <c r="F1177" s="63">
        <v>25000000</v>
      </c>
      <c r="G1177" s="76">
        <f t="shared" si="56"/>
        <v>25000000</v>
      </c>
      <c r="H1177" s="56" t="s">
        <v>1226</v>
      </c>
      <c r="I1177" s="69"/>
      <c r="J1177" s="26"/>
    </row>
    <row r="1178" spans="1:10" s="14" customFormat="1" ht="77.5" x14ac:dyDescent="0.35">
      <c r="A1178" s="10"/>
      <c r="B1178" s="11"/>
      <c r="C1178" s="58">
        <v>15</v>
      </c>
      <c r="D1178" s="56" t="s">
        <v>3299</v>
      </c>
      <c r="E1178" s="63">
        <v>0</v>
      </c>
      <c r="F1178" s="63">
        <v>10000000</v>
      </c>
      <c r="G1178" s="76">
        <f t="shared" si="56"/>
        <v>10000000</v>
      </c>
      <c r="H1178" s="56" t="s">
        <v>1226</v>
      </c>
      <c r="I1178" s="69"/>
      <c r="J1178" s="26"/>
    </row>
    <row r="1179" spans="1:10" x14ac:dyDescent="0.35">
      <c r="A1179" s="10"/>
      <c r="B1179" s="27"/>
      <c r="C1179" s="109" t="s">
        <v>1330</v>
      </c>
      <c r="D1179" s="110"/>
      <c r="E1179" s="59">
        <f>SUM(E1164:E1178)</f>
        <v>162000000</v>
      </c>
      <c r="F1179" s="59">
        <f>SUM(F1164:F1178)</f>
        <v>217000000</v>
      </c>
      <c r="G1179" s="73">
        <f>SUM(G1164:G1178)</f>
        <v>55000000</v>
      </c>
      <c r="H1179" s="31"/>
      <c r="J1179" s="35"/>
    </row>
    <row r="1180" spans="1:10" x14ac:dyDescent="0.35">
      <c r="A1180" s="10"/>
      <c r="B1180" s="27"/>
      <c r="C1180" s="107" t="s">
        <v>1357</v>
      </c>
      <c r="D1180" s="112"/>
      <c r="E1180" s="59"/>
      <c r="F1180" s="59"/>
      <c r="G1180" s="73"/>
      <c r="H1180" s="31"/>
      <c r="J1180" s="35"/>
    </row>
    <row r="1181" spans="1:10" ht="77.5" x14ac:dyDescent="0.35">
      <c r="A1181" s="10"/>
      <c r="B1181" s="11"/>
      <c r="C1181" s="9">
        <f ca="1">COUNTIF($B$11:E1181,E1181)</f>
        <v>1</v>
      </c>
      <c r="D1181" s="4" t="s">
        <v>394</v>
      </c>
      <c r="E1181" s="59">
        <v>30000000</v>
      </c>
      <c r="F1181" s="59">
        <v>30000000</v>
      </c>
      <c r="G1181" s="73"/>
      <c r="H1181" s="6" t="s">
        <v>1227</v>
      </c>
    </row>
    <row r="1182" spans="1:10" ht="77.5" x14ac:dyDescent="0.35">
      <c r="A1182" s="10"/>
      <c r="B1182" s="11"/>
      <c r="C1182" s="9">
        <f ca="1">COUNTIF($B$11:E1182,E1182)</f>
        <v>2</v>
      </c>
      <c r="D1182" s="4" t="s">
        <v>395</v>
      </c>
      <c r="E1182" s="59">
        <v>12000000</v>
      </c>
      <c r="F1182" s="59">
        <v>12000000</v>
      </c>
      <c r="G1182" s="73"/>
      <c r="H1182" s="6" t="s">
        <v>1227</v>
      </c>
    </row>
    <row r="1183" spans="1:10" ht="77.5" x14ac:dyDescent="0.35">
      <c r="A1183" s="10"/>
      <c r="B1183" s="11"/>
      <c r="C1183" s="9">
        <f ca="1">COUNTIF($B$11:E1183,E1183)</f>
        <v>3</v>
      </c>
      <c r="D1183" s="4" t="s">
        <v>396</v>
      </c>
      <c r="E1183" s="59">
        <v>25000000</v>
      </c>
      <c r="F1183" s="59">
        <v>25000000</v>
      </c>
      <c r="G1183" s="73"/>
      <c r="H1183" s="6" t="s">
        <v>1227</v>
      </c>
    </row>
    <row r="1184" spans="1:10" ht="108.5" x14ac:dyDescent="0.35">
      <c r="A1184" s="10"/>
      <c r="B1184" s="11"/>
      <c r="C1184" s="9">
        <f ca="1">COUNTIF($B$11:E1184,E1184)</f>
        <v>4</v>
      </c>
      <c r="D1184" s="4" t="s">
        <v>397</v>
      </c>
      <c r="E1184" s="59">
        <v>11500000</v>
      </c>
      <c r="F1184" s="59">
        <v>11500000</v>
      </c>
      <c r="G1184" s="73"/>
      <c r="H1184" s="6" t="s">
        <v>1226</v>
      </c>
    </row>
    <row r="1185" spans="1:10" ht="93" x14ac:dyDescent="0.35">
      <c r="A1185" s="10"/>
      <c r="B1185" s="11"/>
      <c r="C1185" s="9">
        <f ca="1">COUNTIF($B$11:E1185,E1185)</f>
        <v>5</v>
      </c>
      <c r="D1185" s="4" t="s">
        <v>398</v>
      </c>
      <c r="E1185" s="59">
        <v>15000000</v>
      </c>
      <c r="F1185" s="59">
        <v>15000000</v>
      </c>
      <c r="G1185" s="73"/>
      <c r="H1185" s="6" t="s">
        <v>1226</v>
      </c>
    </row>
    <row r="1186" spans="1:10" s="14" customFormat="1" ht="77.5" x14ac:dyDescent="0.35">
      <c r="A1186" s="10"/>
      <c r="B1186" s="11"/>
      <c r="C1186" s="58">
        <v>6</v>
      </c>
      <c r="D1186" s="56" t="s">
        <v>2164</v>
      </c>
      <c r="E1186" s="63">
        <v>0</v>
      </c>
      <c r="F1186" s="63">
        <v>25000000</v>
      </c>
      <c r="G1186" s="76">
        <f t="shared" ref="G1186:G1203" si="57">F1186-E1186</f>
        <v>25000000</v>
      </c>
      <c r="H1186" s="56" t="s">
        <v>1227</v>
      </c>
      <c r="I1186" s="69"/>
      <c r="J1186" s="26"/>
    </row>
    <row r="1187" spans="1:10" s="14" customFormat="1" ht="77.5" x14ac:dyDescent="0.35">
      <c r="A1187" s="10"/>
      <c r="B1187" s="11"/>
      <c r="C1187" s="58">
        <v>7</v>
      </c>
      <c r="D1187" s="56" t="s">
        <v>2165</v>
      </c>
      <c r="E1187" s="63">
        <v>0</v>
      </c>
      <c r="F1187" s="63">
        <v>28000000</v>
      </c>
      <c r="G1187" s="76">
        <f t="shared" si="57"/>
        <v>28000000</v>
      </c>
      <c r="H1187" s="56" t="s">
        <v>1227</v>
      </c>
      <c r="I1187" s="69"/>
      <c r="J1187" s="26"/>
    </row>
    <row r="1188" spans="1:10" s="14" customFormat="1" ht="93" x14ac:dyDescent="0.35">
      <c r="A1188" s="10"/>
      <c r="B1188" s="11"/>
      <c r="C1188" s="58">
        <v>8</v>
      </c>
      <c r="D1188" s="56" t="s">
        <v>2167</v>
      </c>
      <c r="E1188" s="63">
        <v>0</v>
      </c>
      <c r="F1188" s="63">
        <v>20000000</v>
      </c>
      <c r="G1188" s="76">
        <f t="shared" si="57"/>
        <v>20000000</v>
      </c>
      <c r="H1188" s="56" t="s">
        <v>1227</v>
      </c>
      <c r="I1188" s="69"/>
      <c r="J1188" s="26"/>
    </row>
    <row r="1189" spans="1:10" s="14" customFormat="1" ht="93" x14ac:dyDescent="0.35">
      <c r="A1189" s="10"/>
      <c r="B1189" s="11"/>
      <c r="C1189" s="58">
        <v>9</v>
      </c>
      <c r="D1189" s="56" t="s">
        <v>2170</v>
      </c>
      <c r="E1189" s="63">
        <v>0</v>
      </c>
      <c r="F1189" s="63">
        <v>35000000</v>
      </c>
      <c r="G1189" s="76">
        <f t="shared" si="57"/>
        <v>35000000</v>
      </c>
      <c r="H1189" s="56" t="s">
        <v>1227</v>
      </c>
      <c r="I1189" s="69"/>
      <c r="J1189" s="26"/>
    </row>
    <row r="1190" spans="1:10" s="14" customFormat="1" ht="108.5" x14ac:dyDescent="0.35">
      <c r="A1190" s="10"/>
      <c r="B1190" s="11"/>
      <c r="C1190" s="58">
        <v>10</v>
      </c>
      <c r="D1190" s="56" t="s">
        <v>2171</v>
      </c>
      <c r="E1190" s="63">
        <v>0</v>
      </c>
      <c r="F1190" s="63">
        <v>20000000</v>
      </c>
      <c r="G1190" s="76">
        <f t="shared" si="57"/>
        <v>20000000</v>
      </c>
      <c r="H1190" s="56" t="s">
        <v>1227</v>
      </c>
      <c r="I1190" s="69"/>
      <c r="J1190" s="26"/>
    </row>
    <row r="1191" spans="1:10" s="14" customFormat="1" ht="93" x14ac:dyDescent="0.35">
      <c r="A1191" s="10"/>
      <c r="B1191" s="11"/>
      <c r="C1191" s="58">
        <v>11</v>
      </c>
      <c r="D1191" s="56" t="s">
        <v>2177</v>
      </c>
      <c r="E1191" s="63">
        <v>0</v>
      </c>
      <c r="F1191" s="63">
        <v>20000000</v>
      </c>
      <c r="G1191" s="76">
        <f t="shared" si="57"/>
        <v>20000000</v>
      </c>
      <c r="H1191" s="56" t="s">
        <v>1227</v>
      </c>
      <c r="I1191" s="69"/>
      <c r="J1191" s="26"/>
    </row>
    <row r="1192" spans="1:10" s="14" customFormat="1" ht="77.5" x14ac:dyDescent="0.35">
      <c r="A1192" s="10"/>
      <c r="B1192" s="11"/>
      <c r="C1192" s="58">
        <v>12</v>
      </c>
      <c r="D1192" s="56" t="s">
        <v>2178</v>
      </c>
      <c r="E1192" s="63">
        <v>0</v>
      </c>
      <c r="F1192" s="63">
        <v>90000000</v>
      </c>
      <c r="G1192" s="76">
        <f t="shared" si="57"/>
        <v>90000000</v>
      </c>
      <c r="H1192" s="56" t="s">
        <v>1227</v>
      </c>
      <c r="I1192" s="69"/>
      <c r="J1192" s="26"/>
    </row>
    <row r="1193" spans="1:10" s="14" customFormat="1" ht="77.5" x14ac:dyDescent="0.35">
      <c r="A1193" s="10"/>
      <c r="B1193" s="11"/>
      <c r="C1193" s="58">
        <v>13</v>
      </c>
      <c r="D1193" s="56" t="s">
        <v>2163</v>
      </c>
      <c r="E1193" s="63">
        <v>0</v>
      </c>
      <c r="F1193" s="63">
        <v>338400000</v>
      </c>
      <c r="G1193" s="76">
        <f t="shared" si="57"/>
        <v>338400000</v>
      </c>
      <c r="H1193" s="56" t="s">
        <v>1226</v>
      </c>
      <c r="I1193" s="69"/>
      <c r="J1193" s="26"/>
    </row>
    <row r="1194" spans="1:10" s="14" customFormat="1" ht="108.5" x14ac:dyDescent="0.35">
      <c r="A1194" s="10"/>
      <c r="B1194" s="11"/>
      <c r="C1194" s="58">
        <v>14</v>
      </c>
      <c r="D1194" s="56" t="s">
        <v>2166</v>
      </c>
      <c r="E1194" s="63">
        <v>0</v>
      </c>
      <c r="F1194" s="63">
        <v>10000000</v>
      </c>
      <c r="G1194" s="76">
        <f t="shared" si="57"/>
        <v>10000000</v>
      </c>
      <c r="H1194" s="56" t="s">
        <v>1226</v>
      </c>
      <c r="I1194" s="69"/>
      <c r="J1194" s="26"/>
    </row>
    <row r="1195" spans="1:10" s="14" customFormat="1" ht="93" x14ac:dyDescent="0.35">
      <c r="A1195" s="10"/>
      <c r="B1195" s="11"/>
      <c r="C1195" s="58">
        <v>15</v>
      </c>
      <c r="D1195" s="56" t="s">
        <v>2168</v>
      </c>
      <c r="E1195" s="63">
        <v>0</v>
      </c>
      <c r="F1195" s="63">
        <v>10000000</v>
      </c>
      <c r="G1195" s="76">
        <f t="shared" si="57"/>
        <v>10000000</v>
      </c>
      <c r="H1195" s="56" t="s">
        <v>1226</v>
      </c>
      <c r="I1195" s="69"/>
      <c r="J1195" s="26"/>
    </row>
    <row r="1196" spans="1:10" s="14" customFormat="1" ht="108.5" x14ac:dyDescent="0.35">
      <c r="A1196" s="10"/>
      <c r="B1196" s="11"/>
      <c r="C1196" s="58">
        <v>16</v>
      </c>
      <c r="D1196" s="56" t="s">
        <v>2169</v>
      </c>
      <c r="E1196" s="63">
        <v>0</v>
      </c>
      <c r="F1196" s="63">
        <v>10000000</v>
      </c>
      <c r="G1196" s="76">
        <f t="shared" si="57"/>
        <v>10000000</v>
      </c>
      <c r="H1196" s="56" t="s">
        <v>1226</v>
      </c>
      <c r="I1196" s="69"/>
      <c r="J1196" s="26"/>
    </row>
    <row r="1197" spans="1:10" s="14" customFormat="1" ht="93" x14ac:dyDescent="0.35">
      <c r="A1197" s="10"/>
      <c r="B1197" s="11"/>
      <c r="C1197" s="58">
        <v>17</v>
      </c>
      <c r="D1197" s="56" t="s">
        <v>2172</v>
      </c>
      <c r="E1197" s="63">
        <v>0</v>
      </c>
      <c r="F1197" s="63">
        <v>30000000</v>
      </c>
      <c r="G1197" s="76">
        <f t="shared" si="57"/>
        <v>30000000</v>
      </c>
      <c r="H1197" s="56" t="s">
        <v>1226</v>
      </c>
      <c r="I1197" s="69"/>
      <c r="J1197" s="26"/>
    </row>
    <row r="1198" spans="1:10" s="14" customFormat="1" ht="93" x14ac:dyDescent="0.35">
      <c r="A1198" s="10"/>
      <c r="B1198" s="11"/>
      <c r="C1198" s="58">
        <v>18</v>
      </c>
      <c r="D1198" s="56" t="s">
        <v>2173</v>
      </c>
      <c r="E1198" s="63">
        <v>0</v>
      </c>
      <c r="F1198" s="63">
        <v>15000000</v>
      </c>
      <c r="G1198" s="76">
        <f t="shared" si="57"/>
        <v>15000000</v>
      </c>
      <c r="H1198" s="56" t="s">
        <v>1226</v>
      </c>
      <c r="I1198" s="69"/>
      <c r="J1198" s="26"/>
    </row>
    <row r="1199" spans="1:10" s="14" customFormat="1" ht="93" x14ac:dyDescent="0.35">
      <c r="A1199" s="10"/>
      <c r="B1199" s="11"/>
      <c r="C1199" s="58">
        <v>19</v>
      </c>
      <c r="D1199" s="56" t="s">
        <v>2174</v>
      </c>
      <c r="E1199" s="63">
        <v>0</v>
      </c>
      <c r="F1199" s="63">
        <v>15000000</v>
      </c>
      <c r="G1199" s="76">
        <f t="shared" si="57"/>
        <v>15000000</v>
      </c>
      <c r="H1199" s="56" t="s">
        <v>1226</v>
      </c>
      <c r="I1199" s="69"/>
      <c r="J1199" s="26"/>
    </row>
    <row r="1200" spans="1:10" s="14" customFormat="1" ht="77.5" x14ac:dyDescent="0.35">
      <c r="A1200" s="10"/>
      <c r="B1200" s="11"/>
      <c r="C1200" s="58">
        <v>20</v>
      </c>
      <c r="D1200" s="56" t="s">
        <v>2175</v>
      </c>
      <c r="E1200" s="63">
        <v>0</v>
      </c>
      <c r="F1200" s="63">
        <v>15000000</v>
      </c>
      <c r="G1200" s="76">
        <f t="shared" si="57"/>
        <v>15000000</v>
      </c>
      <c r="H1200" s="56" t="s">
        <v>1226</v>
      </c>
      <c r="I1200" s="69"/>
      <c r="J1200" s="26"/>
    </row>
    <row r="1201" spans="1:10" s="14" customFormat="1" ht="93" x14ac:dyDescent="0.35">
      <c r="A1201" s="10"/>
      <c r="B1201" s="11"/>
      <c r="C1201" s="58">
        <v>21</v>
      </c>
      <c r="D1201" s="56" t="s">
        <v>2176</v>
      </c>
      <c r="E1201" s="63">
        <v>0</v>
      </c>
      <c r="F1201" s="63">
        <v>30000000</v>
      </c>
      <c r="G1201" s="76">
        <f t="shared" si="57"/>
        <v>30000000</v>
      </c>
      <c r="H1201" s="56" t="s">
        <v>1226</v>
      </c>
      <c r="I1201" s="69"/>
      <c r="J1201" s="26"/>
    </row>
    <row r="1202" spans="1:10" s="14" customFormat="1" ht="93" x14ac:dyDescent="0.35">
      <c r="A1202" s="10"/>
      <c r="B1202" s="11"/>
      <c r="C1202" s="58">
        <v>22</v>
      </c>
      <c r="D1202" s="56" t="s">
        <v>3300</v>
      </c>
      <c r="E1202" s="63">
        <v>0</v>
      </c>
      <c r="F1202" s="63">
        <v>14000000</v>
      </c>
      <c r="G1202" s="76">
        <f t="shared" si="57"/>
        <v>14000000</v>
      </c>
      <c r="H1202" s="56" t="s">
        <v>1226</v>
      </c>
      <c r="I1202" s="69"/>
      <c r="J1202" s="26"/>
    </row>
    <row r="1203" spans="1:10" s="14" customFormat="1" ht="93" x14ac:dyDescent="0.35">
      <c r="A1203" s="10"/>
      <c r="B1203" s="11"/>
      <c r="C1203" s="58">
        <v>23</v>
      </c>
      <c r="D1203" s="56" t="s">
        <v>2179</v>
      </c>
      <c r="E1203" s="63">
        <v>0</v>
      </c>
      <c r="F1203" s="63">
        <v>15000000</v>
      </c>
      <c r="G1203" s="76">
        <f t="shared" si="57"/>
        <v>15000000</v>
      </c>
      <c r="H1203" s="56" t="s">
        <v>1226</v>
      </c>
      <c r="I1203" s="69"/>
      <c r="J1203" s="26"/>
    </row>
    <row r="1204" spans="1:10" x14ac:dyDescent="0.35">
      <c r="A1204" s="10"/>
      <c r="B1204" s="27"/>
      <c r="C1204" s="109" t="s">
        <v>1331</v>
      </c>
      <c r="D1204" s="110"/>
      <c r="E1204" s="59">
        <f>SUM(E1181:E1203)</f>
        <v>93500000</v>
      </c>
      <c r="F1204" s="59">
        <f>SUM(F1181:F1203)</f>
        <v>833900000</v>
      </c>
      <c r="G1204" s="73">
        <f>SUM(G1181:G1203)</f>
        <v>740400000</v>
      </c>
      <c r="H1204" s="31"/>
      <c r="J1204" s="35"/>
    </row>
    <row r="1205" spans="1:10" x14ac:dyDescent="0.35">
      <c r="A1205" s="10"/>
      <c r="B1205" s="27"/>
      <c r="C1205" s="107" t="s">
        <v>1358</v>
      </c>
      <c r="D1205" s="112"/>
      <c r="E1205" s="59"/>
      <c r="F1205" s="59"/>
      <c r="G1205" s="73"/>
      <c r="H1205" s="31"/>
      <c r="J1205" s="35"/>
    </row>
    <row r="1206" spans="1:10" ht="77.5" x14ac:dyDescent="0.35">
      <c r="A1206" s="10"/>
      <c r="B1206" s="11"/>
      <c r="C1206" s="9">
        <f ca="1">COUNTIF($B$11:E1206,E1206)</f>
        <v>1</v>
      </c>
      <c r="D1206" s="4" t="s">
        <v>399</v>
      </c>
      <c r="E1206" s="59">
        <v>10000000</v>
      </c>
      <c r="F1206" s="59">
        <v>10000000</v>
      </c>
      <c r="G1206" s="73"/>
      <c r="H1206" s="6" t="s">
        <v>1226</v>
      </c>
    </row>
    <row r="1207" spans="1:10" ht="77.5" x14ac:dyDescent="0.35">
      <c r="A1207" s="10"/>
      <c r="B1207" s="11"/>
      <c r="C1207" s="9">
        <f ca="1">COUNTIF($B$11:E1207,E1207)</f>
        <v>2</v>
      </c>
      <c r="D1207" s="4" t="s">
        <v>400</v>
      </c>
      <c r="E1207" s="59">
        <v>7500000</v>
      </c>
      <c r="F1207" s="59">
        <v>7500000</v>
      </c>
      <c r="G1207" s="73"/>
      <c r="H1207" s="6" t="s">
        <v>1226</v>
      </c>
    </row>
    <row r="1208" spans="1:10" ht="93" x14ac:dyDescent="0.35">
      <c r="A1208" s="10"/>
      <c r="B1208" s="11"/>
      <c r="C1208" s="9">
        <f ca="1">COUNTIF($B$11:E1208,E1208)</f>
        <v>3</v>
      </c>
      <c r="D1208" s="4" t="s">
        <v>401</v>
      </c>
      <c r="E1208" s="59">
        <v>5500000</v>
      </c>
      <c r="F1208" s="59">
        <v>5500000</v>
      </c>
      <c r="G1208" s="73"/>
      <c r="H1208" s="6" t="s">
        <v>1226</v>
      </c>
    </row>
    <row r="1209" spans="1:10" ht="93" x14ac:dyDescent="0.35">
      <c r="A1209" s="10"/>
      <c r="B1209" s="11"/>
      <c r="C1209" s="9">
        <f ca="1">COUNTIF($B$11:E1209,E1209)</f>
        <v>4</v>
      </c>
      <c r="D1209" s="4" t="s">
        <v>402</v>
      </c>
      <c r="E1209" s="59">
        <v>11500000</v>
      </c>
      <c r="F1209" s="59">
        <v>11500000</v>
      </c>
      <c r="G1209" s="73"/>
      <c r="H1209" s="6" t="s">
        <v>1226</v>
      </c>
    </row>
    <row r="1210" spans="1:10" s="14" customFormat="1" ht="93" x14ac:dyDescent="0.35">
      <c r="A1210" s="10"/>
      <c r="B1210" s="11"/>
      <c r="C1210" s="58">
        <v>5</v>
      </c>
      <c r="D1210" s="56" t="s">
        <v>3301</v>
      </c>
      <c r="E1210" s="63">
        <v>0</v>
      </c>
      <c r="F1210" s="63">
        <v>10000000</v>
      </c>
      <c r="G1210" s="76">
        <f t="shared" ref="G1210:G1214" si="58">F1210-E1210</f>
        <v>10000000</v>
      </c>
      <c r="H1210" s="56" t="s">
        <v>1227</v>
      </c>
      <c r="I1210" s="69"/>
      <c r="J1210" s="26"/>
    </row>
    <row r="1211" spans="1:10" s="14" customFormat="1" ht="77.5" x14ac:dyDescent="0.35">
      <c r="A1211" s="10"/>
      <c r="B1211" s="11"/>
      <c r="C1211" s="58">
        <v>6</v>
      </c>
      <c r="D1211" s="56" t="s">
        <v>2181</v>
      </c>
      <c r="E1211" s="63">
        <v>0</v>
      </c>
      <c r="F1211" s="63">
        <v>10000000</v>
      </c>
      <c r="G1211" s="76">
        <f t="shared" si="58"/>
        <v>10000000</v>
      </c>
      <c r="H1211" s="56" t="s">
        <v>1227</v>
      </c>
      <c r="I1211" s="69"/>
      <c r="J1211" s="26"/>
    </row>
    <row r="1212" spans="1:10" s="14" customFormat="1" ht="77.5" x14ac:dyDescent="0.35">
      <c r="A1212" s="10"/>
      <c r="B1212" s="11"/>
      <c r="C1212" s="58">
        <v>7</v>
      </c>
      <c r="D1212" s="56" t="s">
        <v>3302</v>
      </c>
      <c r="E1212" s="63">
        <v>0</v>
      </c>
      <c r="F1212" s="63">
        <v>10000000</v>
      </c>
      <c r="G1212" s="76">
        <f t="shared" si="58"/>
        <v>10000000</v>
      </c>
      <c r="H1212" s="56" t="s">
        <v>1226</v>
      </c>
      <c r="I1212" s="69"/>
      <c r="J1212" s="26"/>
    </row>
    <row r="1213" spans="1:10" s="14" customFormat="1" ht="77.5" x14ac:dyDescent="0.35">
      <c r="A1213" s="10"/>
      <c r="B1213" s="11"/>
      <c r="C1213" s="58">
        <v>8</v>
      </c>
      <c r="D1213" s="56" t="s">
        <v>2180</v>
      </c>
      <c r="E1213" s="63">
        <v>0</v>
      </c>
      <c r="F1213" s="63">
        <v>26000000</v>
      </c>
      <c r="G1213" s="76">
        <f t="shared" si="58"/>
        <v>26000000</v>
      </c>
      <c r="H1213" s="56" t="s">
        <v>1226</v>
      </c>
      <c r="I1213" s="69"/>
      <c r="J1213" s="26"/>
    </row>
    <row r="1214" spans="1:10" s="14" customFormat="1" ht="77.5" x14ac:dyDescent="0.35">
      <c r="A1214" s="10"/>
      <c r="B1214" s="11"/>
      <c r="C1214" s="58">
        <v>9</v>
      </c>
      <c r="D1214" s="56" t="s">
        <v>3303</v>
      </c>
      <c r="E1214" s="63">
        <v>0</v>
      </c>
      <c r="F1214" s="63">
        <v>5000000</v>
      </c>
      <c r="G1214" s="76">
        <f t="shared" si="58"/>
        <v>5000000</v>
      </c>
      <c r="H1214" s="56" t="s">
        <v>1226</v>
      </c>
      <c r="I1214" s="69"/>
      <c r="J1214" s="26"/>
    </row>
    <row r="1215" spans="1:10" ht="15.75" customHeight="1" x14ac:dyDescent="0.35">
      <c r="A1215" s="10"/>
      <c r="B1215" s="27"/>
      <c r="C1215" s="109" t="s">
        <v>1332</v>
      </c>
      <c r="D1215" s="110"/>
      <c r="E1215" s="59">
        <f>SUM(E1206:E1214)</f>
        <v>34500000</v>
      </c>
      <c r="F1215" s="59">
        <f>SUM(F1206:F1214)</f>
        <v>95500000</v>
      </c>
      <c r="G1215" s="73">
        <f>SUM(G1206:G1214)</f>
        <v>61000000</v>
      </c>
      <c r="H1215" s="31"/>
      <c r="J1215" s="35"/>
    </row>
    <row r="1216" spans="1:10" x14ac:dyDescent="0.35">
      <c r="A1216" s="10"/>
      <c r="B1216" s="27"/>
      <c r="C1216" s="107" t="s">
        <v>1359</v>
      </c>
      <c r="D1216" s="112"/>
      <c r="E1216" s="59"/>
      <c r="F1216" s="59"/>
      <c r="G1216" s="73"/>
      <c r="H1216" s="31"/>
      <c r="J1216" s="35"/>
    </row>
    <row r="1217" spans="1:10" ht="77.5" x14ac:dyDescent="0.35">
      <c r="A1217" s="10"/>
      <c r="B1217" s="11"/>
      <c r="C1217" s="9">
        <f ca="1">COUNTIF($B$11:E1217,E1217)</f>
        <v>1</v>
      </c>
      <c r="D1217" s="4" t="s">
        <v>403</v>
      </c>
      <c r="E1217" s="59">
        <v>100000000</v>
      </c>
      <c r="F1217" s="59">
        <v>100000000</v>
      </c>
      <c r="G1217" s="73"/>
      <c r="H1217" s="6" t="s">
        <v>1227</v>
      </c>
    </row>
    <row r="1218" spans="1:10" ht="77.5" x14ac:dyDescent="0.35">
      <c r="A1218" s="10"/>
      <c r="B1218" s="11"/>
      <c r="C1218" s="9">
        <f ca="1">COUNTIF($B$11:E1218,E1218)</f>
        <v>2</v>
      </c>
      <c r="D1218" s="4" t="s">
        <v>404</v>
      </c>
      <c r="E1218" s="59">
        <v>30000000</v>
      </c>
      <c r="F1218" s="59">
        <v>30000000</v>
      </c>
      <c r="G1218" s="73"/>
      <c r="H1218" s="6" t="s">
        <v>1227</v>
      </c>
    </row>
    <row r="1219" spans="1:10" ht="77.5" x14ac:dyDescent="0.35">
      <c r="A1219" s="10"/>
      <c r="B1219" s="11"/>
      <c r="C1219" s="9">
        <f ca="1">COUNTIF($B$11:E1219,E1219)</f>
        <v>3</v>
      </c>
      <c r="D1219" s="4" t="s">
        <v>405</v>
      </c>
      <c r="E1219" s="59">
        <v>25000000</v>
      </c>
      <c r="F1219" s="59">
        <v>25000000</v>
      </c>
      <c r="G1219" s="73"/>
      <c r="H1219" s="6" t="s">
        <v>1226</v>
      </c>
    </row>
    <row r="1220" spans="1:10" s="14" customFormat="1" ht="77.5" x14ac:dyDescent="0.35">
      <c r="A1220" s="10"/>
      <c r="B1220" s="11"/>
      <c r="C1220" s="58">
        <v>4</v>
      </c>
      <c r="D1220" s="56" t="s">
        <v>3379</v>
      </c>
      <c r="E1220" s="63">
        <v>0</v>
      </c>
      <c r="F1220" s="63">
        <v>5000000</v>
      </c>
      <c r="G1220" s="76">
        <f t="shared" ref="G1220:G1222" si="59">F1220-E1220</f>
        <v>5000000</v>
      </c>
      <c r="H1220" s="56" t="s">
        <v>1227</v>
      </c>
      <c r="I1220" s="69"/>
      <c r="J1220" s="26"/>
    </row>
    <row r="1221" spans="1:10" s="14" customFormat="1" ht="77.5" x14ac:dyDescent="0.35">
      <c r="A1221" s="10"/>
      <c r="B1221" s="11"/>
      <c r="C1221" s="58">
        <v>5</v>
      </c>
      <c r="D1221" s="56" t="s">
        <v>2182</v>
      </c>
      <c r="E1221" s="63">
        <v>0</v>
      </c>
      <c r="F1221" s="63">
        <v>10000000</v>
      </c>
      <c r="G1221" s="76">
        <f t="shared" si="59"/>
        <v>10000000</v>
      </c>
      <c r="H1221" s="56" t="s">
        <v>1226</v>
      </c>
      <c r="I1221" s="69"/>
      <c r="J1221" s="26"/>
    </row>
    <row r="1222" spans="1:10" s="14" customFormat="1" ht="77.5" x14ac:dyDescent="0.35">
      <c r="A1222" s="10"/>
      <c r="B1222" s="11"/>
      <c r="C1222" s="58">
        <v>6</v>
      </c>
      <c r="D1222" s="56" t="s">
        <v>2183</v>
      </c>
      <c r="E1222" s="63">
        <v>0</v>
      </c>
      <c r="F1222" s="63">
        <v>10000000</v>
      </c>
      <c r="G1222" s="76">
        <f t="shared" si="59"/>
        <v>10000000</v>
      </c>
      <c r="H1222" s="56" t="s">
        <v>1226</v>
      </c>
      <c r="I1222" s="69"/>
      <c r="J1222" s="26"/>
    </row>
    <row r="1223" spans="1:10" x14ac:dyDescent="0.35">
      <c r="A1223" s="10"/>
      <c r="B1223" s="27"/>
      <c r="C1223" s="109" t="s">
        <v>1333</v>
      </c>
      <c r="D1223" s="110"/>
      <c r="E1223" s="59">
        <f>SUM(E1217:E1222)</f>
        <v>155000000</v>
      </c>
      <c r="F1223" s="59">
        <f>SUM(F1217:F1222)</f>
        <v>180000000</v>
      </c>
      <c r="G1223" s="73">
        <f>SUM(G1217:G1222)</f>
        <v>25000000</v>
      </c>
      <c r="H1223" s="31"/>
      <c r="J1223" s="35"/>
    </row>
    <row r="1224" spans="1:10" x14ac:dyDescent="0.35">
      <c r="A1224" s="10"/>
      <c r="B1224" s="27"/>
      <c r="C1224" s="107" t="s">
        <v>1360</v>
      </c>
      <c r="D1224" s="112"/>
      <c r="E1224" s="59"/>
      <c r="F1224" s="59"/>
      <c r="G1224" s="73"/>
      <c r="H1224" s="31"/>
      <c r="J1224" s="35"/>
    </row>
    <row r="1225" spans="1:10" ht="77.5" x14ac:dyDescent="0.35">
      <c r="A1225" s="10"/>
      <c r="B1225" s="11"/>
      <c r="C1225" s="9">
        <f ca="1">COUNTIF($B$11:E1225,E1225)</f>
        <v>1</v>
      </c>
      <c r="D1225" s="4" t="s">
        <v>406</v>
      </c>
      <c r="E1225" s="59">
        <v>11500000</v>
      </c>
      <c r="F1225" s="59">
        <v>11500000</v>
      </c>
      <c r="G1225" s="73"/>
      <c r="H1225" s="6" t="s">
        <v>1227</v>
      </c>
    </row>
    <row r="1226" spans="1:10" ht="77.5" x14ac:dyDescent="0.35">
      <c r="A1226" s="10"/>
      <c r="B1226" s="11"/>
      <c r="C1226" s="9">
        <f ca="1">COUNTIF($B$11:E1226,E1226)</f>
        <v>2</v>
      </c>
      <c r="D1226" s="4" t="s">
        <v>407</v>
      </c>
      <c r="E1226" s="59">
        <v>15000000</v>
      </c>
      <c r="F1226" s="59">
        <v>15000000</v>
      </c>
      <c r="G1226" s="73"/>
      <c r="H1226" s="6" t="s">
        <v>1227</v>
      </c>
    </row>
    <row r="1227" spans="1:10" ht="77.5" x14ac:dyDescent="0.35">
      <c r="A1227" s="10"/>
      <c r="B1227" s="11"/>
      <c r="C1227" s="9">
        <f ca="1">COUNTIF($B$11:E1227,E1227)</f>
        <v>3</v>
      </c>
      <c r="D1227" s="4" t="s">
        <v>408</v>
      </c>
      <c r="E1227" s="59">
        <v>25000000</v>
      </c>
      <c r="F1227" s="59">
        <v>25000000</v>
      </c>
      <c r="G1227" s="73"/>
      <c r="H1227" s="6" t="s">
        <v>1227</v>
      </c>
    </row>
    <row r="1228" spans="1:10" ht="93" x14ac:dyDescent="0.35">
      <c r="A1228" s="10"/>
      <c r="B1228" s="11"/>
      <c r="C1228" s="9">
        <f ca="1">COUNTIF($B$11:E1228,E1228)</f>
        <v>4</v>
      </c>
      <c r="D1228" s="4" t="s">
        <v>409</v>
      </c>
      <c r="E1228" s="59">
        <v>12000000</v>
      </c>
      <c r="F1228" s="59">
        <v>12000000</v>
      </c>
      <c r="G1228" s="73"/>
      <c r="H1228" s="6" t="s">
        <v>1226</v>
      </c>
    </row>
    <row r="1229" spans="1:10" s="14" customFormat="1" ht="77.5" x14ac:dyDescent="0.35">
      <c r="A1229" s="10"/>
      <c r="B1229" s="11"/>
      <c r="C1229" s="58">
        <v>5</v>
      </c>
      <c r="D1229" s="56" t="s">
        <v>2185</v>
      </c>
      <c r="E1229" s="63">
        <v>0</v>
      </c>
      <c r="F1229" s="63">
        <v>22000000</v>
      </c>
      <c r="G1229" s="76">
        <f t="shared" ref="G1229:G1235" si="60">F1229-E1229</f>
        <v>22000000</v>
      </c>
      <c r="H1229" s="56" t="s">
        <v>1227</v>
      </c>
      <c r="I1229" s="69"/>
      <c r="J1229" s="26"/>
    </row>
    <row r="1230" spans="1:10" s="14" customFormat="1" ht="93" x14ac:dyDescent="0.35">
      <c r="A1230" s="10"/>
      <c r="B1230" s="11"/>
      <c r="C1230" s="58">
        <v>6</v>
      </c>
      <c r="D1230" s="56" t="s">
        <v>2186</v>
      </c>
      <c r="E1230" s="63">
        <v>0</v>
      </c>
      <c r="F1230" s="63">
        <v>10000000</v>
      </c>
      <c r="G1230" s="76">
        <f t="shared" si="60"/>
        <v>10000000</v>
      </c>
      <c r="H1230" s="56" t="s">
        <v>1227</v>
      </c>
      <c r="I1230" s="69"/>
      <c r="J1230" s="26"/>
    </row>
    <row r="1231" spans="1:10" s="14" customFormat="1" ht="93" x14ac:dyDescent="0.35">
      <c r="A1231" s="10"/>
      <c r="B1231" s="11"/>
      <c r="C1231" s="58">
        <v>7</v>
      </c>
      <c r="D1231" s="56" t="s">
        <v>2187</v>
      </c>
      <c r="E1231" s="63">
        <v>0</v>
      </c>
      <c r="F1231" s="63">
        <v>100000000</v>
      </c>
      <c r="G1231" s="76">
        <f t="shared" si="60"/>
        <v>100000000</v>
      </c>
      <c r="H1231" s="56" t="s">
        <v>1227</v>
      </c>
      <c r="I1231" s="69"/>
      <c r="J1231" s="26"/>
    </row>
    <row r="1232" spans="1:10" s="14" customFormat="1" ht="108.5" x14ac:dyDescent="0.35">
      <c r="A1232" s="10"/>
      <c r="B1232" s="11"/>
      <c r="C1232" s="58">
        <v>8</v>
      </c>
      <c r="D1232" s="56" t="s">
        <v>2188</v>
      </c>
      <c r="E1232" s="63">
        <v>0</v>
      </c>
      <c r="F1232" s="63">
        <v>25000000</v>
      </c>
      <c r="G1232" s="76">
        <f t="shared" si="60"/>
        <v>25000000</v>
      </c>
      <c r="H1232" s="56" t="s">
        <v>1227</v>
      </c>
      <c r="I1232" s="69"/>
      <c r="J1232" s="26"/>
    </row>
    <row r="1233" spans="1:10" s="14" customFormat="1" ht="93" x14ac:dyDescent="0.35">
      <c r="A1233" s="10"/>
      <c r="B1233" s="11"/>
      <c r="C1233" s="58">
        <v>9</v>
      </c>
      <c r="D1233" s="56" t="s">
        <v>2189</v>
      </c>
      <c r="E1233" s="63">
        <v>0</v>
      </c>
      <c r="F1233" s="63">
        <v>25000000</v>
      </c>
      <c r="G1233" s="76">
        <f t="shared" si="60"/>
        <v>25000000</v>
      </c>
      <c r="H1233" s="56" t="s">
        <v>1227</v>
      </c>
      <c r="I1233" s="69"/>
      <c r="J1233" s="26"/>
    </row>
    <row r="1234" spans="1:10" s="14" customFormat="1" ht="93" x14ac:dyDescent="0.35">
      <c r="A1234" s="10"/>
      <c r="B1234" s="11"/>
      <c r="C1234" s="58">
        <v>10</v>
      </c>
      <c r="D1234" s="56" t="s">
        <v>2184</v>
      </c>
      <c r="E1234" s="63">
        <v>0</v>
      </c>
      <c r="F1234" s="63">
        <v>25000000</v>
      </c>
      <c r="G1234" s="76">
        <f t="shared" si="60"/>
        <v>25000000</v>
      </c>
      <c r="H1234" s="56" t="s">
        <v>1226</v>
      </c>
      <c r="I1234" s="69"/>
      <c r="J1234" s="26"/>
    </row>
    <row r="1235" spans="1:10" s="14" customFormat="1" ht="77.5" x14ac:dyDescent="0.35">
      <c r="A1235" s="10"/>
      <c r="B1235" s="11"/>
      <c r="C1235" s="58">
        <v>11</v>
      </c>
      <c r="D1235" s="56" t="s">
        <v>3266</v>
      </c>
      <c r="E1235" s="63">
        <v>0</v>
      </c>
      <c r="F1235" s="63">
        <v>5000000</v>
      </c>
      <c r="G1235" s="76">
        <f t="shared" si="60"/>
        <v>5000000</v>
      </c>
      <c r="H1235" s="56" t="s">
        <v>1226</v>
      </c>
      <c r="I1235" s="69"/>
      <c r="J1235" s="26"/>
    </row>
    <row r="1236" spans="1:10" x14ac:dyDescent="0.35">
      <c r="A1236" s="10"/>
      <c r="B1236" s="11"/>
      <c r="C1236" s="109" t="s">
        <v>1334</v>
      </c>
      <c r="D1236" s="110"/>
      <c r="E1236" s="59">
        <f>SUM(E1225:E1235)</f>
        <v>63500000</v>
      </c>
      <c r="F1236" s="59">
        <f>SUM(F1225:F1235)</f>
        <v>275500000</v>
      </c>
      <c r="G1236" s="73">
        <f>SUM(G1225:G1235)</f>
        <v>212000000</v>
      </c>
      <c r="H1236" s="31"/>
      <c r="J1236" s="35"/>
    </row>
    <row r="1237" spans="1:10" x14ac:dyDescent="0.35">
      <c r="A1237" s="10"/>
      <c r="B1237" s="27"/>
      <c r="C1237" s="107" t="s">
        <v>1361</v>
      </c>
      <c r="D1237" s="112"/>
      <c r="E1237" s="59"/>
      <c r="F1237" s="59"/>
      <c r="G1237" s="73"/>
      <c r="H1237" s="31"/>
      <c r="J1237" s="35"/>
    </row>
    <row r="1238" spans="1:10" ht="77.5" x14ac:dyDescent="0.35">
      <c r="A1238" s="10"/>
      <c r="B1238" s="11"/>
      <c r="C1238" s="9">
        <f ca="1">COUNTIF($B$11:E1238,E1238)</f>
        <v>1</v>
      </c>
      <c r="D1238" s="4" t="s">
        <v>410</v>
      </c>
      <c r="E1238" s="59">
        <v>25000000</v>
      </c>
      <c r="F1238" s="59">
        <v>25000000</v>
      </c>
      <c r="G1238" s="73"/>
      <c r="H1238" s="6" t="s">
        <v>1226</v>
      </c>
    </row>
    <row r="1239" spans="1:10" ht="93" x14ac:dyDescent="0.35">
      <c r="A1239" s="10"/>
      <c r="B1239" s="11"/>
      <c r="C1239" s="9">
        <f ca="1">COUNTIF($B$11:E1239,E1239)</f>
        <v>2</v>
      </c>
      <c r="D1239" s="4" t="s">
        <v>411</v>
      </c>
      <c r="E1239" s="59">
        <v>45000000</v>
      </c>
      <c r="F1239" s="59">
        <v>45000000</v>
      </c>
      <c r="G1239" s="73"/>
      <c r="H1239" s="6" t="s">
        <v>1226</v>
      </c>
    </row>
    <row r="1240" spans="1:10" ht="77.5" x14ac:dyDescent="0.35">
      <c r="A1240" s="10"/>
      <c r="B1240" s="11"/>
      <c r="C1240" s="9">
        <f ca="1">COUNTIF($B$11:E1240,E1240)</f>
        <v>3</v>
      </c>
      <c r="D1240" s="4" t="s">
        <v>412</v>
      </c>
      <c r="E1240" s="59">
        <v>11500000</v>
      </c>
      <c r="F1240" s="59">
        <v>11500000</v>
      </c>
      <c r="G1240" s="73"/>
      <c r="H1240" s="6" t="s">
        <v>1226</v>
      </c>
    </row>
    <row r="1241" spans="1:10" ht="77.5" x14ac:dyDescent="0.35">
      <c r="A1241" s="10"/>
      <c r="B1241" s="11"/>
      <c r="C1241" s="9">
        <f ca="1">COUNTIF($B$11:E1241,E1241)</f>
        <v>4</v>
      </c>
      <c r="D1241" s="4" t="s">
        <v>413</v>
      </c>
      <c r="E1241" s="59">
        <v>13000000</v>
      </c>
      <c r="F1241" s="59">
        <v>13000000</v>
      </c>
      <c r="G1241" s="73"/>
      <c r="H1241" s="6" t="s">
        <v>1226</v>
      </c>
    </row>
    <row r="1242" spans="1:10" ht="77.5" x14ac:dyDescent="0.35">
      <c r="A1242" s="10"/>
      <c r="B1242" s="11"/>
      <c r="C1242" s="9">
        <f ca="1">COUNTIF($B$11:E1242,E1242)</f>
        <v>5</v>
      </c>
      <c r="D1242" s="4" t="s">
        <v>414</v>
      </c>
      <c r="E1242" s="59">
        <v>10000000</v>
      </c>
      <c r="F1242" s="59">
        <v>10000000</v>
      </c>
      <c r="G1242" s="73"/>
      <c r="H1242" s="6" t="s">
        <v>1226</v>
      </c>
    </row>
    <row r="1243" spans="1:10" s="14" customFormat="1" ht="77.5" x14ac:dyDescent="0.35">
      <c r="A1243" s="10"/>
      <c r="B1243" s="11"/>
      <c r="C1243" s="58">
        <v>6</v>
      </c>
      <c r="D1243" s="56" t="s">
        <v>2190</v>
      </c>
      <c r="E1243" s="63">
        <v>0</v>
      </c>
      <c r="F1243" s="63">
        <v>25000000</v>
      </c>
      <c r="G1243" s="76">
        <f t="shared" ref="G1243:G1246" si="61">F1243-E1243</f>
        <v>25000000</v>
      </c>
      <c r="H1243" s="57" t="s">
        <v>1227</v>
      </c>
      <c r="I1243" s="69"/>
      <c r="J1243" s="26"/>
    </row>
    <row r="1244" spans="1:10" s="14" customFormat="1" ht="77.5" x14ac:dyDescent="0.35">
      <c r="A1244" s="10"/>
      <c r="B1244" s="11"/>
      <c r="C1244" s="58">
        <v>7</v>
      </c>
      <c r="D1244" s="56" t="s">
        <v>2191</v>
      </c>
      <c r="E1244" s="63">
        <v>0</v>
      </c>
      <c r="F1244" s="63">
        <v>20000000</v>
      </c>
      <c r="G1244" s="76">
        <f t="shared" si="61"/>
        <v>20000000</v>
      </c>
      <c r="H1244" s="57" t="s">
        <v>1226</v>
      </c>
      <c r="I1244" s="69"/>
      <c r="J1244" s="26"/>
    </row>
    <row r="1245" spans="1:10" s="14" customFormat="1" ht="77.5" x14ac:dyDescent="0.35">
      <c r="A1245" s="10"/>
      <c r="B1245" s="11"/>
      <c r="C1245" s="58">
        <v>8</v>
      </c>
      <c r="D1245" s="56" t="s">
        <v>2192</v>
      </c>
      <c r="E1245" s="63">
        <v>0</v>
      </c>
      <c r="F1245" s="63">
        <v>20000000</v>
      </c>
      <c r="G1245" s="76">
        <f t="shared" si="61"/>
        <v>20000000</v>
      </c>
      <c r="H1245" s="57" t="s">
        <v>1226</v>
      </c>
      <c r="I1245" s="69"/>
      <c r="J1245" s="26"/>
    </row>
    <row r="1246" spans="1:10" s="14" customFormat="1" ht="77.5" x14ac:dyDescent="0.35">
      <c r="A1246" s="10"/>
      <c r="B1246" s="11"/>
      <c r="C1246" s="58">
        <v>9</v>
      </c>
      <c r="D1246" s="56" t="s">
        <v>2193</v>
      </c>
      <c r="E1246" s="63">
        <v>0</v>
      </c>
      <c r="F1246" s="63">
        <v>20000000</v>
      </c>
      <c r="G1246" s="76">
        <f t="shared" si="61"/>
        <v>20000000</v>
      </c>
      <c r="H1246" s="57" t="s">
        <v>1226</v>
      </c>
      <c r="I1246" s="69"/>
      <c r="J1246" s="26"/>
    </row>
    <row r="1247" spans="1:10" x14ac:dyDescent="0.35">
      <c r="A1247" s="10"/>
      <c r="B1247" s="11"/>
      <c r="C1247" s="109" t="s">
        <v>1335</v>
      </c>
      <c r="D1247" s="110"/>
      <c r="E1247" s="59">
        <f>SUM(E1238:E1246)</f>
        <v>104500000</v>
      </c>
      <c r="F1247" s="59">
        <f>SUM(F1238:F1246)</f>
        <v>189500000</v>
      </c>
      <c r="G1247" s="73">
        <f>SUM(G1238:G1246)</f>
        <v>85000000</v>
      </c>
      <c r="H1247" s="31"/>
      <c r="J1247" s="35"/>
    </row>
    <row r="1248" spans="1:10" x14ac:dyDescent="0.35">
      <c r="A1248" s="10"/>
      <c r="B1248" s="11"/>
      <c r="C1248" s="107" t="s">
        <v>1362</v>
      </c>
      <c r="D1248" s="112"/>
      <c r="E1248" s="59"/>
      <c r="F1248" s="59"/>
      <c r="G1248" s="73"/>
      <c r="H1248" s="31"/>
      <c r="J1248" s="35"/>
    </row>
    <row r="1249" spans="1:10" ht="77.5" x14ac:dyDescent="0.35">
      <c r="A1249" s="10"/>
      <c r="B1249" s="11"/>
      <c r="C1249" s="9">
        <f ca="1">COUNTIF($B$11:E1249,E1249)</f>
        <v>1</v>
      </c>
      <c r="D1249" s="4" t="s">
        <v>415</v>
      </c>
      <c r="E1249" s="59">
        <v>20000000</v>
      </c>
      <c r="F1249" s="59">
        <v>20000000</v>
      </c>
      <c r="G1249" s="73"/>
      <c r="H1249" s="6" t="s">
        <v>1227</v>
      </c>
    </row>
    <row r="1250" spans="1:10" ht="93" x14ac:dyDescent="0.35">
      <c r="A1250" s="10"/>
      <c r="B1250" s="11"/>
      <c r="C1250" s="9">
        <f ca="1">COUNTIF($B$11:E1250,E1250)</f>
        <v>2</v>
      </c>
      <c r="D1250" s="4" t="s">
        <v>416</v>
      </c>
      <c r="E1250" s="59">
        <v>7500000</v>
      </c>
      <c r="F1250" s="59">
        <v>7500000</v>
      </c>
      <c r="G1250" s="73"/>
      <c r="H1250" s="6" t="s">
        <v>1227</v>
      </c>
    </row>
    <row r="1251" spans="1:10" ht="77.5" x14ac:dyDescent="0.35">
      <c r="A1251" s="10"/>
      <c r="B1251" s="11"/>
      <c r="C1251" s="9">
        <f ca="1">COUNTIF($B$11:E1251,E1251)</f>
        <v>3</v>
      </c>
      <c r="D1251" s="4" t="s">
        <v>417</v>
      </c>
      <c r="E1251" s="59">
        <v>25000000</v>
      </c>
      <c r="F1251" s="59">
        <v>25000000</v>
      </c>
      <c r="G1251" s="73"/>
      <c r="H1251" s="6" t="s">
        <v>1227</v>
      </c>
    </row>
    <row r="1252" spans="1:10" ht="108.5" x14ac:dyDescent="0.35">
      <c r="A1252" s="10"/>
      <c r="B1252" s="11"/>
      <c r="C1252" s="9">
        <f ca="1">COUNTIF($B$11:E1252,E1252)</f>
        <v>4</v>
      </c>
      <c r="D1252" s="4" t="s">
        <v>418</v>
      </c>
      <c r="E1252" s="59">
        <v>20000000</v>
      </c>
      <c r="F1252" s="59">
        <v>20000000</v>
      </c>
      <c r="G1252" s="73"/>
      <c r="H1252" s="6" t="s">
        <v>1227</v>
      </c>
    </row>
    <row r="1253" spans="1:10" ht="108.5" x14ac:dyDescent="0.35">
      <c r="A1253" s="10"/>
      <c r="B1253" s="11"/>
      <c r="C1253" s="9">
        <f ca="1">COUNTIF($B$11:E1253,E1253)</f>
        <v>5</v>
      </c>
      <c r="D1253" s="4" t="s">
        <v>419</v>
      </c>
      <c r="E1253" s="59">
        <v>10000000</v>
      </c>
      <c r="F1253" s="59">
        <v>10000000</v>
      </c>
      <c r="G1253" s="73"/>
      <c r="H1253" s="6" t="s">
        <v>1227</v>
      </c>
    </row>
    <row r="1254" spans="1:10" ht="77.5" x14ac:dyDescent="0.35">
      <c r="A1254" s="10"/>
      <c r="B1254" s="11"/>
      <c r="C1254" s="9">
        <f ca="1">COUNTIF($B$11:E1254,E1254)</f>
        <v>6</v>
      </c>
      <c r="D1254" s="4" t="s">
        <v>420</v>
      </c>
      <c r="E1254" s="59">
        <v>15000000</v>
      </c>
      <c r="F1254" s="59">
        <v>15000000</v>
      </c>
      <c r="G1254" s="73"/>
      <c r="H1254" s="6" t="s">
        <v>1226</v>
      </c>
    </row>
    <row r="1255" spans="1:10" ht="77.5" x14ac:dyDescent="0.35">
      <c r="A1255" s="10"/>
      <c r="B1255" s="11"/>
      <c r="C1255" s="9">
        <f ca="1">COUNTIF($B$11:E1255,E1255)</f>
        <v>7</v>
      </c>
      <c r="D1255" s="4" t="s">
        <v>421</v>
      </c>
      <c r="E1255" s="59">
        <v>20000000</v>
      </c>
      <c r="F1255" s="59">
        <v>20000000</v>
      </c>
      <c r="G1255" s="73"/>
      <c r="H1255" s="6" t="s">
        <v>1226</v>
      </c>
    </row>
    <row r="1256" spans="1:10" ht="77.5" x14ac:dyDescent="0.35">
      <c r="A1256" s="10"/>
      <c r="B1256" s="11"/>
      <c r="C1256" s="9">
        <f ca="1">COUNTIF($B$11:E1256,E1256)</f>
        <v>8</v>
      </c>
      <c r="D1256" s="4" t="s">
        <v>422</v>
      </c>
      <c r="E1256" s="59">
        <v>12000000</v>
      </c>
      <c r="F1256" s="59">
        <v>12000000</v>
      </c>
      <c r="G1256" s="73"/>
      <c r="H1256" s="6" t="s">
        <v>1226</v>
      </c>
    </row>
    <row r="1257" spans="1:10" s="14" customFormat="1" ht="77.5" x14ac:dyDescent="0.35">
      <c r="A1257" s="10"/>
      <c r="B1257" s="11"/>
      <c r="C1257" s="58">
        <v>9</v>
      </c>
      <c r="D1257" s="56" t="s">
        <v>2194</v>
      </c>
      <c r="E1257" s="63">
        <v>0</v>
      </c>
      <c r="F1257" s="63">
        <v>28000000</v>
      </c>
      <c r="G1257" s="76">
        <f t="shared" ref="G1257:G1262" si="62">F1257-E1257</f>
        <v>28000000</v>
      </c>
      <c r="H1257" s="56" t="s">
        <v>1227</v>
      </c>
      <c r="I1257" s="69"/>
      <c r="J1257" s="26"/>
    </row>
    <row r="1258" spans="1:10" s="14" customFormat="1" ht="77.5" x14ac:dyDescent="0.35">
      <c r="A1258" s="10"/>
      <c r="B1258" s="11"/>
      <c r="C1258" s="58">
        <v>10</v>
      </c>
      <c r="D1258" s="56" t="s">
        <v>2198</v>
      </c>
      <c r="E1258" s="63">
        <v>0</v>
      </c>
      <c r="F1258" s="63">
        <v>75000000</v>
      </c>
      <c r="G1258" s="76">
        <f t="shared" si="62"/>
        <v>75000000</v>
      </c>
      <c r="H1258" s="56" t="s">
        <v>1227</v>
      </c>
      <c r="I1258" s="69"/>
      <c r="J1258" s="26"/>
    </row>
    <row r="1259" spans="1:10" s="14" customFormat="1" ht="93" x14ac:dyDescent="0.35">
      <c r="A1259" s="10"/>
      <c r="B1259" s="11"/>
      <c r="C1259" s="58">
        <v>11</v>
      </c>
      <c r="D1259" s="56" t="s">
        <v>2195</v>
      </c>
      <c r="E1259" s="63">
        <v>0</v>
      </c>
      <c r="F1259" s="63">
        <v>20000000</v>
      </c>
      <c r="G1259" s="76">
        <f t="shared" si="62"/>
        <v>20000000</v>
      </c>
      <c r="H1259" s="56" t="s">
        <v>1226</v>
      </c>
      <c r="I1259" s="69"/>
      <c r="J1259" s="26"/>
    </row>
    <row r="1260" spans="1:10" s="14" customFormat="1" ht="77.5" x14ac:dyDescent="0.35">
      <c r="A1260" s="10"/>
      <c r="B1260" s="11"/>
      <c r="C1260" s="58">
        <v>12</v>
      </c>
      <c r="D1260" s="56" t="s">
        <v>2196</v>
      </c>
      <c r="E1260" s="63">
        <v>0</v>
      </c>
      <c r="F1260" s="63">
        <v>20000000</v>
      </c>
      <c r="G1260" s="76">
        <f t="shared" si="62"/>
        <v>20000000</v>
      </c>
      <c r="H1260" s="56" t="s">
        <v>1226</v>
      </c>
      <c r="I1260" s="69"/>
      <c r="J1260" s="26"/>
    </row>
    <row r="1261" spans="1:10" s="14" customFormat="1" ht="77.5" x14ac:dyDescent="0.35">
      <c r="A1261" s="10"/>
      <c r="B1261" s="11"/>
      <c r="C1261" s="58">
        <v>13</v>
      </c>
      <c r="D1261" s="56" t="s">
        <v>2197</v>
      </c>
      <c r="E1261" s="63">
        <v>0</v>
      </c>
      <c r="F1261" s="63">
        <v>20000000</v>
      </c>
      <c r="G1261" s="76">
        <f t="shared" si="62"/>
        <v>20000000</v>
      </c>
      <c r="H1261" s="56" t="s">
        <v>1226</v>
      </c>
      <c r="I1261" s="69"/>
      <c r="J1261" s="26"/>
    </row>
    <row r="1262" spans="1:10" s="14" customFormat="1" ht="93" x14ac:dyDescent="0.35">
      <c r="A1262" s="10"/>
      <c r="B1262" s="11"/>
      <c r="C1262" s="58">
        <v>14</v>
      </c>
      <c r="D1262" s="56" t="s">
        <v>2199</v>
      </c>
      <c r="E1262" s="63">
        <v>0</v>
      </c>
      <c r="F1262" s="63">
        <v>12000000</v>
      </c>
      <c r="G1262" s="76">
        <f t="shared" si="62"/>
        <v>12000000</v>
      </c>
      <c r="H1262" s="56" t="s">
        <v>1226</v>
      </c>
      <c r="I1262" s="69"/>
      <c r="J1262" s="26"/>
    </row>
    <row r="1263" spans="1:10" x14ac:dyDescent="0.35">
      <c r="A1263" s="10"/>
      <c r="B1263" s="27"/>
      <c r="C1263" s="109" t="s">
        <v>1336</v>
      </c>
      <c r="D1263" s="110"/>
      <c r="E1263" s="59">
        <f>SUM(E1249:E1262)</f>
        <v>129500000</v>
      </c>
      <c r="F1263" s="59">
        <f>SUM(F1249:F1262)</f>
        <v>304500000</v>
      </c>
      <c r="G1263" s="73">
        <f>SUM(G1249:G1262)</f>
        <v>175000000</v>
      </c>
      <c r="H1263" s="31"/>
      <c r="J1263" s="35"/>
    </row>
    <row r="1264" spans="1:10" x14ac:dyDescent="0.35">
      <c r="A1264" s="10"/>
      <c r="B1264" s="27"/>
      <c r="C1264" s="107" t="s">
        <v>1363</v>
      </c>
      <c r="D1264" s="112"/>
      <c r="E1264" s="59"/>
      <c r="F1264" s="59"/>
      <c r="G1264" s="73"/>
      <c r="H1264" s="31"/>
      <c r="J1264" s="35"/>
    </row>
    <row r="1265" spans="1:10" ht="77.5" x14ac:dyDescent="0.35">
      <c r="A1265" s="10"/>
      <c r="B1265" s="11"/>
      <c r="C1265" s="9">
        <f ca="1">COUNTIF($B$11:E1265,E1265)</f>
        <v>1</v>
      </c>
      <c r="D1265" s="4" t="s">
        <v>423</v>
      </c>
      <c r="E1265" s="59">
        <v>30000000</v>
      </c>
      <c r="F1265" s="59">
        <v>30000000</v>
      </c>
      <c r="G1265" s="73"/>
      <c r="H1265" s="6" t="s">
        <v>1227</v>
      </c>
    </row>
    <row r="1266" spans="1:10" ht="77.5" x14ac:dyDescent="0.35">
      <c r="A1266" s="10"/>
      <c r="B1266" s="11"/>
      <c r="C1266" s="9">
        <f ca="1">COUNTIF($B$11:E1266,E1266)</f>
        <v>2</v>
      </c>
      <c r="D1266" s="4" t="s">
        <v>424</v>
      </c>
      <c r="E1266" s="59">
        <v>25000000</v>
      </c>
      <c r="F1266" s="59">
        <v>25000000</v>
      </c>
      <c r="G1266" s="73"/>
      <c r="H1266" s="6" t="s">
        <v>1227</v>
      </c>
    </row>
    <row r="1267" spans="1:10" ht="77.5" x14ac:dyDescent="0.35">
      <c r="A1267" s="10"/>
      <c r="B1267" s="11"/>
      <c r="C1267" s="9">
        <f ca="1">COUNTIF($B$11:E1267,E1267)</f>
        <v>3</v>
      </c>
      <c r="D1267" s="4" t="s">
        <v>425</v>
      </c>
      <c r="E1267" s="59">
        <v>7500000</v>
      </c>
      <c r="F1267" s="59">
        <v>7500000</v>
      </c>
      <c r="G1267" s="73"/>
      <c r="H1267" s="6" t="s">
        <v>1227</v>
      </c>
    </row>
    <row r="1268" spans="1:10" ht="77.5" x14ac:dyDescent="0.35">
      <c r="A1268" s="10"/>
      <c r="B1268" s="11"/>
      <c r="C1268" s="9">
        <f ca="1">COUNTIF($B$11:E1268,E1268)</f>
        <v>4</v>
      </c>
      <c r="D1268" s="4" t="s">
        <v>426</v>
      </c>
      <c r="E1268" s="59">
        <v>45000000</v>
      </c>
      <c r="F1268" s="59">
        <v>45000000</v>
      </c>
      <c r="G1268" s="73"/>
      <c r="H1268" s="6" t="s">
        <v>1227</v>
      </c>
    </row>
    <row r="1269" spans="1:10" ht="77.5" x14ac:dyDescent="0.35">
      <c r="A1269" s="10"/>
      <c r="B1269" s="11"/>
      <c r="C1269" s="9">
        <f ca="1">COUNTIF($B$11:E1269,E1269)</f>
        <v>5</v>
      </c>
      <c r="D1269" s="4" t="s">
        <v>427</v>
      </c>
      <c r="E1269" s="59">
        <v>26000000</v>
      </c>
      <c r="F1269" s="59">
        <v>26000000</v>
      </c>
      <c r="G1269" s="73"/>
      <c r="H1269" s="6" t="s">
        <v>1227</v>
      </c>
    </row>
    <row r="1270" spans="1:10" ht="77.5" x14ac:dyDescent="0.35">
      <c r="A1270" s="10"/>
      <c r="B1270" s="11"/>
      <c r="C1270" s="9">
        <f ca="1">COUNTIF($B$11:E1270,E1270)</f>
        <v>6</v>
      </c>
      <c r="D1270" s="4" t="s">
        <v>428</v>
      </c>
      <c r="E1270" s="59">
        <v>15000000</v>
      </c>
      <c r="F1270" s="59">
        <v>15000000</v>
      </c>
      <c r="G1270" s="73"/>
      <c r="H1270" s="6" t="s">
        <v>1227</v>
      </c>
    </row>
    <row r="1271" spans="1:10" ht="77.5" x14ac:dyDescent="0.35">
      <c r="A1271" s="10"/>
      <c r="B1271" s="11"/>
      <c r="C1271" s="9">
        <f ca="1">COUNTIF($B$11:E1271,E1271)</f>
        <v>7</v>
      </c>
      <c r="D1271" s="4" t="s">
        <v>429</v>
      </c>
      <c r="E1271" s="59">
        <v>10000000</v>
      </c>
      <c r="F1271" s="59">
        <v>10000000</v>
      </c>
      <c r="G1271" s="73"/>
      <c r="H1271" s="6" t="s">
        <v>1226</v>
      </c>
    </row>
    <row r="1272" spans="1:10" ht="93" x14ac:dyDescent="0.35">
      <c r="A1272" s="10"/>
      <c r="B1272" s="11"/>
      <c r="C1272" s="9">
        <f ca="1">COUNTIF($B$11:E1272,E1272)</f>
        <v>8</v>
      </c>
      <c r="D1272" s="4" t="s">
        <v>430</v>
      </c>
      <c r="E1272" s="59">
        <v>14000000</v>
      </c>
      <c r="F1272" s="59">
        <v>14000000</v>
      </c>
      <c r="G1272" s="73"/>
      <c r="H1272" s="6" t="s">
        <v>1226</v>
      </c>
    </row>
    <row r="1273" spans="1:10" ht="77.5" x14ac:dyDescent="0.35">
      <c r="A1273" s="10"/>
      <c r="B1273" s="11"/>
      <c r="C1273" s="9">
        <f ca="1">COUNTIF($B$11:E1273,E1273)</f>
        <v>9</v>
      </c>
      <c r="D1273" s="4" t="s">
        <v>431</v>
      </c>
      <c r="E1273" s="59">
        <v>12000000</v>
      </c>
      <c r="F1273" s="59">
        <v>12000000</v>
      </c>
      <c r="G1273" s="73"/>
      <c r="H1273" s="6" t="s">
        <v>1226</v>
      </c>
    </row>
    <row r="1274" spans="1:10" x14ac:dyDescent="0.35">
      <c r="A1274" s="10"/>
      <c r="B1274" s="11"/>
      <c r="C1274" s="9"/>
      <c r="D1274" s="4"/>
      <c r="E1274" s="59"/>
      <c r="F1274" s="59"/>
      <c r="G1274" s="73"/>
      <c r="H1274" s="6"/>
    </row>
    <row r="1275" spans="1:10" ht="77.5" x14ac:dyDescent="0.35">
      <c r="A1275" s="10"/>
      <c r="B1275" s="11"/>
      <c r="C1275" s="9">
        <f ca="1">COUNTIF($B$11:E1275,E1275)</f>
        <v>10</v>
      </c>
      <c r="D1275" s="4" t="s">
        <v>432</v>
      </c>
      <c r="E1275" s="59">
        <v>16000000</v>
      </c>
      <c r="F1275" s="59">
        <v>16000000</v>
      </c>
      <c r="G1275" s="73"/>
      <c r="H1275" s="6" t="s">
        <v>1226</v>
      </c>
    </row>
    <row r="1276" spans="1:10" s="14" customFormat="1" ht="77.5" x14ac:dyDescent="0.35">
      <c r="A1276" s="10"/>
      <c r="B1276" s="11"/>
      <c r="C1276" s="58">
        <v>11</v>
      </c>
      <c r="D1276" s="56" t="s">
        <v>2200</v>
      </c>
      <c r="E1276" s="63">
        <v>0</v>
      </c>
      <c r="F1276" s="63">
        <v>25000000</v>
      </c>
      <c r="G1276" s="76">
        <f t="shared" ref="G1276:G1292" si="63">F1276-E1276</f>
        <v>25000000</v>
      </c>
      <c r="H1276" s="56" t="s">
        <v>1227</v>
      </c>
      <c r="I1276" s="69"/>
      <c r="J1276" s="26"/>
    </row>
    <row r="1277" spans="1:10" s="14" customFormat="1" ht="77.5" x14ac:dyDescent="0.35">
      <c r="A1277" s="10"/>
      <c r="B1277" s="11"/>
      <c r="C1277" s="58">
        <v>12</v>
      </c>
      <c r="D1277" s="56" t="s">
        <v>2201</v>
      </c>
      <c r="E1277" s="63">
        <v>0</v>
      </c>
      <c r="F1277" s="63">
        <v>15000000</v>
      </c>
      <c r="G1277" s="76">
        <f t="shared" si="63"/>
        <v>15000000</v>
      </c>
      <c r="H1277" s="56" t="s">
        <v>1227</v>
      </c>
      <c r="I1277" s="69"/>
      <c r="J1277" s="26"/>
    </row>
    <row r="1278" spans="1:10" s="14" customFormat="1" ht="77.5" x14ac:dyDescent="0.35">
      <c r="A1278" s="10"/>
      <c r="B1278" s="11"/>
      <c r="C1278" s="58">
        <v>13</v>
      </c>
      <c r="D1278" s="56" t="s">
        <v>2202</v>
      </c>
      <c r="E1278" s="63">
        <v>0</v>
      </c>
      <c r="F1278" s="63">
        <v>10000000</v>
      </c>
      <c r="G1278" s="76">
        <f t="shared" si="63"/>
        <v>10000000</v>
      </c>
      <c r="H1278" s="56" t="s">
        <v>1227</v>
      </c>
      <c r="I1278" s="69"/>
      <c r="J1278" s="26"/>
    </row>
    <row r="1279" spans="1:10" s="14" customFormat="1" ht="77.5" x14ac:dyDescent="0.35">
      <c r="A1279" s="10"/>
      <c r="B1279" s="11"/>
      <c r="C1279" s="58">
        <v>14</v>
      </c>
      <c r="D1279" s="56" t="s">
        <v>2211</v>
      </c>
      <c r="E1279" s="63">
        <v>0</v>
      </c>
      <c r="F1279" s="63">
        <v>27000000</v>
      </c>
      <c r="G1279" s="76">
        <f t="shared" si="63"/>
        <v>27000000</v>
      </c>
      <c r="H1279" s="56" t="s">
        <v>1227</v>
      </c>
      <c r="I1279" s="69"/>
      <c r="J1279" s="26"/>
    </row>
    <row r="1280" spans="1:10" s="14" customFormat="1" ht="77.5" x14ac:dyDescent="0.35">
      <c r="A1280" s="10"/>
      <c r="B1280" s="11"/>
      <c r="C1280" s="58">
        <v>15</v>
      </c>
      <c r="D1280" s="56" t="s">
        <v>2213</v>
      </c>
      <c r="E1280" s="63">
        <v>0</v>
      </c>
      <c r="F1280" s="63">
        <v>30000000</v>
      </c>
      <c r="G1280" s="76">
        <f t="shared" si="63"/>
        <v>30000000</v>
      </c>
      <c r="H1280" s="56" t="s">
        <v>1227</v>
      </c>
      <c r="I1280" s="69"/>
      <c r="J1280" s="26"/>
    </row>
    <row r="1281" spans="1:10" s="14" customFormat="1" ht="77.5" x14ac:dyDescent="0.35">
      <c r="A1281" s="10"/>
      <c r="B1281" s="11"/>
      <c r="C1281" s="58">
        <v>16</v>
      </c>
      <c r="D1281" s="56" t="s">
        <v>2214</v>
      </c>
      <c r="E1281" s="63">
        <v>0</v>
      </c>
      <c r="F1281" s="63">
        <v>15000000</v>
      </c>
      <c r="G1281" s="76">
        <f t="shared" si="63"/>
        <v>15000000</v>
      </c>
      <c r="H1281" s="56" t="s">
        <v>1227</v>
      </c>
      <c r="I1281" s="69"/>
      <c r="J1281" s="26"/>
    </row>
    <row r="1282" spans="1:10" s="14" customFormat="1" ht="77.5" x14ac:dyDescent="0.35">
      <c r="A1282" s="10"/>
      <c r="B1282" s="11"/>
      <c r="C1282" s="58">
        <v>17</v>
      </c>
      <c r="D1282" s="56" t="s">
        <v>2215</v>
      </c>
      <c r="E1282" s="63">
        <v>0</v>
      </c>
      <c r="F1282" s="63">
        <v>100000000</v>
      </c>
      <c r="G1282" s="76">
        <f t="shared" si="63"/>
        <v>100000000</v>
      </c>
      <c r="H1282" s="56" t="s">
        <v>1227</v>
      </c>
      <c r="I1282" s="69"/>
      <c r="J1282" s="26"/>
    </row>
    <row r="1283" spans="1:10" s="14" customFormat="1" ht="77.5" x14ac:dyDescent="0.35">
      <c r="A1283" s="10"/>
      <c r="B1283" s="11"/>
      <c r="C1283" s="58">
        <v>18</v>
      </c>
      <c r="D1283" s="56" t="s">
        <v>2216</v>
      </c>
      <c r="E1283" s="63">
        <v>0</v>
      </c>
      <c r="F1283" s="63">
        <v>10000000</v>
      </c>
      <c r="G1283" s="76">
        <f t="shared" si="63"/>
        <v>10000000</v>
      </c>
      <c r="H1283" s="56" t="s">
        <v>1227</v>
      </c>
      <c r="I1283" s="69"/>
      <c r="J1283" s="26"/>
    </row>
    <row r="1284" spans="1:10" s="14" customFormat="1" ht="77.5" x14ac:dyDescent="0.35">
      <c r="A1284" s="10"/>
      <c r="B1284" s="11"/>
      <c r="C1284" s="58">
        <v>19</v>
      </c>
      <c r="D1284" s="56" t="s">
        <v>2203</v>
      </c>
      <c r="E1284" s="63">
        <v>0</v>
      </c>
      <c r="F1284" s="63">
        <v>5000000</v>
      </c>
      <c r="G1284" s="76">
        <f t="shared" si="63"/>
        <v>5000000</v>
      </c>
      <c r="H1284" s="56" t="s">
        <v>1226</v>
      </c>
      <c r="I1284" s="69"/>
      <c r="J1284" s="26"/>
    </row>
    <row r="1285" spans="1:10" s="14" customFormat="1" ht="77.5" x14ac:dyDescent="0.35">
      <c r="A1285" s="10"/>
      <c r="B1285" s="11"/>
      <c r="C1285" s="58">
        <v>20</v>
      </c>
      <c r="D1285" s="56" t="s">
        <v>2204</v>
      </c>
      <c r="E1285" s="63">
        <v>0</v>
      </c>
      <c r="F1285" s="63">
        <v>10000000</v>
      </c>
      <c r="G1285" s="76">
        <f t="shared" si="63"/>
        <v>10000000</v>
      </c>
      <c r="H1285" s="56" t="s">
        <v>1226</v>
      </c>
      <c r="I1285" s="69"/>
      <c r="J1285" s="26"/>
    </row>
    <row r="1286" spans="1:10" s="14" customFormat="1" ht="93" x14ac:dyDescent="0.35">
      <c r="A1286" s="10"/>
      <c r="B1286" s="11"/>
      <c r="C1286" s="58">
        <v>21</v>
      </c>
      <c r="D1286" s="56" t="s">
        <v>2205</v>
      </c>
      <c r="E1286" s="63">
        <v>0</v>
      </c>
      <c r="F1286" s="63">
        <v>20000000</v>
      </c>
      <c r="G1286" s="76">
        <f t="shared" si="63"/>
        <v>20000000</v>
      </c>
      <c r="H1286" s="56" t="s">
        <v>1226</v>
      </c>
      <c r="I1286" s="69"/>
      <c r="J1286" s="26"/>
    </row>
    <row r="1287" spans="1:10" s="14" customFormat="1" ht="77.5" x14ac:dyDescent="0.35">
      <c r="A1287" s="10"/>
      <c r="B1287" s="11"/>
      <c r="C1287" s="58">
        <v>22</v>
      </c>
      <c r="D1287" s="56" t="s">
        <v>2206</v>
      </c>
      <c r="E1287" s="63">
        <v>0</v>
      </c>
      <c r="F1287" s="63">
        <v>10000000</v>
      </c>
      <c r="G1287" s="76">
        <f t="shared" si="63"/>
        <v>10000000</v>
      </c>
      <c r="H1287" s="56" t="s">
        <v>1226</v>
      </c>
      <c r="I1287" s="69"/>
      <c r="J1287" s="26"/>
    </row>
    <row r="1288" spans="1:10" s="14" customFormat="1" ht="77.5" x14ac:dyDescent="0.35">
      <c r="A1288" s="10"/>
      <c r="B1288" s="11"/>
      <c r="C1288" s="58">
        <v>23</v>
      </c>
      <c r="D1288" s="56" t="s">
        <v>2207</v>
      </c>
      <c r="E1288" s="63">
        <v>0</v>
      </c>
      <c r="F1288" s="63">
        <v>10000000</v>
      </c>
      <c r="G1288" s="76">
        <f t="shared" si="63"/>
        <v>10000000</v>
      </c>
      <c r="H1288" s="56" t="s">
        <v>1226</v>
      </c>
      <c r="I1288" s="69"/>
      <c r="J1288" s="26"/>
    </row>
    <row r="1289" spans="1:10" s="14" customFormat="1" ht="77.5" x14ac:dyDescent="0.35">
      <c r="A1289" s="10"/>
      <c r="B1289" s="11"/>
      <c r="C1289" s="58">
        <v>24</v>
      </c>
      <c r="D1289" s="56" t="s">
        <v>2208</v>
      </c>
      <c r="E1289" s="63">
        <v>0</v>
      </c>
      <c r="F1289" s="63">
        <v>10000000</v>
      </c>
      <c r="G1289" s="76">
        <f t="shared" si="63"/>
        <v>10000000</v>
      </c>
      <c r="H1289" s="56" t="s">
        <v>1226</v>
      </c>
      <c r="I1289" s="69"/>
      <c r="J1289" s="26"/>
    </row>
    <row r="1290" spans="1:10" s="14" customFormat="1" ht="77.5" x14ac:dyDescent="0.35">
      <c r="A1290" s="10"/>
      <c r="B1290" s="11"/>
      <c r="C1290" s="58">
        <v>25</v>
      </c>
      <c r="D1290" s="56" t="s">
        <v>2209</v>
      </c>
      <c r="E1290" s="63">
        <v>0</v>
      </c>
      <c r="F1290" s="63">
        <v>10000000</v>
      </c>
      <c r="G1290" s="76">
        <f t="shared" si="63"/>
        <v>10000000</v>
      </c>
      <c r="H1290" s="56" t="s">
        <v>1226</v>
      </c>
      <c r="I1290" s="69"/>
      <c r="J1290" s="26"/>
    </row>
    <row r="1291" spans="1:10" s="14" customFormat="1" ht="77.5" x14ac:dyDescent="0.35">
      <c r="A1291" s="10"/>
      <c r="B1291" s="11"/>
      <c r="C1291" s="58">
        <v>26</v>
      </c>
      <c r="D1291" s="56" t="s">
        <v>2210</v>
      </c>
      <c r="E1291" s="63">
        <v>0</v>
      </c>
      <c r="F1291" s="63">
        <v>25000000</v>
      </c>
      <c r="G1291" s="76">
        <f t="shared" si="63"/>
        <v>25000000</v>
      </c>
      <c r="H1291" s="56" t="s">
        <v>1226</v>
      </c>
      <c r="I1291" s="69"/>
      <c r="J1291" s="26"/>
    </row>
    <row r="1292" spans="1:10" s="14" customFormat="1" ht="77.5" x14ac:dyDescent="0.35">
      <c r="A1292" s="10"/>
      <c r="B1292" s="11"/>
      <c r="C1292" s="58">
        <v>27</v>
      </c>
      <c r="D1292" s="56" t="s">
        <v>2212</v>
      </c>
      <c r="E1292" s="63">
        <v>0</v>
      </c>
      <c r="F1292" s="63">
        <v>15000000</v>
      </c>
      <c r="G1292" s="76">
        <f t="shared" si="63"/>
        <v>15000000</v>
      </c>
      <c r="H1292" s="56" t="s">
        <v>1226</v>
      </c>
      <c r="I1292" s="69"/>
      <c r="J1292" s="26"/>
    </row>
    <row r="1293" spans="1:10" x14ac:dyDescent="0.35">
      <c r="A1293" s="10"/>
      <c r="B1293" s="27"/>
      <c r="C1293" s="109" t="s">
        <v>1337</v>
      </c>
      <c r="D1293" s="110"/>
      <c r="E1293" s="59">
        <f>SUM(E1265:E1292)</f>
        <v>200500000</v>
      </c>
      <c r="F1293" s="59">
        <f>SUM(F1265:F1292)</f>
        <v>547500000</v>
      </c>
      <c r="G1293" s="73">
        <f>SUM(G1265:G1292)</f>
        <v>347000000</v>
      </c>
      <c r="H1293" s="31"/>
      <c r="J1293" s="35"/>
    </row>
    <row r="1294" spans="1:10" x14ac:dyDescent="0.35">
      <c r="A1294" s="10"/>
      <c r="B1294" s="27"/>
      <c r="C1294" s="107" t="s">
        <v>1364</v>
      </c>
      <c r="D1294" s="112"/>
      <c r="E1294" s="59"/>
      <c r="F1294" s="59"/>
      <c r="G1294" s="73"/>
      <c r="H1294" s="31"/>
      <c r="J1294" s="35"/>
    </row>
    <row r="1295" spans="1:10" ht="77.5" x14ac:dyDescent="0.35">
      <c r="A1295" s="10"/>
      <c r="B1295" s="11"/>
      <c r="C1295" s="9">
        <f ca="1">COUNTIF($B$11:E1295,E1295)</f>
        <v>1</v>
      </c>
      <c r="D1295" s="4" t="s">
        <v>433</v>
      </c>
      <c r="E1295" s="59">
        <v>15000000</v>
      </c>
      <c r="F1295" s="59">
        <v>15000000</v>
      </c>
      <c r="G1295" s="73"/>
      <c r="H1295" s="6" t="s">
        <v>1227</v>
      </c>
    </row>
    <row r="1296" spans="1:10" ht="77.5" x14ac:dyDescent="0.35">
      <c r="A1296" s="10"/>
      <c r="B1296" s="11"/>
      <c r="C1296" s="9">
        <f ca="1">COUNTIF($B$11:E1296,E1296)</f>
        <v>2</v>
      </c>
      <c r="D1296" s="4" t="s">
        <v>434</v>
      </c>
      <c r="E1296" s="59">
        <v>10000000</v>
      </c>
      <c r="F1296" s="59">
        <v>10000000</v>
      </c>
      <c r="G1296" s="73"/>
      <c r="H1296" s="6" t="s">
        <v>1227</v>
      </c>
    </row>
    <row r="1297" spans="1:10" ht="77.5" x14ac:dyDescent="0.35">
      <c r="A1297" s="10"/>
      <c r="B1297" s="11"/>
      <c r="C1297" s="9">
        <f ca="1">COUNTIF($B$11:E1297,E1297)</f>
        <v>3</v>
      </c>
      <c r="D1297" s="4" t="s">
        <v>435</v>
      </c>
      <c r="E1297" s="59">
        <v>10000000</v>
      </c>
      <c r="F1297" s="59">
        <v>10000000</v>
      </c>
      <c r="G1297" s="73"/>
      <c r="H1297" s="6" t="s">
        <v>1227</v>
      </c>
    </row>
    <row r="1298" spans="1:10" ht="77.5" x14ac:dyDescent="0.35">
      <c r="A1298" s="10"/>
      <c r="B1298" s="11"/>
      <c r="C1298" s="9">
        <f ca="1">COUNTIF($B$11:E1298,E1298)</f>
        <v>4</v>
      </c>
      <c r="D1298" s="4" t="s">
        <v>436</v>
      </c>
      <c r="E1298" s="59">
        <v>10000000</v>
      </c>
      <c r="F1298" s="59">
        <v>10000000</v>
      </c>
      <c r="G1298" s="73"/>
      <c r="H1298" s="6" t="s">
        <v>1226</v>
      </c>
    </row>
    <row r="1299" spans="1:10" ht="93" x14ac:dyDescent="0.35">
      <c r="A1299" s="10"/>
      <c r="B1299" s="11"/>
      <c r="C1299" s="9">
        <f ca="1">COUNTIF($B$11:E1299,E1299)</f>
        <v>5</v>
      </c>
      <c r="D1299" s="4" t="s">
        <v>437</v>
      </c>
      <c r="E1299" s="59">
        <v>12500000</v>
      </c>
      <c r="F1299" s="59">
        <v>12500000</v>
      </c>
      <c r="G1299" s="73"/>
      <c r="H1299" s="6" t="s">
        <v>1226</v>
      </c>
    </row>
    <row r="1300" spans="1:10" ht="93" x14ac:dyDescent="0.35">
      <c r="A1300" s="10"/>
      <c r="B1300" s="11"/>
      <c r="C1300" s="9">
        <f ca="1">COUNTIF($B$11:E1300,E1300)</f>
        <v>6</v>
      </c>
      <c r="D1300" s="4" t="s">
        <v>438</v>
      </c>
      <c r="E1300" s="59">
        <v>12500000</v>
      </c>
      <c r="F1300" s="59">
        <v>12500000</v>
      </c>
      <c r="G1300" s="73"/>
      <c r="H1300" s="6" t="s">
        <v>1226</v>
      </c>
    </row>
    <row r="1301" spans="1:10" ht="93" x14ac:dyDescent="0.35">
      <c r="A1301" s="10"/>
      <c r="B1301" s="11"/>
      <c r="C1301" s="9">
        <f ca="1">COUNTIF($B$11:E1301,E1301)</f>
        <v>7</v>
      </c>
      <c r="D1301" s="4" t="s">
        <v>439</v>
      </c>
      <c r="E1301" s="59">
        <v>10000000</v>
      </c>
      <c r="F1301" s="59">
        <v>10000000</v>
      </c>
      <c r="G1301" s="73"/>
      <c r="H1301" s="6" t="s">
        <v>1226</v>
      </c>
    </row>
    <row r="1302" spans="1:10" ht="77.5" x14ac:dyDescent="0.35">
      <c r="A1302" s="10"/>
      <c r="B1302" s="11"/>
      <c r="C1302" s="9">
        <f ca="1">COUNTIF($B$11:E1302,E1302)</f>
        <v>8</v>
      </c>
      <c r="D1302" s="4" t="s">
        <v>440</v>
      </c>
      <c r="E1302" s="59">
        <v>15000000</v>
      </c>
      <c r="F1302" s="59">
        <v>15000000</v>
      </c>
      <c r="G1302" s="73"/>
      <c r="H1302" s="6" t="s">
        <v>1226</v>
      </c>
    </row>
    <row r="1303" spans="1:10" ht="77.5" x14ac:dyDescent="0.35">
      <c r="A1303" s="10"/>
      <c r="B1303" s="11"/>
      <c r="C1303" s="9">
        <f ca="1">COUNTIF($B$11:E1303,E1303)</f>
        <v>9</v>
      </c>
      <c r="D1303" s="4" t="s">
        <v>441</v>
      </c>
      <c r="E1303" s="59">
        <v>15000000</v>
      </c>
      <c r="F1303" s="59">
        <v>15000000</v>
      </c>
      <c r="G1303" s="73"/>
      <c r="H1303" s="6" t="s">
        <v>1226</v>
      </c>
    </row>
    <row r="1304" spans="1:10" s="14" customFormat="1" ht="93" x14ac:dyDescent="0.35">
      <c r="A1304" s="10"/>
      <c r="B1304" s="11"/>
      <c r="C1304" s="58">
        <v>10</v>
      </c>
      <c r="D1304" s="56" t="s">
        <v>2217</v>
      </c>
      <c r="E1304" s="63">
        <v>0</v>
      </c>
      <c r="F1304" s="63">
        <v>10000000</v>
      </c>
      <c r="G1304" s="76">
        <f t="shared" ref="G1304:G1313" si="64">F1304-E1304</f>
        <v>10000000</v>
      </c>
      <c r="H1304" s="56" t="s">
        <v>1227</v>
      </c>
      <c r="I1304" s="69"/>
      <c r="J1304" s="26"/>
    </row>
    <row r="1305" spans="1:10" s="14" customFormat="1" ht="77.5" x14ac:dyDescent="0.35">
      <c r="A1305" s="10"/>
      <c r="B1305" s="11"/>
      <c r="C1305" s="58">
        <v>11</v>
      </c>
      <c r="D1305" s="56" t="s">
        <v>2218</v>
      </c>
      <c r="E1305" s="63">
        <v>0</v>
      </c>
      <c r="F1305" s="63">
        <v>15000000</v>
      </c>
      <c r="G1305" s="76">
        <f t="shared" si="64"/>
        <v>15000000</v>
      </c>
      <c r="H1305" s="56" t="s">
        <v>1227</v>
      </c>
      <c r="I1305" s="69"/>
      <c r="J1305" s="26"/>
    </row>
    <row r="1306" spans="1:10" s="14" customFormat="1" ht="93" x14ac:dyDescent="0.35">
      <c r="A1306" s="10"/>
      <c r="B1306" s="11"/>
      <c r="C1306" s="58">
        <v>12</v>
      </c>
      <c r="D1306" s="56" t="s">
        <v>2219</v>
      </c>
      <c r="E1306" s="63">
        <v>0</v>
      </c>
      <c r="F1306" s="63">
        <v>10000000</v>
      </c>
      <c r="G1306" s="76">
        <f t="shared" si="64"/>
        <v>10000000</v>
      </c>
      <c r="H1306" s="56" t="s">
        <v>1227</v>
      </c>
      <c r="I1306" s="69"/>
      <c r="J1306" s="26"/>
    </row>
    <row r="1307" spans="1:10" s="14" customFormat="1" ht="77.5" x14ac:dyDescent="0.35">
      <c r="A1307" s="10"/>
      <c r="B1307" s="11"/>
      <c r="C1307" s="58">
        <v>13</v>
      </c>
      <c r="D1307" s="56" t="s">
        <v>2222</v>
      </c>
      <c r="E1307" s="63">
        <v>0</v>
      </c>
      <c r="F1307" s="63">
        <v>100000000</v>
      </c>
      <c r="G1307" s="76">
        <f t="shared" si="64"/>
        <v>100000000</v>
      </c>
      <c r="H1307" s="56" t="s">
        <v>1227</v>
      </c>
      <c r="I1307" s="69"/>
      <c r="J1307" s="26"/>
    </row>
    <row r="1308" spans="1:10" s="14" customFormat="1" ht="124" x14ac:dyDescent="0.35">
      <c r="A1308" s="10"/>
      <c r="B1308" s="11"/>
      <c r="C1308" s="58">
        <v>14</v>
      </c>
      <c r="D1308" s="56" t="s">
        <v>2223</v>
      </c>
      <c r="E1308" s="63">
        <v>0</v>
      </c>
      <c r="F1308" s="63">
        <v>90000000</v>
      </c>
      <c r="G1308" s="76">
        <f t="shared" si="64"/>
        <v>90000000</v>
      </c>
      <c r="H1308" s="56" t="s">
        <v>1227</v>
      </c>
      <c r="I1308" s="69"/>
      <c r="J1308" s="26"/>
    </row>
    <row r="1309" spans="1:10" s="14" customFormat="1" ht="77.5" x14ac:dyDescent="0.35">
      <c r="A1309" s="10"/>
      <c r="B1309" s="11"/>
      <c r="C1309" s="58">
        <v>15</v>
      </c>
      <c r="D1309" s="56" t="s">
        <v>2220</v>
      </c>
      <c r="E1309" s="63">
        <v>0</v>
      </c>
      <c r="F1309" s="63">
        <v>15000000</v>
      </c>
      <c r="G1309" s="76">
        <f t="shared" si="64"/>
        <v>15000000</v>
      </c>
      <c r="H1309" s="56" t="s">
        <v>1226</v>
      </c>
      <c r="I1309" s="69"/>
      <c r="J1309" s="26"/>
    </row>
    <row r="1310" spans="1:10" s="14" customFormat="1" ht="93" x14ac:dyDescent="0.35">
      <c r="A1310" s="10"/>
      <c r="B1310" s="11"/>
      <c r="C1310" s="58">
        <v>16</v>
      </c>
      <c r="D1310" s="56" t="s">
        <v>2221</v>
      </c>
      <c r="E1310" s="63">
        <v>0</v>
      </c>
      <c r="F1310" s="63">
        <v>30000000</v>
      </c>
      <c r="G1310" s="76">
        <f t="shared" si="64"/>
        <v>30000000</v>
      </c>
      <c r="H1310" s="56" t="s">
        <v>1226</v>
      </c>
      <c r="I1310" s="69"/>
      <c r="J1310" s="26"/>
    </row>
    <row r="1311" spans="1:10" s="14" customFormat="1" ht="93" x14ac:dyDescent="0.35">
      <c r="A1311" s="10"/>
      <c r="B1311" s="11"/>
      <c r="C1311" s="58">
        <v>17</v>
      </c>
      <c r="D1311" s="56" t="s">
        <v>2224</v>
      </c>
      <c r="E1311" s="63">
        <v>0</v>
      </c>
      <c r="F1311" s="63">
        <v>11000000</v>
      </c>
      <c r="G1311" s="76">
        <f t="shared" si="64"/>
        <v>11000000</v>
      </c>
      <c r="H1311" s="56" t="s">
        <v>1226</v>
      </c>
      <c r="I1311" s="69"/>
      <c r="J1311" s="26"/>
    </row>
    <row r="1312" spans="1:10" s="14" customFormat="1" ht="93" x14ac:dyDescent="0.35">
      <c r="A1312" s="10"/>
      <c r="B1312" s="11"/>
      <c r="C1312" s="58">
        <v>18</v>
      </c>
      <c r="D1312" s="56" t="s">
        <v>2225</v>
      </c>
      <c r="E1312" s="63">
        <v>0</v>
      </c>
      <c r="F1312" s="63">
        <v>10000000</v>
      </c>
      <c r="G1312" s="76">
        <f t="shared" si="64"/>
        <v>10000000</v>
      </c>
      <c r="H1312" s="56" t="s">
        <v>1226</v>
      </c>
      <c r="I1312" s="69"/>
      <c r="J1312" s="26"/>
    </row>
    <row r="1313" spans="1:10" s="14" customFormat="1" ht="109.5" customHeight="1" x14ac:dyDescent="0.35">
      <c r="A1313" s="10"/>
      <c r="B1313" s="11"/>
      <c r="C1313" s="58">
        <v>19</v>
      </c>
      <c r="D1313" s="56" t="s">
        <v>2226</v>
      </c>
      <c r="E1313" s="63">
        <v>0</v>
      </c>
      <c r="F1313" s="63">
        <v>12000000</v>
      </c>
      <c r="G1313" s="76">
        <f t="shared" si="64"/>
        <v>12000000</v>
      </c>
      <c r="H1313" s="56" t="s">
        <v>1226</v>
      </c>
      <c r="I1313" s="69"/>
      <c r="J1313" s="26"/>
    </row>
    <row r="1314" spans="1:10" x14ac:dyDescent="0.35">
      <c r="A1314" s="10"/>
      <c r="B1314" s="27"/>
      <c r="C1314" s="109" t="s">
        <v>1338</v>
      </c>
      <c r="D1314" s="110"/>
      <c r="E1314" s="59">
        <f>SUM(E1295:E1313)</f>
        <v>110000000</v>
      </c>
      <c r="F1314" s="59">
        <f>SUM(F1295:F1313)</f>
        <v>413000000</v>
      </c>
      <c r="G1314" s="73">
        <f>SUM(G1295:G1313)</f>
        <v>303000000</v>
      </c>
      <c r="H1314" s="31"/>
      <c r="J1314" s="35"/>
    </row>
    <row r="1315" spans="1:10" x14ac:dyDescent="0.35">
      <c r="A1315" s="10"/>
      <c r="B1315" s="27"/>
      <c r="C1315" s="107" t="s">
        <v>1365</v>
      </c>
      <c r="D1315" s="112"/>
      <c r="E1315" s="59"/>
      <c r="F1315" s="59"/>
      <c r="G1315" s="73"/>
      <c r="H1315" s="31"/>
      <c r="J1315" s="35"/>
    </row>
    <row r="1316" spans="1:10" ht="77.5" x14ac:dyDescent="0.35">
      <c r="A1316" s="10"/>
      <c r="B1316" s="11"/>
      <c r="C1316" s="9">
        <f ca="1">COUNTIF($B$11:E1316,E1316)</f>
        <v>1</v>
      </c>
      <c r="D1316" s="4" t="s">
        <v>442</v>
      </c>
      <c r="E1316" s="59">
        <v>15000000</v>
      </c>
      <c r="F1316" s="59">
        <v>15000000</v>
      </c>
      <c r="G1316" s="73"/>
      <c r="H1316" s="6" t="s">
        <v>1227</v>
      </c>
    </row>
    <row r="1317" spans="1:10" ht="77.5" x14ac:dyDescent="0.35">
      <c r="A1317" s="10"/>
      <c r="B1317" s="11"/>
      <c r="C1317" s="9">
        <f ca="1">COUNTIF($B$11:E1317,E1317)</f>
        <v>2</v>
      </c>
      <c r="D1317" s="4" t="s">
        <v>443</v>
      </c>
      <c r="E1317" s="59">
        <v>15000000</v>
      </c>
      <c r="F1317" s="59">
        <v>15000000</v>
      </c>
      <c r="G1317" s="73"/>
      <c r="H1317" s="6" t="s">
        <v>1227</v>
      </c>
    </row>
    <row r="1318" spans="1:10" ht="77.5" x14ac:dyDescent="0.35">
      <c r="A1318" s="10"/>
      <c r="B1318" s="11"/>
      <c r="C1318" s="9">
        <f ca="1">COUNTIF($B$11:E1318,E1318)</f>
        <v>3</v>
      </c>
      <c r="D1318" s="4" t="s">
        <v>444</v>
      </c>
      <c r="E1318" s="59">
        <v>15000000</v>
      </c>
      <c r="F1318" s="59">
        <v>15000000</v>
      </c>
      <c r="G1318" s="73"/>
      <c r="H1318" s="6" t="s">
        <v>1227</v>
      </c>
    </row>
    <row r="1319" spans="1:10" ht="77.5" x14ac:dyDescent="0.35">
      <c r="A1319" s="10"/>
      <c r="B1319" s="11"/>
      <c r="C1319" s="9">
        <f ca="1">COUNTIF($B$11:E1319,E1319)</f>
        <v>4</v>
      </c>
      <c r="D1319" s="4" t="s">
        <v>445</v>
      </c>
      <c r="E1319" s="59">
        <v>25000000</v>
      </c>
      <c r="F1319" s="59">
        <v>25000000</v>
      </c>
      <c r="G1319" s="73"/>
      <c r="H1319" s="6" t="s">
        <v>1227</v>
      </c>
    </row>
    <row r="1320" spans="1:10" ht="77.5" x14ac:dyDescent="0.35">
      <c r="A1320" s="10"/>
      <c r="B1320" s="11"/>
      <c r="C1320" s="9">
        <f ca="1">COUNTIF($B$11:E1320,E1320)</f>
        <v>5</v>
      </c>
      <c r="D1320" s="4" t="s">
        <v>446</v>
      </c>
      <c r="E1320" s="59">
        <v>40000000</v>
      </c>
      <c r="F1320" s="59">
        <v>40000000</v>
      </c>
      <c r="G1320" s="73"/>
      <c r="H1320" s="6" t="s">
        <v>1227</v>
      </c>
    </row>
    <row r="1321" spans="1:10" ht="77.5" x14ac:dyDescent="0.35">
      <c r="A1321" s="10"/>
      <c r="B1321" s="11"/>
      <c r="C1321" s="9">
        <f ca="1">COUNTIF($B$11:E1321,E1321)</f>
        <v>6</v>
      </c>
      <c r="D1321" s="4" t="s">
        <v>447</v>
      </c>
      <c r="E1321" s="59">
        <v>15000000</v>
      </c>
      <c r="F1321" s="59">
        <v>15000000</v>
      </c>
      <c r="G1321" s="73"/>
      <c r="H1321" s="6" t="s">
        <v>1227</v>
      </c>
    </row>
    <row r="1322" spans="1:10" ht="77.5" x14ac:dyDescent="0.35">
      <c r="A1322" s="10"/>
      <c r="B1322" s="11"/>
      <c r="C1322" s="9">
        <f ca="1">COUNTIF($B$11:E1322,E1322)</f>
        <v>7</v>
      </c>
      <c r="D1322" s="4" t="s">
        <v>448</v>
      </c>
      <c r="E1322" s="59">
        <v>25000000</v>
      </c>
      <c r="F1322" s="59">
        <v>25000000</v>
      </c>
      <c r="G1322" s="73"/>
      <c r="H1322" s="6" t="s">
        <v>1227</v>
      </c>
    </row>
    <row r="1323" spans="1:10" ht="77.5" x14ac:dyDescent="0.35">
      <c r="A1323" s="10"/>
      <c r="B1323" s="11"/>
      <c r="C1323" s="9">
        <f ca="1">COUNTIF($B$11:E1323,E1323)</f>
        <v>8</v>
      </c>
      <c r="D1323" s="4" t="s">
        <v>449</v>
      </c>
      <c r="E1323" s="59">
        <v>15000000</v>
      </c>
      <c r="F1323" s="59">
        <v>15000000</v>
      </c>
      <c r="G1323" s="73"/>
      <c r="H1323" s="6" t="s">
        <v>1226</v>
      </c>
    </row>
    <row r="1324" spans="1:10" ht="77.5" x14ac:dyDescent="0.35">
      <c r="A1324" s="10"/>
      <c r="B1324" s="11"/>
      <c r="C1324" s="9">
        <f ca="1">COUNTIF($B$11:E1324,E1324)</f>
        <v>9</v>
      </c>
      <c r="D1324" s="4" t="s">
        <v>450</v>
      </c>
      <c r="E1324" s="59">
        <v>10000000</v>
      </c>
      <c r="F1324" s="59">
        <v>10000000</v>
      </c>
      <c r="G1324" s="73"/>
      <c r="H1324" s="6" t="s">
        <v>1226</v>
      </c>
    </row>
    <row r="1325" spans="1:10" ht="77.5" x14ac:dyDescent="0.35">
      <c r="A1325" s="10"/>
      <c r="B1325" s="11"/>
      <c r="C1325" s="9">
        <f ca="1">COUNTIF($B$11:E1325,E1325)</f>
        <v>10</v>
      </c>
      <c r="D1325" s="4" t="s">
        <v>451</v>
      </c>
      <c r="E1325" s="59">
        <v>10000000</v>
      </c>
      <c r="F1325" s="59">
        <v>10000000</v>
      </c>
      <c r="G1325" s="73"/>
      <c r="H1325" s="6" t="s">
        <v>1226</v>
      </c>
    </row>
    <row r="1326" spans="1:10" ht="77.5" x14ac:dyDescent="0.35">
      <c r="A1326" s="10"/>
      <c r="B1326" s="11"/>
      <c r="C1326" s="9">
        <f ca="1">COUNTIF($B$11:E1326,E1326)</f>
        <v>11</v>
      </c>
      <c r="D1326" s="4" t="s">
        <v>452</v>
      </c>
      <c r="E1326" s="59">
        <v>7500000</v>
      </c>
      <c r="F1326" s="59">
        <v>7500000</v>
      </c>
      <c r="G1326" s="73"/>
      <c r="H1326" s="6" t="s">
        <v>1226</v>
      </c>
    </row>
    <row r="1327" spans="1:10" ht="77.5" x14ac:dyDescent="0.35">
      <c r="A1327" s="10"/>
      <c r="B1327" s="11"/>
      <c r="C1327" s="9">
        <f ca="1">COUNTIF($B$11:E1327,E1327)</f>
        <v>12</v>
      </c>
      <c r="D1327" s="4" t="s">
        <v>453</v>
      </c>
      <c r="E1327" s="59">
        <v>7500000</v>
      </c>
      <c r="F1327" s="59">
        <v>7500000</v>
      </c>
      <c r="G1327" s="73"/>
      <c r="H1327" s="6" t="s">
        <v>1226</v>
      </c>
    </row>
    <row r="1328" spans="1:10" ht="77.5" x14ac:dyDescent="0.35">
      <c r="A1328" s="10"/>
      <c r="B1328" s="11"/>
      <c r="C1328" s="9">
        <f ca="1">COUNTIF($B$11:E1328,E1328)</f>
        <v>13</v>
      </c>
      <c r="D1328" s="4" t="s">
        <v>454</v>
      </c>
      <c r="E1328" s="59">
        <v>7500000</v>
      </c>
      <c r="F1328" s="59">
        <v>7500000</v>
      </c>
      <c r="G1328" s="73"/>
      <c r="H1328" s="6" t="s">
        <v>1226</v>
      </c>
    </row>
    <row r="1329" spans="1:10" ht="77.5" x14ac:dyDescent="0.35">
      <c r="A1329" s="10"/>
      <c r="B1329" s="11"/>
      <c r="C1329" s="9">
        <f ca="1">COUNTIF($B$11:E1329,E1329)</f>
        <v>14</v>
      </c>
      <c r="D1329" s="4" t="s">
        <v>455</v>
      </c>
      <c r="E1329" s="59">
        <v>7500000</v>
      </c>
      <c r="F1329" s="59">
        <v>7500000</v>
      </c>
      <c r="G1329" s="73"/>
      <c r="H1329" s="6" t="s">
        <v>1226</v>
      </c>
    </row>
    <row r="1330" spans="1:10" ht="77.5" x14ac:dyDescent="0.35">
      <c r="A1330" s="10"/>
      <c r="B1330" s="11"/>
      <c r="C1330" s="9">
        <f ca="1">COUNTIF($B$11:E1330,E1330)</f>
        <v>15</v>
      </c>
      <c r="D1330" s="4" t="s">
        <v>456</v>
      </c>
      <c r="E1330" s="59">
        <v>10000000</v>
      </c>
      <c r="F1330" s="59">
        <v>10000000</v>
      </c>
      <c r="G1330" s="73"/>
      <c r="H1330" s="6" t="s">
        <v>1226</v>
      </c>
    </row>
    <row r="1331" spans="1:10" ht="77.5" x14ac:dyDescent="0.35">
      <c r="A1331" s="10"/>
      <c r="B1331" s="11"/>
      <c r="C1331" s="9">
        <f ca="1">COUNTIF($B$11:E1331,E1331)</f>
        <v>16</v>
      </c>
      <c r="D1331" s="4" t="s">
        <v>457</v>
      </c>
      <c r="E1331" s="59">
        <v>7500000</v>
      </c>
      <c r="F1331" s="59">
        <v>7500000</v>
      </c>
      <c r="G1331" s="73"/>
      <c r="H1331" s="6" t="s">
        <v>1226</v>
      </c>
    </row>
    <row r="1332" spans="1:10" s="14" customFormat="1" ht="77.5" x14ac:dyDescent="0.35">
      <c r="A1332" s="10"/>
      <c r="B1332" s="11"/>
      <c r="C1332" s="58">
        <v>17</v>
      </c>
      <c r="D1332" s="56" t="s">
        <v>2227</v>
      </c>
      <c r="E1332" s="63">
        <v>0</v>
      </c>
      <c r="F1332" s="63">
        <v>70000000</v>
      </c>
      <c r="G1332" s="76">
        <f t="shared" ref="G1332:G1337" si="65">F1332-E1332</f>
        <v>70000000</v>
      </c>
      <c r="H1332" s="56" t="s">
        <v>1227</v>
      </c>
      <c r="I1332" s="69"/>
      <c r="J1332" s="26"/>
    </row>
    <row r="1333" spans="1:10" s="14" customFormat="1" ht="77.5" x14ac:dyDescent="0.35">
      <c r="A1333" s="10"/>
      <c r="B1333" s="11"/>
      <c r="C1333" s="58">
        <v>18</v>
      </c>
      <c r="D1333" s="56" t="s">
        <v>3304</v>
      </c>
      <c r="E1333" s="63">
        <v>0</v>
      </c>
      <c r="F1333" s="63">
        <v>90000000</v>
      </c>
      <c r="G1333" s="76">
        <f t="shared" si="65"/>
        <v>90000000</v>
      </c>
      <c r="H1333" s="56" t="s">
        <v>1227</v>
      </c>
      <c r="I1333" s="69"/>
      <c r="J1333" s="26"/>
    </row>
    <row r="1334" spans="1:10" s="14" customFormat="1" ht="108.5" x14ac:dyDescent="0.35">
      <c r="A1334" s="10"/>
      <c r="B1334" s="11"/>
      <c r="C1334" s="58">
        <v>19</v>
      </c>
      <c r="D1334" s="56" t="s">
        <v>2231</v>
      </c>
      <c r="E1334" s="63">
        <v>0</v>
      </c>
      <c r="F1334" s="63">
        <v>82500000</v>
      </c>
      <c r="G1334" s="76">
        <f t="shared" si="65"/>
        <v>82500000</v>
      </c>
      <c r="H1334" s="56" t="s">
        <v>1227</v>
      </c>
      <c r="I1334" s="69"/>
      <c r="J1334" s="26"/>
    </row>
    <row r="1335" spans="1:10" s="14" customFormat="1" ht="77.5" x14ac:dyDescent="0.35">
      <c r="A1335" s="10"/>
      <c r="B1335" s="11"/>
      <c r="C1335" s="58">
        <v>20</v>
      </c>
      <c r="D1335" s="56" t="s">
        <v>2230</v>
      </c>
      <c r="E1335" s="63">
        <v>0</v>
      </c>
      <c r="F1335" s="63">
        <v>100000000</v>
      </c>
      <c r="G1335" s="76">
        <f t="shared" si="65"/>
        <v>100000000</v>
      </c>
      <c r="H1335" s="56" t="s">
        <v>1227</v>
      </c>
      <c r="I1335" s="69"/>
      <c r="J1335" s="26"/>
    </row>
    <row r="1336" spans="1:10" s="14" customFormat="1" ht="77.5" x14ac:dyDescent="0.35">
      <c r="A1336" s="10"/>
      <c r="B1336" s="11"/>
      <c r="C1336" s="58">
        <v>21</v>
      </c>
      <c r="D1336" s="56" t="s">
        <v>2228</v>
      </c>
      <c r="E1336" s="63">
        <v>0</v>
      </c>
      <c r="F1336" s="63">
        <v>25000000</v>
      </c>
      <c r="G1336" s="76">
        <f t="shared" si="65"/>
        <v>25000000</v>
      </c>
      <c r="H1336" s="56" t="s">
        <v>1226</v>
      </c>
      <c r="I1336" s="69"/>
      <c r="J1336" s="26"/>
    </row>
    <row r="1337" spans="1:10" s="14" customFormat="1" ht="108.5" x14ac:dyDescent="0.35">
      <c r="A1337" s="10"/>
      <c r="B1337" s="11"/>
      <c r="C1337" s="58">
        <v>22</v>
      </c>
      <c r="D1337" s="56" t="s">
        <v>2229</v>
      </c>
      <c r="E1337" s="63">
        <v>0</v>
      </c>
      <c r="F1337" s="63">
        <v>5000000</v>
      </c>
      <c r="G1337" s="76">
        <f t="shared" si="65"/>
        <v>5000000</v>
      </c>
      <c r="H1337" s="56" t="s">
        <v>1226</v>
      </c>
      <c r="I1337" s="69"/>
      <c r="J1337" s="26"/>
    </row>
    <row r="1338" spans="1:10" ht="15.75" customHeight="1" x14ac:dyDescent="0.35">
      <c r="A1338" s="10"/>
      <c r="B1338" s="27"/>
      <c r="C1338" s="109" t="s">
        <v>1339</v>
      </c>
      <c r="D1338" s="110"/>
      <c r="E1338" s="59">
        <f>SUM(E1316:E1337)</f>
        <v>232500000</v>
      </c>
      <c r="F1338" s="59">
        <f>SUM(F1316:F1337)</f>
        <v>605000000</v>
      </c>
      <c r="G1338" s="73">
        <f>SUM(G1316:G1337)</f>
        <v>372500000</v>
      </c>
      <c r="H1338" s="31"/>
      <c r="J1338" s="35"/>
    </row>
    <row r="1339" spans="1:10" x14ac:dyDescent="0.35">
      <c r="A1339" s="10"/>
      <c r="B1339" s="27"/>
      <c r="C1339" s="107" t="s">
        <v>1366</v>
      </c>
      <c r="D1339" s="112"/>
      <c r="E1339" s="59"/>
      <c r="F1339" s="59"/>
      <c r="G1339" s="73"/>
      <c r="H1339" s="31"/>
      <c r="J1339" s="35"/>
    </row>
    <row r="1340" spans="1:10" ht="77.5" x14ac:dyDescent="0.35">
      <c r="A1340" s="10"/>
      <c r="B1340" s="11"/>
      <c r="C1340" s="9">
        <f ca="1">COUNTIF($B$11:E1340,E1340)</f>
        <v>1</v>
      </c>
      <c r="D1340" s="4" t="s">
        <v>458</v>
      </c>
      <c r="E1340" s="59">
        <v>10000000</v>
      </c>
      <c r="F1340" s="59">
        <v>10000000</v>
      </c>
      <c r="G1340" s="73"/>
      <c r="H1340" s="6" t="s">
        <v>1227</v>
      </c>
    </row>
    <row r="1341" spans="1:10" ht="77.5" x14ac:dyDescent="0.35">
      <c r="A1341" s="10"/>
      <c r="B1341" s="11"/>
      <c r="C1341" s="9">
        <f ca="1">COUNTIF($B$11:E1341,E1341)</f>
        <v>2</v>
      </c>
      <c r="D1341" s="4" t="s">
        <v>459</v>
      </c>
      <c r="E1341" s="59">
        <v>30000000</v>
      </c>
      <c r="F1341" s="59">
        <v>30000000</v>
      </c>
      <c r="G1341" s="73"/>
      <c r="H1341" s="6" t="s">
        <v>1227</v>
      </c>
    </row>
    <row r="1342" spans="1:10" ht="77.5" x14ac:dyDescent="0.35">
      <c r="A1342" s="10"/>
      <c r="B1342" s="11"/>
      <c r="C1342" s="9">
        <f ca="1">COUNTIF($B$11:E1342,E1342)</f>
        <v>3</v>
      </c>
      <c r="D1342" s="4" t="s">
        <v>460</v>
      </c>
      <c r="E1342" s="59">
        <v>20000000</v>
      </c>
      <c r="F1342" s="59">
        <v>20000000</v>
      </c>
      <c r="G1342" s="73"/>
      <c r="H1342" s="6" t="s">
        <v>1227</v>
      </c>
    </row>
    <row r="1343" spans="1:10" ht="77.5" x14ac:dyDescent="0.35">
      <c r="A1343" s="10"/>
      <c r="B1343" s="11"/>
      <c r="C1343" s="9">
        <f ca="1">COUNTIF($B$11:E1343,E1343)</f>
        <v>4</v>
      </c>
      <c r="D1343" s="4" t="s">
        <v>461</v>
      </c>
      <c r="E1343" s="59">
        <v>10000000</v>
      </c>
      <c r="F1343" s="59">
        <v>10000000</v>
      </c>
      <c r="G1343" s="73"/>
      <c r="H1343" s="6" t="s">
        <v>1226</v>
      </c>
    </row>
    <row r="1344" spans="1:10" ht="77.5" x14ac:dyDescent="0.35">
      <c r="A1344" s="10"/>
      <c r="B1344" s="11"/>
      <c r="C1344" s="9">
        <f ca="1">COUNTIF($B$11:E1344,E1344)</f>
        <v>5</v>
      </c>
      <c r="D1344" s="4" t="s">
        <v>462</v>
      </c>
      <c r="E1344" s="59">
        <v>7500000</v>
      </c>
      <c r="F1344" s="59">
        <v>7500000</v>
      </c>
      <c r="G1344" s="73"/>
      <c r="H1344" s="6" t="s">
        <v>1226</v>
      </c>
    </row>
    <row r="1345" spans="1:10" ht="77.5" x14ac:dyDescent="0.35">
      <c r="A1345" s="10"/>
      <c r="B1345" s="11"/>
      <c r="C1345" s="9">
        <f ca="1">COUNTIF($B$11:E1345,E1345)</f>
        <v>6</v>
      </c>
      <c r="D1345" s="4" t="s">
        <v>463</v>
      </c>
      <c r="E1345" s="59">
        <v>20000000</v>
      </c>
      <c r="F1345" s="59">
        <v>20000000</v>
      </c>
      <c r="G1345" s="73"/>
      <c r="H1345" s="6" t="s">
        <v>1226</v>
      </c>
    </row>
    <row r="1346" spans="1:10" ht="77.5" x14ac:dyDescent="0.35">
      <c r="A1346" s="10"/>
      <c r="B1346" s="11"/>
      <c r="C1346" s="9">
        <f ca="1">COUNTIF($B$11:E1346,E1346)</f>
        <v>7</v>
      </c>
      <c r="D1346" s="4" t="s">
        <v>464</v>
      </c>
      <c r="E1346" s="59">
        <v>10000000</v>
      </c>
      <c r="F1346" s="59">
        <v>10000000</v>
      </c>
      <c r="G1346" s="73"/>
      <c r="H1346" s="6" t="s">
        <v>1226</v>
      </c>
    </row>
    <row r="1347" spans="1:10" ht="77.5" x14ac:dyDescent="0.35">
      <c r="A1347" s="10"/>
      <c r="B1347" s="11"/>
      <c r="C1347" s="9">
        <f ca="1">COUNTIF($B$11:E1347,E1347)</f>
        <v>8</v>
      </c>
      <c r="D1347" s="4" t="s">
        <v>465</v>
      </c>
      <c r="E1347" s="59">
        <v>10000000</v>
      </c>
      <c r="F1347" s="59">
        <v>10000000</v>
      </c>
      <c r="G1347" s="73"/>
      <c r="H1347" s="6" t="s">
        <v>1226</v>
      </c>
    </row>
    <row r="1348" spans="1:10" s="14" customFormat="1" ht="77.5" x14ac:dyDescent="0.35">
      <c r="A1348" s="10"/>
      <c r="B1348" s="11"/>
      <c r="C1348" s="58">
        <v>9</v>
      </c>
      <c r="D1348" s="56" t="s">
        <v>2232</v>
      </c>
      <c r="E1348" s="63">
        <v>0</v>
      </c>
      <c r="F1348" s="63">
        <v>20000000</v>
      </c>
      <c r="G1348" s="76">
        <f t="shared" ref="G1348:G1361" si="66">F1348-E1348</f>
        <v>20000000</v>
      </c>
      <c r="H1348" s="56" t="s">
        <v>1227</v>
      </c>
      <c r="I1348" s="69"/>
      <c r="J1348" s="26"/>
    </row>
    <row r="1349" spans="1:10" s="14" customFormat="1" ht="77.5" x14ac:dyDescent="0.35">
      <c r="A1349" s="10"/>
      <c r="B1349" s="11"/>
      <c r="C1349" s="58">
        <v>10</v>
      </c>
      <c r="D1349" s="56" t="s">
        <v>2233</v>
      </c>
      <c r="E1349" s="63">
        <v>0</v>
      </c>
      <c r="F1349" s="63">
        <v>15000000</v>
      </c>
      <c r="G1349" s="76">
        <f t="shared" si="66"/>
        <v>15000000</v>
      </c>
      <c r="H1349" s="56" t="s">
        <v>1227</v>
      </c>
      <c r="I1349" s="69"/>
      <c r="J1349" s="26"/>
    </row>
    <row r="1350" spans="1:10" s="14" customFormat="1" ht="77.5" x14ac:dyDescent="0.35">
      <c r="A1350" s="10"/>
      <c r="B1350" s="11"/>
      <c r="C1350" s="58">
        <v>11</v>
      </c>
      <c r="D1350" s="56" t="s">
        <v>2237</v>
      </c>
      <c r="E1350" s="63">
        <v>0</v>
      </c>
      <c r="F1350" s="63">
        <v>25000000</v>
      </c>
      <c r="G1350" s="76">
        <f t="shared" si="66"/>
        <v>25000000</v>
      </c>
      <c r="H1350" s="56" t="s">
        <v>1227</v>
      </c>
      <c r="I1350" s="69"/>
      <c r="J1350" s="26"/>
    </row>
    <row r="1351" spans="1:10" s="14" customFormat="1" ht="93" x14ac:dyDescent="0.35">
      <c r="A1351" s="10"/>
      <c r="B1351" s="11"/>
      <c r="C1351" s="58">
        <v>12</v>
      </c>
      <c r="D1351" s="56" t="s">
        <v>2238</v>
      </c>
      <c r="E1351" s="63">
        <v>0</v>
      </c>
      <c r="F1351" s="63">
        <v>25000000</v>
      </c>
      <c r="G1351" s="76">
        <f t="shared" si="66"/>
        <v>25000000</v>
      </c>
      <c r="H1351" s="56" t="s">
        <v>1227</v>
      </c>
      <c r="I1351" s="69"/>
      <c r="J1351" s="26"/>
    </row>
    <row r="1352" spans="1:10" s="14" customFormat="1" ht="93" x14ac:dyDescent="0.35">
      <c r="A1352" s="10"/>
      <c r="B1352" s="11"/>
      <c r="C1352" s="58">
        <v>13</v>
      </c>
      <c r="D1352" s="56" t="s">
        <v>2239</v>
      </c>
      <c r="E1352" s="63">
        <v>0</v>
      </c>
      <c r="F1352" s="63">
        <v>20000000</v>
      </c>
      <c r="G1352" s="76">
        <f t="shared" si="66"/>
        <v>20000000</v>
      </c>
      <c r="H1352" s="56" t="s">
        <v>1227</v>
      </c>
      <c r="I1352" s="69"/>
      <c r="J1352" s="26"/>
    </row>
    <row r="1353" spans="1:10" s="14" customFormat="1" ht="124" x14ac:dyDescent="0.35">
      <c r="A1353" s="10"/>
      <c r="B1353" s="11"/>
      <c r="C1353" s="58">
        <v>14</v>
      </c>
      <c r="D1353" s="56" t="s">
        <v>2240</v>
      </c>
      <c r="E1353" s="63">
        <v>0</v>
      </c>
      <c r="F1353" s="63">
        <v>10000000</v>
      </c>
      <c r="G1353" s="76">
        <f t="shared" si="66"/>
        <v>10000000</v>
      </c>
      <c r="H1353" s="56" t="s">
        <v>1227</v>
      </c>
      <c r="I1353" s="69"/>
      <c r="J1353" s="26"/>
    </row>
    <row r="1354" spans="1:10" s="14" customFormat="1" ht="124" x14ac:dyDescent="0.35">
      <c r="A1354" s="10"/>
      <c r="B1354" s="11"/>
      <c r="C1354" s="58">
        <v>15</v>
      </c>
      <c r="D1354" s="56" t="s">
        <v>2241</v>
      </c>
      <c r="E1354" s="63">
        <v>0</v>
      </c>
      <c r="F1354" s="63">
        <v>40000000</v>
      </c>
      <c r="G1354" s="76">
        <f t="shared" si="66"/>
        <v>40000000</v>
      </c>
      <c r="H1354" s="56" t="s">
        <v>1227</v>
      </c>
      <c r="I1354" s="69"/>
      <c r="J1354" s="26"/>
    </row>
    <row r="1355" spans="1:10" s="14" customFormat="1" ht="139.5" x14ac:dyDescent="0.35">
      <c r="A1355" s="10"/>
      <c r="B1355" s="11"/>
      <c r="C1355" s="58">
        <v>16</v>
      </c>
      <c r="D1355" s="56" t="s">
        <v>2242</v>
      </c>
      <c r="E1355" s="63">
        <v>0</v>
      </c>
      <c r="F1355" s="63">
        <v>15000000</v>
      </c>
      <c r="G1355" s="76">
        <f t="shared" si="66"/>
        <v>15000000</v>
      </c>
      <c r="H1355" s="56" t="s">
        <v>1227</v>
      </c>
      <c r="I1355" s="69"/>
      <c r="J1355" s="26"/>
    </row>
    <row r="1356" spans="1:10" s="14" customFormat="1" ht="108.5" x14ac:dyDescent="0.35">
      <c r="A1356" s="10"/>
      <c r="B1356" s="11"/>
      <c r="C1356" s="58">
        <v>17</v>
      </c>
      <c r="D1356" s="56" t="s">
        <v>2243</v>
      </c>
      <c r="E1356" s="63">
        <v>0</v>
      </c>
      <c r="F1356" s="63">
        <v>80000000</v>
      </c>
      <c r="G1356" s="76">
        <f t="shared" si="66"/>
        <v>80000000</v>
      </c>
      <c r="H1356" s="56" t="s">
        <v>1227</v>
      </c>
      <c r="I1356" s="69"/>
      <c r="J1356" s="26"/>
    </row>
    <row r="1357" spans="1:10" s="14" customFormat="1" ht="77.5" x14ac:dyDescent="0.35">
      <c r="A1357" s="10"/>
      <c r="B1357" s="11"/>
      <c r="C1357" s="58">
        <v>18</v>
      </c>
      <c r="D1357" s="56" t="s">
        <v>3305</v>
      </c>
      <c r="E1357" s="63">
        <v>0</v>
      </c>
      <c r="F1357" s="63">
        <v>8000000</v>
      </c>
      <c r="G1357" s="76">
        <f t="shared" si="66"/>
        <v>8000000</v>
      </c>
      <c r="H1357" s="56" t="s">
        <v>1226</v>
      </c>
      <c r="I1357" s="69"/>
      <c r="J1357" s="26"/>
    </row>
    <row r="1358" spans="1:10" s="14" customFormat="1" ht="77.5" x14ac:dyDescent="0.35">
      <c r="A1358" s="10"/>
      <c r="B1358" s="11"/>
      <c r="C1358" s="58">
        <v>19</v>
      </c>
      <c r="D1358" s="56" t="s">
        <v>2234</v>
      </c>
      <c r="E1358" s="63">
        <v>0</v>
      </c>
      <c r="F1358" s="63">
        <v>10000000</v>
      </c>
      <c r="G1358" s="76">
        <f t="shared" si="66"/>
        <v>10000000</v>
      </c>
      <c r="H1358" s="56" t="s">
        <v>1226</v>
      </c>
      <c r="I1358" s="69"/>
      <c r="J1358" s="26"/>
    </row>
    <row r="1359" spans="1:10" s="14" customFormat="1" ht="77.5" x14ac:dyDescent="0.35">
      <c r="A1359" s="10"/>
      <c r="B1359" s="11"/>
      <c r="C1359" s="58">
        <v>20</v>
      </c>
      <c r="D1359" s="56" t="s">
        <v>2235</v>
      </c>
      <c r="E1359" s="63">
        <v>0</v>
      </c>
      <c r="F1359" s="63">
        <v>23000000</v>
      </c>
      <c r="G1359" s="76">
        <f t="shared" si="66"/>
        <v>23000000</v>
      </c>
      <c r="H1359" s="56" t="s">
        <v>1226</v>
      </c>
      <c r="I1359" s="69"/>
      <c r="J1359" s="26"/>
    </row>
    <row r="1360" spans="1:10" s="14" customFormat="1" ht="77.5" x14ac:dyDescent="0.35">
      <c r="A1360" s="10"/>
      <c r="B1360" s="11"/>
      <c r="C1360" s="58">
        <v>21</v>
      </c>
      <c r="D1360" s="56" t="s">
        <v>2236</v>
      </c>
      <c r="E1360" s="63">
        <v>0</v>
      </c>
      <c r="F1360" s="63">
        <v>20000000</v>
      </c>
      <c r="G1360" s="76">
        <f t="shared" si="66"/>
        <v>20000000</v>
      </c>
      <c r="H1360" s="56" t="s">
        <v>1226</v>
      </c>
      <c r="I1360" s="69"/>
      <c r="J1360" s="26"/>
    </row>
    <row r="1361" spans="1:10" s="14" customFormat="1" ht="93" x14ac:dyDescent="0.35">
      <c r="A1361" s="10"/>
      <c r="B1361" s="11"/>
      <c r="C1361" s="58">
        <v>22</v>
      </c>
      <c r="D1361" s="56" t="s">
        <v>2244</v>
      </c>
      <c r="E1361" s="63">
        <v>0</v>
      </c>
      <c r="F1361" s="63">
        <v>12000000</v>
      </c>
      <c r="G1361" s="76">
        <f t="shared" si="66"/>
        <v>12000000</v>
      </c>
      <c r="H1361" s="56" t="s">
        <v>1226</v>
      </c>
      <c r="I1361" s="69"/>
      <c r="J1361" s="26"/>
    </row>
    <row r="1362" spans="1:10" x14ac:dyDescent="0.35">
      <c r="A1362" s="10"/>
      <c r="B1362" s="27"/>
      <c r="C1362" s="109" t="s">
        <v>1340</v>
      </c>
      <c r="D1362" s="110"/>
      <c r="E1362" s="59">
        <f>SUM(E1340:E1361)</f>
        <v>117500000</v>
      </c>
      <c r="F1362" s="59">
        <f>SUM(F1340:F1361)</f>
        <v>440500000</v>
      </c>
      <c r="G1362" s="73">
        <f>SUM(G1340:G1361)</f>
        <v>323000000</v>
      </c>
      <c r="H1362" s="31"/>
      <c r="J1362" s="35"/>
    </row>
    <row r="1363" spans="1:10" x14ac:dyDescent="0.35">
      <c r="A1363" s="10"/>
      <c r="B1363" s="27"/>
      <c r="C1363" s="107" t="s">
        <v>1367</v>
      </c>
      <c r="D1363" s="112"/>
      <c r="E1363" s="59"/>
      <c r="F1363" s="59"/>
      <c r="G1363" s="73"/>
      <c r="H1363" s="31"/>
      <c r="J1363" s="35"/>
    </row>
    <row r="1364" spans="1:10" ht="77.5" x14ac:dyDescent="0.35">
      <c r="A1364" s="10"/>
      <c r="B1364" s="11"/>
      <c r="C1364" s="9">
        <f ca="1">COUNTIF($B$11:E1364,E1364)</f>
        <v>1</v>
      </c>
      <c r="D1364" s="4" t="s">
        <v>466</v>
      </c>
      <c r="E1364" s="59">
        <v>20000000</v>
      </c>
      <c r="F1364" s="59">
        <v>20000000</v>
      </c>
      <c r="G1364" s="73"/>
      <c r="H1364" s="6" t="s">
        <v>1227</v>
      </c>
    </row>
    <row r="1365" spans="1:10" ht="77.5" x14ac:dyDescent="0.35">
      <c r="A1365" s="10"/>
      <c r="B1365" s="11"/>
      <c r="C1365" s="9">
        <f ca="1">COUNTIF($B$11:E1365,E1365)</f>
        <v>2</v>
      </c>
      <c r="D1365" s="4" t="s">
        <v>467</v>
      </c>
      <c r="E1365" s="59">
        <v>30000000</v>
      </c>
      <c r="F1365" s="59">
        <v>30000000</v>
      </c>
      <c r="G1365" s="73"/>
      <c r="H1365" s="6" t="s">
        <v>1226</v>
      </c>
    </row>
    <row r="1366" spans="1:10" ht="77.5" x14ac:dyDescent="0.35">
      <c r="A1366" s="10"/>
      <c r="B1366" s="11"/>
      <c r="C1366" s="9">
        <f ca="1">COUNTIF($B$11:E1366,E1366)</f>
        <v>3</v>
      </c>
      <c r="D1366" s="4" t="s">
        <v>468</v>
      </c>
      <c r="E1366" s="59">
        <v>25000000</v>
      </c>
      <c r="F1366" s="59">
        <v>25000000</v>
      </c>
      <c r="G1366" s="73"/>
      <c r="H1366" s="6" t="s">
        <v>1226</v>
      </c>
    </row>
    <row r="1367" spans="1:10" ht="77.5" x14ac:dyDescent="0.35">
      <c r="A1367" s="10"/>
      <c r="B1367" s="11"/>
      <c r="C1367" s="9">
        <f ca="1">COUNTIF($B$11:E1367,E1367)</f>
        <v>4</v>
      </c>
      <c r="D1367" s="4" t="s">
        <v>469</v>
      </c>
      <c r="E1367" s="59">
        <v>11500000</v>
      </c>
      <c r="F1367" s="59">
        <v>11500000</v>
      </c>
      <c r="G1367" s="73"/>
      <c r="H1367" s="6" t="s">
        <v>1226</v>
      </c>
    </row>
    <row r="1368" spans="1:10" ht="77.5" x14ac:dyDescent="0.35">
      <c r="A1368" s="10"/>
      <c r="B1368" s="11"/>
      <c r="C1368" s="9">
        <f ca="1">COUNTIF($B$11:E1368,E1368)</f>
        <v>5</v>
      </c>
      <c r="D1368" s="4" t="s">
        <v>470</v>
      </c>
      <c r="E1368" s="59">
        <v>20000000</v>
      </c>
      <c r="F1368" s="59">
        <v>20000000</v>
      </c>
      <c r="G1368" s="73"/>
      <c r="H1368" s="6" t="s">
        <v>1226</v>
      </c>
    </row>
    <row r="1369" spans="1:10" ht="77.5" x14ac:dyDescent="0.35">
      <c r="A1369" s="10"/>
      <c r="B1369" s="11"/>
      <c r="C1369" s="9">
        <f ca="1">COUNTIF($B$11:E1369,E1369)</f>
        <v>6</v>
      </c>
      <c r="D1369" s="4" t="s">
        <v>471</v>
      </c>
      <c r="E1369" s="59">
        <v>15000000</v>
      </c>
      <c r="F1369" s="59">
        <v>15000000</v>
      </c>
      <c r="G1369" s="73"/>
      <c r="H1369" s="6" t="s">
        <v>1226</v>
      </c>
    </row>
    <row r="1370" spans="1:10" ht="77.5" x14ac:dyDescent="0.35">
      <c r="A1370" s="10"/>
      <c r="B1370" s="11"/>
      <c r="C1370" s="9">
        <f ca="1">COUNTIF($B$11:E1370,E1370)</f>
        <v>7</v>
      </c>
      <c r="D1370" s="4" t="s">
        <v>472</v>
      </c>
      <c r="E1370" s="59">
        <v>18000000</v>
      </c>
      <c r="F1370" s="59">
        <v>18000000</v>
      </c>
      <c r="G1370" s="73"/>
      <c r="H1370" s="6" t="s">
        <v>1226</v>
      </c>
    </row>
    <row r="1371" spans="1:10" ht="77.5" x14ac:dyDescent="0.35">
      <c r="A1371" s="10"/>
      <c r="B1371" s="11"/>
      <c r="C1371" s="9">
        <f ca="1">COUNTIF($B$11:E1371,E1371)</f>
        <v>8</v>
      </c>
      <c r="D1371" s="4" t="s">
        <v>473</v>
      </c>
      <c r="E1371" s="59">
        <v>30000000</v>
      </c>
      <c r="F1371" s="59">
        <v>30000000</v>
      </c>
      <c r="G1371" s="73"/>
      <c r="H1371" s="6" t="s">
        <v>1226</v>
      </c>
    </row>
    <row r="1372" spans="1:10" s="14" customFormat="1" ht="77.5" x14ac:dyDescent="0.35">
      <c r="A1372" s="10"/>
      <c r="B1372" s="11"/>
      <c r="C1372" s="58">
        <v>9</v>
      </c>
      <c r="D1372" s="56" t="s">
        <v>2245</v>
      </c>
      <c r="E1372" s="63">
        <v>0</v>
      </c>
      <c r="F1372" s="63">
        <v>10000000</v>
      </c>
      <c r="G1372" s="76">
        <f t="shared" ref="G1372:G1386" si="67">F1372-E1372</f>
        <v>10000000</v>
      </c>
      <c r="H1372" s="56" t="s">
        <v>1227</v>
      </c>
      <c r="I1372" s="69"/>
      <c r="J1372" s="26"/>
    </row>
    <row r="1373" spans="1:10" s="14" customFormat="1" ht="93" x14ac:dyDescent="0.35">
      <c r="A1373" s="10"/>
      <c r="B1373" s="11"/>
      <c r="C1373" s="58">
        <v>10</v>
      </c>
      <c r="D1373" s="56" t="s">
        <v>2246</v>
      </c>
      <c r="E1373" s="63">
        <v>0</v>
      </c>
      <c r="F1373" s="63">
        <v>25000000</v>
      </c>
      <c r="G1373" s="76">
        <f t="shared" si="67"/>
        <v>25000000</v>
      </c>
      <c r="H1373" s="56" t="s">
        <v>1227</v>
      </c>
      <c r="I1373" s="69"/>
      <c r="J1373" s="26"/>
    </row>
    <row r="1374" spans="1:10" s="14" customFormat="1" ht="77.5" x14ac:dyDescent="0.35">
      <c r="A1374" s="10"/>
      <c r="B1374" s="11"/>
      <c r="C1374" s="58">
        <v>11</v>
      </c>
      <c r="D1374" s="56" t="s">
        <v>2254</v>
      </c>
      <c r="E1374" s="63">
        <v>0</v>
      </c>
      <c r="F1374" s="63">
        <v>10000000</v>
      </c>
      <c r="G1374" s="76">
        <f t="shared" si="67"/>
        <v>10000000</v>
      </c>
      <c r="H1374" s="56" t="s">
        <v>1227</v>
      </c>
      <c r="I1374" s="69"/>
      <c r="J1374" s="26"/>
    </row>
    <row r="1375" spans="1:10" s="14" customFormat="1" ht="93" x14ac:dyDescent="0.35">
      <c r="A1375" s="10"/>
      <c r="B1375" s="11"/>
      <c r="C1375" s="58">
        <v>12</v>
      </c>
      <c r="D1375" s="56" t="s">
        <v>2255</v>
      </c>
      <c r="E1375" s="63">
        <v>0</v>
      </c>
      <c r="F1375" s="63">
        <v>100000000</v>
      </c>
      <c r="G1375" s="76">
        <f t="shared" si="67"/>
        <v>100000000</v>
      </c>
      <c r="H1375" s="56" t="s">
        <v>1227</v>
      </c>
      <c r="I1375" s="69"/>
      <c r="J1375" s="26"/>
    </row>
    <row r="1376" spans="1:10" s="14" customFormat="1" ht="93" x14ac:dyDescent="0.35">
      <c r="A1376" s="10"/>
      <c r="B1376" s="11"/>
      <c r="C1376" s="58">
        <v>13</v>
      </c>
      <c r="D1376" s="56" t="s">
        <v>2256</v>
      </c>
      <c r="E1376" s="63">
        <v>0</v>
      </c>
      <c r="F1376" s="63">
        <v>10000000</v>
      </c>
      <c r="G1376" s="76">
        <f t="shared" si="67"/>
        <v>10000000</v>
      </c>
      <c r="H1376" s="56" t="s">
        <v>1227</v>
      </c>
      <c r="I1376" s="69"/>
      <c r="J1376" s="26"/>
    </row>
    <row r="1377" spans="1:10" s="14" customFormat="1" ht="93" x14ac:dyDescent="0.35">
      <c r="A1377" s="10"/>
      <c r="B1377" s="11"/>
      <c r="C1377" s="58">
        <v>14</v>
      </c>
      <c r="D1377" s="56" t="s">
        <v>2257</v>
      </c>
      <c r="E1377" s="63">
        <v>0</v>
      </c>
      <c r="F1377" s="63">
        <v>10000000</v>
      </c>
      <c r="G1377" s="76">
        <f t="shared" si="67"/>
        <v>10000000</v>
      </c>
      <c r="H1377" s="56" t="s">
        <v>1227</v>
      </c>
      <c r="I1377" s="69"/>
      <c r="J1377" s="26"/>
    </row>
    <row r="1378" spans="1:10" s="14" customFormat="1" ht="93" x14ac:dyDescent="0.35">
      <c r="A1378" s="10"/>
      <c r="B1378" s="11"/>
      <c r="C1378" s="58">
        <v>15</v>
      </c>
      <c r="D1378" s="56" t="s">
        <v>2258</v>
      </c>
      <c r="E1378" s="63">
        <v>0</v>
      </c>
      <c r="F1378" s="63">
        <v>15000000</v>
      </c>
      <c r="G1378" s="76">
        <f t="shared" si="67"/>
        <v>15000000</v>
      </c>
      <c r="H1378" s="56" t="s">
        <v>1227</v>
      </c>
      <c r="I1378" s="69"/>
      <c r="J1378" s="26"/>
    </row>
    <row r="1379" spans="1:10" s="14" customFormat="1" ht="77.5" x14ac:dyDescent="0.35">
      <c r="A1379" s="10"/>
      <c r="B1379" s="11"/>
      <c r="C1379" s="58">
        <v>16</v>
      </c>
      <c r="D1379" s="56" t="s">
        <v>3306</v>
      </c>
      <c r="E1379" s="63">
        <v>0</v>
      </c>
      <c r="F1379" s="63">
        <v>10000000</v>
      </c>
      <c r="G1379" s="76">
        <f t="shared" si="67"/>
        <v>10000000</v>
      </c>
      <c r="H1379" s="56" t="s">
        <v>1226</v>
      </c>
      <c r="I1379" s="69"/>
      <c r="J1379" s="26"/>
    </row>
    <row r="1380" spans="1:10" s="14" customFormat="1" ht="77.5" x14ac:dyDescent="0.35">
      <c r="A1380" s="10"/>
      <c r="B1380" s="11"/>
      <c r="C1380" s="58">
        <v>17</v>
      </c>
      <c r="D1380" s="56" t="s">
        <v>2247</v>
      </c>
      <c r="E1380" s="63">
        <v>0</v>
      </c>
      <c r="F1380" s="63">
        <v>25000000</v>
      </c>
      <c r="G1380" s="76">
        <f t="shared" si="67"/>
        <v>25000000</v>
      </c>
      <c r="H1380" s="56" t="s">
        <v>1226</v>
      </c>
      <c r="I1380" s="69"/>
      <c r="J1380" s="26"/>
    </row>
    <row r="1381" spans="1:10" s="14" customFormat="1" ht="93" x14ac:dyDescent="0.35">
      <c r="A1381" s="10"/>
      <c r="B1381" s="11"/>
      <c r="C1381" s="58">
        <v>18</v>
      </c>
      <c r="D1381" s="56" t="s">
        <v>2248</v>
      </c>
      <c r="E1381" s="63">
        <v>0</v>
      </c>
      <c r="F1381" s="63">
        <v>10000000</v>
      </c>
      <c r="G1381" s="76">
        <f t="shared" si="67"/>
        <v>10000000</v>
      </c>
      <c r="H1381" s="56" t="s">
        <v>1226</v>
      </c>
      <c r="I1381" s="69"/>
      <c r="J1381" s="26"/>
    </row>
    <row r="1382" spans="1:10" s="14" customFormat="1" ht="77.5" x14ac:dyDescent="0.35">
      <c r="A1382" s="10"/>
      <c r="B1382" s="11"/>
      <c r="C1382" s="58">
        <v>19</v>
      </c>
      <c r="D1382" s="56" t="s">
        <v>2249</v>
      </c>
      <c r="E1382" s="63">
        <v>0</v>
      </c>
      <c r="F1382" s="63">
        <v>11000000</v>
      </c>
      <c r="G1382" s="76">
        <f t="shared" si="67"/>
        <v>11000000</v>
      </c>
      <c r="H1382" s="56" t="s">
        <v>1226</v>
      </c>
      <c r="I1382" s="69"/>
      <c r="J1382" s="26"/>
    </row>
    <row r="1383" spans="1:10" s="14" customFormat="1" ht="77.5" x14ac:dyDescent="0.35">
      <c r="A1383" s="10"/>
      <c r="B1383" s="11"/>
      <c r="C1383" s="58">
        <v>20</v>
      </c>
      <c r="D1383" s="56" t="s">
        <v>2250</v>
      </c>
      <c r="E1383" s="63">
        <v>0</v>
      </c>
      <c r="F1383" s="63">
        <v>20000000</v>
      </c>
      <c r="G1383" s="76">
        <f t="shared" si="67"/>
        <v>20000000</v>
      </c>
      <c r="H1383" s="56" t="s">
        <v>1226</v>
      </c>
      <c r="I1383" s="69"/>
      <c r="J1383" s="26"/>
    </row>
    <row r="1384" spans="1:10" s="14" customFormat="1" ht="77.5" x14ac:dyDescent="0.35">
      <c r="A1384" s="10"/>
      <c r="B1384" s="11"/>
      <c r="C1384" s="58">
        <v>21</v>
      </c>
      <c r="D1384" s="56" t="s">
        <v>2251</v>
      </c>
      <c r="E1384" s="63">
        <v>0</v>
      </c>
      <c r="F1384" s="63">
        <v>15000000</v>
      </c>
      <c r="G1384" s="76">
        <f t="shared" si="67"/>
        <v>15000000</v>
      </c>
      <c r="H1384" s="56" t="s">
        <v>1226</v>
      </c>
      <c r="I1384" s="69"/>
      <c r="J1384" s="26"/>
    </row>
    <row r="1385" spans="1:10" s="14" customFormat="1" ht="93" x14ac:dyDescent="0.35">
      <c r="A1385" s="10"/>
      <c r="B1385" s="11"/>
      <c r="C1385" s="58">
        <v>22</v>
      </c>
      <c r="D1385" s="56" t="s">
        <v>2252</v>
      </c>
      <c r="E1385" s="63">
        <v>0</v>
      </c>
      <c r="F1385" s="63">
        <v>20000000</v>
      </c>
      <c r="G1385" s="76">
        <f t="shared" si="67"/>
        <v>20000000</v>
      </c>
      <c r="H1385" s="56" t="s">
        <v>1226</v>
      </c>
      <c r="I1385" s="69"/>
      <c r="J1385" s="26"/>
    </row>
    <row r="1386" spans="1:10" s="14" customFormat="1" ht="77.5" x14ac:dyDescent="0.35">
      <c r="A1386" s="10"/>
      <c r="B1386" s="11"/>
      <c r="C1386" s="58">
        <v>23</v>
      </c>
      <c r="D1386" s="56" t="s">
        <v>2253</v>
      </c>
      <c r="E1386" s="63">
        <v>0</v>
      </c>
      <c r="F1386" s="63">
        <v>25000000</v>
      </c>
      <c r="G1386" s="76">
        <f t="shared" si="67"/>
        <v>25000000</v>
      </c>
      <c r="H1386" s="56" t="s">
        <v>1226</v>
      </c>
      <c r="I1386" s="69"/>
      <c r="J1386" s="26"/>
    </row>
    <row r="1387" spans="1:10" x14ac:dyDescent="0.35">
      <c r="A1387" s="10"/>
      <c r="B1387" s="27"/>
      <c r="C1387" s="109" t="s">
        <v>1341</v>
      </c>
      <c r="D1387" s="110"/>
      <c r="E1387" s="59">
        <f>SUM(E1364:E1386)</f>
        <v>169500000</v>
      </c>
      <c r="F1387" s="59">
        <f>SUM(F1364:F1386)</f>
        <v>485500000</v>
      </c>
      <c r="G1387" s="73">
        <f>SUM(G1364:G1386)</f>
        <v>316000000</v>
      </c>
      <c r="H1387" s="31"/>
      <c r="J1387" s="35"/>
    </row>
    <row r="1388" spans="1:10" x14ac:dyDescent="0.35">
      <c r="A1388" s="10"/>
      <c r="B1388" s="27"/>
      <c r="C1388" s="107" t="s">
        <v>1368</v>
      </c>
      <c r="D1388" s="112"/>
      <c r="E1388" s="59"/>
      <c r="F1388" s="59"/>
      <c r="G1388" s="73"/>
      <c r="H1388" s="31"/>
      <c r="J1388" s="35"/>
    </row>
    <row r="1389" spans="1:10" ht="77.5" x14ac:dyDescent="0.35">
      <c r="A1389" s="10"/>
      <c r="B1389" s="11"/>
      <c r="C1389" s="9">
        <f ca="1">COUNTIF($B$11:E1389,E1389)</f>
        <v>1</v>
      </c>
      <c r="D1389" s="4" t="s">
        <v>474</v>
      </c>
      <c r="E1389" s="59">
        <v>200000000</v>
      </c>
      <c r="F1389" s="59">
        <v>200000000</v>
      </c>
      <c r="G1389" s="73"/>
      <c r="H1389" s="6" t="s">
        <v>1227</v>
      </c>
    </row>
    <row r="1390" spans="1:10" ht="77.5" x14ac:dyDescent="0.35">
      <c r="A1390" s="10"/>
      <c r="B1390" s="11"/>
      <c r="C1390" s="9">
        <f ca="1">COUNTIF($B$11:E1390,E1390)</f>
        <v>2</v>
      </c>
      <c r="D1390" s="4" t="s">
        <v>475</v>
      </c>
      <c r="E1390" s="59">
        <v>10000000</v>
      </c>
      <c r="F1390" s="59">
        <v>10000000</v>
      </c>
      <c r="G1390" s="73"/>
      <c r="H1390" s="6" t="s">
        <v>1227</v>
      </c>
    </row>
    <row r="1391" spans="1:10" ht="124" x14ac:dyDescent="0.35">
      <c r="A1391" s="10"/>
      <c r="B1391" s="11"/>
      <c r="C1391" s="9">
        <f ca="1">COUNTIF($B$11:E1391,E1391)</f>
        <v>3</v>
      </c>
      <c r="D1391" s="4" t="s">
        <v>476</v>
      </c>
      <c r="E1391" s="59">
        <v>50000000</v>
      </c>
      <c r="F1391" s="59">
        <v>50000000</v>
      </c>
      <c r="G1391" s="73"/>
      <c r="H1391" s="6" t="s">
        <v>1227</v>
      </c>
    </row>
    <row r="1392" spans="1:10" ht="93" x14ac:dyDescent="0.35">
      <c r="A1392" s="10"/>
      <c r="B1392" s="11"/>
      <c r="C1392" s="9">
        <f ca="1">COUNTIF($B$11:E1392,E1392)</f>
        <v>4</v>
      </c>
      <c r="D1392" s="4" t="s">
        <v>477</v>
      </c>
      <c r="E1392" s="59">
        <v>17000000</v>
      </c>
      <c r="F1392" s="59">
        <v>17000000</v>
      </c>
      <c r="G1392" s="73"/>
      <c r="H1392" s="6" t="s">
        <v>1227</v>
      </c>
    </row>
    <row r="1393" spans="1:10" ht="77.5" x14ac:dyDescent="0.35">
      <c r="A1393" s="10"/>
      <c r="B1393" s="11"/>
      <c r="C1393" s="9">
        <f ca="1">COUNTIF($B$11:E1393,E1393)</f>
        <v>5</v>
      </c>
      <c r="D1393" s="4" t="s">
        <v>478</v>
      </c>
      <c r="E1393" s="59">
        <v>11500000</v>
      </c>
      <c r="F1393" s="59">
        <v>11500000</v>
      </c>
      <c r="G1393" s="73"/>
      <c r="H1393" s="6" t="s">
        <v>1226</v>
      </c>
    </row>
    <row r="1394" spans="1:10" ht="93" x14ac:dyDescent="0.35">
      <c r="A1394" s="10"/>
      <c r="B1394" s="11"/>
      <c r="C1394" s="9">
        <f ca="1">COUNTIF($B$11:E1394,E1394)</f>
        <v>6</v>
      </c>
      <c r="D1394" s="4" t="s">
        <v>479</v>
      </c>
      <c r="E1394" s="59">
        <v>15000000</v>
      </c>
      <c r="F1394" s="59">
        <v>15000000</v>
      </c>
      <c r="G1394" s="73"/>
      <c r="H1394" s="6" t="s">
        <v>1226</v>
      </c>
    </row>
    <row r="1395" spans="1:10" ht="108.5" x14ac:dyDescent="0.35">
      <c r="A1395" s="10"/>
      <c r="B1395" s="11"/>
      <c r="C1395" s="9">
        <f ca="1">COUNTIF($B$11:E1395,E1395)</f>
        <v>7</v>
      </c>
      <c r="D1395" s="4" t="s">
        <v>480</v>
      </c>
      <c r="E1395" s="59">
        <v>12000000</v>
      </c>
      <c r="F1395" s="59">
        <v>12000000</v>
      </c>
      <c r="G1395" s="73"/>
      <c r="H1395" s="6" t="s">
        <v>1226</v>
      </c>
    </row>
    <row r="1396" spans="1:10" ht="77.5" x14ac:dyDescent="0.35">
      <c r="A1396" s="10"/>
      <c r="B1396" s="11"/>
      <c r="C1396" s="9">
        <f ca="1">COUNTIF($B$11:E1396,E1396)</f>
        <v>8</v>
      </c>
      <c r="D1396" s="4" t="s">
        <v>481</v>
      </c>
      <c r="E1396" s="59">
        <v>10000000</v>
      </c>
      <c r="F1396" s="59">
        <v>10000000</v>
      </c>
      <c r="G1396" s="73"/>
      <c r="H1396" s="6" t="s">
        <v>1226</v>
      </c>
    </row>
    <row r="1397" spans="1:10" ht="77.5" x14ac:dyDescent="0.35">
      <c r="A1397" s="10"/>
      <c r="B1397" s="11"/>
      <c r="C1397" s="9">
        <f ca="1">COUNTIF($B$11:E1397,E1397)</f>
        <v>9</v>
      </c>
      <c r="D1397" s="4" t="s">
        <v>482</v>
      </c>
      <c r="E1397" s="59">
        <v>10000000</v>
      </c>
      <c r="F1397" s="59">
        <v>10000000</v>
      </c>
      <c r="G1397" s="73"/>
      <c r="H1397" s="6" t="s">
        <v>1226</v>
      </c>
    </row>
    <row r="1398" spans="1:10" s="14" customFormat="1" ht="77.5" x14ac:dyDescent="0.35">
      <c r="A1398" s="10"/>
      <c r="B1398" s="11"/>
      <c r="C1398" s="58">
        <v>10</v>
      </c>
      <c r="D1398" s="56" t="s">
        <v>2260</v>
      </c>
      <c r="E1398" s="63">
        <v>0</v>
      </c>
      <c r="F1398" s="63">
        <v>50000000</v>
      </c>
      <c r="G1398" s="76">
        <f t="shared" ref="G1398:G1406" si="68">F1398-E1398</f>
        <v>50000000</v>
      </c>
      <c r="H1398" s="56" t="s">
        <v>1227</v>
      </c>
      <c r="I1398" s="69"/>
      <c r="J1398" s="26"/>
    </row>
    <row r="1399" spans="1:10" s="14" customFormat="1" ht="108.5" x14ac:dyDescent="0.35">
      <c r="A1399" s="10"/>
      <c r="B1399" s="11"/>
      <c r="C1399" s="58">
        <v>11</v>
      </c>
      <c r="D1399" s="56" t="s">
        <v>3307</v>
      </c>
      <c r="E1399" s="63">
        <v>0</v>
      </c>
      <c r="F1399" s="63">
        <v>10000000</v>
      </c>
      <c r="G1399" s="76">
        <f t="shared" si="68"/>
        <v>10000000</v>
      </c>
      <c r="H1399" s="56" t="s">
        <v>1227</v>
      </c>
      <c r="I1399" s="69"/>
      <c r="J1399" s="26"/>
    </row>
    <row r="1400" spans="1:10" s="14" customFormat="1" ht="93" x14ac:dyDescent="0.35">
      <c r="A1400" s="10"/>
      <c r="B1400" s="11"/>
      <c r="C1400" s="58">
        <v>12</v>
      </c>
      <c r="D1400" s="56" t="s">
        <v>2261</v>
      </c>
      <c r="E1400" s="63">
        <v>0</v>
      </c>
      <c r="F1400" s="63">
        <v>13000000</v>
      </c>
      <c r="G1400" s="76">
        <f t="shared" si="68"/>
        <v>13000000</v>
      </c>
      <c r="H1400" s="56" t="s">
        <v>1227</v>
      </c>
      <c r="I1400" s="69"/>
      <c r="J1400" s="26"/>
    </row>
    <row r="1401" spans="1:10" s="14" customFormat="1" ht="77.5" x14ac:dyDescent="0.35">
      <c r="A1401" s="10"/>
      <c r="B1401" s="11"/>
      <c r="C1401" s="58">
        <v>13</v>
      </c>
      <c r="D1401" s="56" t="s">
        <v>2262</v>
      </c>
      <c r="E1401" s="63">
        <v>0</v>
      </c>
      <c r="F1401" s="63">
        <v>85000000</v>
      </c>
      <c r="G1401" s="76">
        <f t="shared" si="68"/>
        <v>85000000</v>
      </c>
      <c r="H1401" s="56" t="s">
        <v>1227</v>
      </c>
      <c r="I1401" s="69"/>
      <c r="J1401" s="26"/>
    </row>
    <row r="1402" spans="1:10" s="14" customFormat="1" ht="77.5" x14ac:dyDescent="0.35">
      <c r="A1402" s="10"/>
      <c r="B1402" s="11"/>
      <c r="C1402" s="58">
        <v>14</v>
      </c>
      <c r="D1402" s="56" t="s">
        <v>3308</v>
      </c>
      <c r="E1402" s="63">
        <v>0</v>
      </c>
      <c r="F1402" s="63">
        <v>5000000</v>
      </c>
      <c r="G1402" s="76">
        <f t="shared" si="68"/>
        <v>5000000</v>
      </c>
      <c r="H1402" s="56" t="s">
        <v>1226</v>
      </c>
      <c r="I1402" s="69"/>
      <c r="J1402" s="26"/>
    </row>
    <row r="1403" spans="1:10" s="14" customFormat="1" ht="77.5" x14ac:dyDescent="0.35">
      <c r="A1403" s="10"/>
      <c r="B1403" s="11"/>
      <c r="C1403" s="58">
        <v>15</v>
      </c>
      <c r="D1403" s="56" t="s">
        <v>2259</v>
      </c>
      <c r="E1403" s="63">
        <v>0</v>
      </c>
      <c r="F1403" s="63">
        <v>13000000</v>
      </c>
      <c r="G1403" s="76">
        <f t="shared" si="68"/>
        <v>13000000</v>
      </c>
      <c r="H1403" s="56" t="s">
        <v>1226</v>
      </c>
      <c r="I1403" s="69"/>
      <c r="J1403" s="26"/>
    </row>
    <row r="1404" spans="1:10" s="14" customFormat="1" ht="108.5" x14ac:dyDescent="0.35">
      <c r="A1404" s="10"/>
      <c r="B1404" s="11"/>
      <c r="C1404" s="58">
        <v>16</v>
      </c>
      <c r="D1404" s="56" t="s">
        <v>2263</v>
      </c>
      <c r="E1404" s="63">
        <v>0</v>
      </c>
      <c r="F1404" s="63">
        <v>14000000</v>
      </c>
      <c r="G1404" s="76">
        <f t="shared" si="68"/>
        <v>14000000</v>
      </c>
      <c r="H1404" s="56" t="s">
        <v>1226</v>
      </c>
      <c r="I1404" s="69"/>
      <c r="J1404" s="26"/>
    </row>
    <row r="1405" spans="1:10" s="14" customFormat="1" ht="108.5" x14ac:dyDescent="0.35">
      <c r="A1405" s="10"/>
      <c r="B1405" s="11"/>
      <c r="C1405" s="58">
        <v>17</v>
      </c>
      <c r="D1405" s="56" t="s">
        <v>2264</v>
      </c>
      <c r="E1405" s="63">
        <v>0</v>
      </c>
      <c r="F1405" s="63">
        <v>10000000</v>
      </c>
      <c r="G1405" s="76">
        <f t="shared" si="68"/>
        <v>10000000</v>
      </c>
      <c r="H1405" s="56" t="s">
        <v>1226</v>
      </c>
      <c r="I1405" s="69"/>
      <c r="J1405" s="26"/>
    </row>
    <row r="1406" spans="1:10" s="14" customFormat="1" ht="93" x14ac:dyDescent="0.35">
      <c r="A1406" s="10"/>
      <c r="B1406" s="11"/>
      <c r="C1406" s="58">
        <v>18</v>
      </c>
      <c r="D1406" s="56" t="s">
        <v>2265</v>
      </c>
      <c r="E1406" s="63">
        <v>0</v>
      </c>
      <c r="F1406" s="63">
        <v>12000000</v>
      </c>
      <c r="G1406" s="76">
        <f t="shared" si="68"/>
        <v>12000000</v>
      </c>
      <c r="H1406" s="56" t="s">
        <v>1226</v>
      </c>
      <c r="I1406" s="69"/>
      <c r="J1406" s="26"/>
    </row>
    <row r="1407" spans="1:10" ht="15.75" customHeight="1" x14ac:dyDescent="0.35">
      <c r="A1407" s="10"/>
      <c r="B1407" s="27"/>
      <c r="C1407" s="109" t="s">
        <v>1342</v>
      </c>
      <c r="D1407" s="110"/>
      <c r="E1407" s="59">
        <f>SUM(E1389:E1406)</f>
        <v>335500000</v>
      </c>
      <c r="F1407" s="59">
        <f>SUM(F1389:F1406)</f>
        <v>547500000</v>
      </c>
      <c r="G1407" s="73">
        <f>SUM(G1389:G1406)</f>
        <v>212000000</v>
      </c>
      <c r="H1407" s="31"/>
      <c r="J1407" s="35"/>
    </row>
    <row r="1408" spans="1:10" x14ac:dyDescent="0.35">
      <c r="A1408" s="10"/>
      <c r="B1408" s="27"/>
      <c r="C1408" s="107" t="s">
        <v>1369</v>
      </c>
      <c r="D1408" s="112"/>
      <c r="E1408" s="59"/>
      <c r="F1408" s="59"/>
      <c r="G1408" s="73"/>
      <c r="H1408" s="31"/>
      <c r="J1408" s="35"/>
    </row>
    <row r="1409" spans="1:8" ht="77.5" x14ac:dyDescent="0.35">
      <c r="A1409" s="10"/>
      <c r="B1409" s="11"/>
      <c r="C1409" s="9">
        <f ca="1">COUNTIF($B$11:E1409,E1409)</f>
        <v>1</v>
      </c>
      <c r="D1409" s="4" t="s">
        <v>483</v>
      </c>
      <c r="E1409" s="59">
        <v>11500000</v>
      </c>
      <c r="F1409" s="59">
        <v>11500000</v>
      </c>
      <c r="G1409" s="73"/>
      <c r="H1409" s="6" t="s">
        <v>1227</v>
      </c>
    </row>
    <row r="1410" spans="1:8" ht="77.5" x14ac:dyDescent="0.35">
      <c r="A1410" s="10"/>
      <c r="B1410" s="11"/>
      <c r="C1410" s="9">
        <f ca="1">COUNTIF($B$11:E1410,E1410)</f>
        <v>2</v>
      </c>
      <c r="D1410" s="4" t="s">
        <v>484</v>
      </c>
      <c r="E1410" s="59">
        <v>22000000</v>
      </c>
      <c r="F1410" s="59">
        <v>22000000</v>
      </c>
      <c r="G1410" s="73"/>
      <c r="H1410" s="6" t="s">
        <v>1227</v>
      </c>
    </row>
    <row r="1411" spans="1:8" ht="77.5" x14ac:dyDescent="0.35">
      <c r="A1411" s="10"/>
      <c r="B1411" s="11"/>
      <c r="C1411" s="9">
        <f ca="1">COUNTIF($B$11:E1411,E1411)</f>
        <v>3</v>
      </c>
      <c r="D1411" s="4" t="s">
        <v>485</v>
      </c>
      <c r="E1411" s="59">
        <v>20000000</v>
      </c>
      <c r="F1411" s="59">
        <v>20000000</v>
      </c>
      <c r="G1411" s="73"/>
      <c r="H1411" s="6" t="s">
        <v>1227</v>
      </c>
    </row>
    <row r="1412" spans="1:8" ht="77.5" x14ac:dyDescent="0.35">
      <c r="A1412" s="10"/>
      <c r="B1412" s="11"/>
      <c r="C1412" s="9">
        <f ca="1">COUNTIF($B$11:E1412,E1412)</f>
        <v>4</v>
      </c>
      <c r="D1412" s="4" t="s">
        <v>486</v>
      </c>
      <c r="E1412" s="59">
        <v>11500000</v>
      </c>
      <c r="F1412" s="59">
        <v>11500000</v>
      </c>
      <c r="G1412" s="73"/>
      <c r="H1412" s="6" t="s">
        <v>1227</v>
      </c>
    </row>
    <row r="1413" spans="1:8" ht="77.5" x14ac:dyDescent="0.35">
      <c r="A1413" s="10"/>
      <c r="B1413" s="11"/>
      <c r="C1413" s="9">
        <f ca="1">COUNTIF($B$11:E1413,E1413)</f>
        <v>5</v>
      </c>
      <c r="D1413" s="4" t="s">
        <v>487</v>
      </c>
      <c r="E1413" s="59">
        <v>20000000</v>
      </c>
      <c r="F1413" s="59">
        <v>20000000</v>
      </c>
      <c r="G1413" s="73"/>
      <c r="H1413" s="6" t="s">
        <v>1227</v>
      </c>
    </row>
    <row r="1414" spans="1:8" ht="77.5" x14ac:dyDescent="0.35">
      <c r="A1414" s="10"/>
      <c r="B1414" s="11"/>
      <c r="C1414" s="9">
        <f ca="1">COUNTIF($B$11:E1414,E1414)</f>
        <v>6</v>
      </c>
      <c r="D1414" s="4" t="s">
        <v>488</v>
      </c>
      <c r="E1414" s="59">
        <v>125000000</v>
      </c>
      <c r="F1414" s="59">
        <v>125000000</v>
      </c>
      <c r="G1414" s="73"/>
      <c r="H1414" s="6" t="s">
        <v>1227</v>
      </c>
    </row>
    <row r="1415" spans="1:8" ht="77.5" x14ac:dyDescent="0.35">
      <c r="A1415" s="10"/>
      <c r="B1415" s="11"/>
      <c r="C1415" s="9">
        <f ca="1">COUNTIF($B$11:E1415,E1415)</f>
        <v>7</v>
      </c>
      <c r="D1415" s="4" t="s">
        <v>489</v>
      </c>
      <c r="E1415" s="59">
        <v>11500000</v>
      </c>
      <c r="F1415" s="59">
        <v>11500000</v>
      </c>
      <c r="G1415" s="73"/>
      <c r="H1415" s="6" t="s">
        <v>1227</v>
      </c>
    </row>
    <row r="1416" spans="1:8" ht="77.5" x14ac:dyDescent="0.35">
      <c r="A1416" s="10"/>
      <c r="B1416" s="11"/>
      <c r="C1416" s="9">
        <f ca="1">COUNTIF($B$11:E1416,E1416)</f>
        <v>8</v>
      </c>
      <c r="D1416" s="4" t="s">
        <v>490</v>
      </c>
      <c r="E1416" s="59">
        <v>15000000</v>
      </c>
      <c r="F1416" s="59">
        <v>15000000</v>
      </c>
      <c r="G1416" s="73"/>
      <c r="H1416" s="6" t="s">
        <v>1226</v>
      </c>
    </row>
    <row r="1417" spans="1:8" ht="93" x14ac:dyDescent="0.35">
      <c r="A1417" s="10"/>
      <c r="B1417" s="11"/>
      <c r="C1417" s="9">
        <f ca="1">COUNTIF($B$11:E1417,E1417)</f>
        <v>9</v>
      </c>
      <c r="D1417" s="4" t="s">
        <v>491</v>
      </c>
      <c r="E1417" s="59">
        <v>15000000</v>
      </c>
      <c r="F1417" s="59">
        <v>15000000</v>
      </c>
      <c r="G1417" s="73"/>
      <c r="H1417" s="6" t="s">
        <v>1226</v>
      </c>
    </row>
    <row r="1418" spans="1:8" ht="93" x14ac:dyDescent="0.35">
      <c r="A1418" s="10"/>
      <c r="B1418" s="11"/>
      <c r="C1418" s="9">
        <f ca="1">COUNTIF($B$11:E1418,E1418)</f>
        <v>10</v>
      </c>
      <c r="D1418" s="4" t="s">
        <v>492</v>
      </c>
      <c r="E1418" s="59">
        <v>20000000</v>
      </c>
      <c r="F1418" s="59">
        <v>20000000</v>
      </c>
      <c r="G1418" s="73"/>
      <c r="H1418" s="6" t="s">
        <v>1226</v>
      </c>
    </row>
    <row r="1419" spans="1:8" ht="77.5" x14ac:dyDescent="0.35">
      <c r="A1419" s="10"/>
      <c r="B1419" s="11"/>
      <c r="C1419" s="9">
        <f ca="1">COUNTIF($B$11:E1419,E1419)</f>
        <v>11</v>
      </c>
      <c r="D1419" s="4" t="s">
        <v>493</v>
      </c>
      <c r="E1419" s="59">
        <v>7500000</v>
      </c>
      <c r="F1419" s="59">
        <v>7500000</v>
      </c>
      <c r="G1419" s="73"/>
      <c r="H1419" s="6" t="s">
        <v>1226</v>
      </c>
    </row>
    <row r="1420" spans="1:8" ht="77.5" x14ac:dyDescent="0.35">
      <c r="A1420" s="10"/>
      <c r="B1420" s="11"/>
      <c r="C1420" s="9">
        <f ca="1">COUNTIF($B$11:E1420,E1420)</f>
        <v>12</v>
      </c>
      <c r="D1420" s="4" t="s">
        <v>494</v>
      </c>
      <c r="E1420" s="59">
        <v>7500000</v>
      </c>
      <c r="F1420" s="59">
        <v>7500000</v>
      </c>
      <c r="G1420" s="73"/>
      <c r="H1420" s="6" t="s">
        <v>1226</v>
      </c>
    </row>
    <row r="1421" spans="1:8" ht="77.5" x14ac:dyDescent="0.35">
      <c r="A1421" s="10"/>
      <c r="B1421" s="11"/>
      <c r="C1421" s="9">
        <f ca="1">COUNTIF($B$11:E1421,E1421)</f>
        <v>13</v>
      </c>
      <c r="D1421" s="4" t="s">
        <v>495</v>
      </c>
      <c r="E1421" s="59">
        <v>7500000</v>
      </c>
      <c r="F1421" s="59">
        <v>7500000</v>
      </c>
      <c r="G1421" s="73"/>
      <c r="H1421" s="6" t="s">
        <v>1226</v>
      </c>
    </row>
    <row r="1422" spans="1:8" ht="77.5" x14ac:dyDescent="0.35">
      <c r="A1422" s="10"/>
      <c r="B1422" s="11"/>
      <c r="C1422" s="9">
        <f ca="1">COUNTIF($B$11:E1422,E1422)</f>
        <v>14</v>
      </c>
      <c r="D1422" s="4" t="s">
        <v>496</v>
      </c>
      <c r="E1422" s="59">
        <v>11500000</v>
      </c>
      <c r="F1422" s="59">
        <v>11500000</v>
      </c>
      <c r="G1422" s="73"/>
      <c r="H1422" s="6" t="s">
        <v>1226</v>
      </c>
    </row>
    <row r="1423" spans="1:8" ht="77.5" x14ac:dyDescent="0.35">
      <c r="A1423" s="10"/>
      <c r="B1423" s="11"/>
      <c r="C1423" s="9">
        <f ca="1">COUNTIF($B$11:E1423,E1423)</f>
        <v>15</v>
      </c>
      <c r="D1423" s="4" t="s">
        <v>497</v>
      </c>
      <c r="E1423" s="59">
        <v>20000000</v>
      </c>
      <c r="F1423" s="59">
        <v>20000000</v>
      </c>
      <c r="G1423" s="73"/>
      <c r="H1423" s="6" t="s">
        <v>1226</v>
      </c>
    </row>
    <row r="1424" spans="1:8" ht="77.5" x14ac:dyDescent="0.35">
      <c r="A1424" s="10"/>
      <c r="B1424" s="11"/>
      <c r="C1424" s="9">
        <f ca="1">COUNTIF($B$11:E1424,E1424)</f>
        <v>16</v>
      </c>
      <c r="D1424" s="4" t="s">
        <v>498</v>
      </c>
      <c r="E1424" s="59">
        <v>15000000</v>
      </c>
      <c r="F1424" s="59">
        <v>15000000</v>
      </c>
      <c r="G1424" s="73"/>
      <c r="H1424" s="6" t="s">
        <v>1226</v>
      </c>
    </row>
    <row r="1425" spans="1:10" ht="77.5" x14ac:dyDescent="0.35">
      <c r="A1425" s="10"/>
      <c r="B1425" s="11"/>
      <c r="C1425" s="9">
        <f ca="1">COUNTIF($B$11:E1425,E1425)</f>
        <v>17</v>
      </c>
      <c r="D1425" s="4" t="s">
        <v>499</v>
      </c>
      <c r="E1425" s="59">
        <v>10000000</v>
      </c>
      <c r="F1425" s="59">
        <v>10000000</v>
      </c>
      <c r="G1425" s="73"/>
      <c r="H1425" s="6" t="s">
        <v>1226</v>
      </c>
    </row>
    <row r="1426" spans="1:10" ht="77.5" x14ac:dyDescent="0.35">
      <c r="A1426" s="10"/>
      <c r="B1426" s="11"/>
      <c r="C1426" s="9">
        <f ca="1">COUNTIF($B$11:E1426,E1426)</f>
        <v>18</v>
      </c>
      <c r="D1426" s="4" t="s">
        <v>500</v>
      </c>
      <c r="E1426" s="59">
        <v>11500000</v>
      </c>
      <c r="F1426" s="59">
        <v>11500000</v>
      </c>
      <c r="G1426" s="73"/>
      <c r="H1426" s="6" t="s">
        <v>1226</v>
      </c>
    </row>
    <row r="1427" spans="1:10" s="14" customFormat="1" ht="77.5" x14ac:dyDescent="0.35">
      <c r="A1427" s="10"/>
      <c r="B1427" s="11"/>
      <c r="C1427" s="58">
        <v>19</v>
      </c>
      <c r="D1427" s="56" t="s">
        <v>2266</v>
      </c>
      <c r="E1427" s="63">
        <v>0</v>
      </c>
      <c r="F1427" s="63">
        <v>40000000</v>
      </c>
      <c r="G1427" s="76">
        <f t="shared" ref="G1427:G1428" si="69">F1427-E1427</f>
        <v>40000000</v>
      </c>
      <c r="H1427" s="56" t="s">
        <v>1227</v>
      </c>
      <c r="I1427" s="69"/>
      <c r="J1427" s="26"/>
    </row>
    <row r="1428" spans="1:10" s="14" customFormat="1" ht="108.5" x14ac:dyDescent="0.35">
      <c r="A1428" s="10"/>
      <c r="B1428" s="11"/>
      <c r="C1428" s="58">
        <v>20</v>
      </c>
      <c r="D1428" s="56" t="s">
        <v>2267</v>
      </c>
      <c r="E1428" s="63">
        <v>0</v>
      </c>
      <c r="F1428" s="63">
        <v>10000000</v>
      </c>
      <c r="G1428" s="76">
        <f t="shared" si="69"/>
        <v>10000000</v>
      </c>
      <c r="H1428" s="56" t="s">
        <v>1226</v>
      </c>
      <c r="I1428" s="69"/>
      <c r="J1428" s="26"/>
    </row>
    <row r="1429" spans="1:10" x14ac:dyDescent="0.35">
      <c r="A1429" s="10"/>
      <c r="B1429" s="27"/>
      <c r="C1429" s="109" t="s">
        <v>1343</v>
      </c>
      <c r="D1429" s="110"/>
      <c r="E1429" s="59">
        <f>SUM(E1409:E1428)</f>
        <v>362000000</v>
      </c>
      <c r="F1429" s="59">
        <f>SUM(F1409:F1428)</f>
        <v>412000000</v>
      </c>
      <c r="G1429" s="73">
        <f>SUM(G1409:G1428)</f>
        <v>50000000</v>
      </c>
      <c r="H1429" s="31"/>
      <c r="J1429" s="35"/>
    </row>
    <row r="1430" spans="1:10" s="30" customFormat="1" x14ac:dyDescent="0.35">
      <c r="A1430" s="28"/>
      <c r="B1430" s="40"/>
      <c r="C1430" s="109" t="s">
        <v>1344</v>
      </c>
      <c r="D1430" s="110"/>
      <c r="E1430" s="61">
        <f>E1179+E1204+E1215+E1223+E1236+E1247+E1263+E1293+E1314+E1338+E1362+E1387+E1407+E1429</f>
        <v>2270000000</v>
      </c>
      <c r="F1430" s="61">
        <f>F1179+F1204+F1215+F1223+F1236+F1247+F1263+F1293+F1314+F1338+F1362+F1387+F1407+F1429</f>
        <v>5546900000</v>
      </c>
      <c r="G1430" s="75">
        <f>G1179+G1204+G1215+G1223+G1236+G1247+G1263+G1293+G1314+G1338+G1362+G1387+G1407+G1429</f>
        <v>3276900000</v>
      </c>
      <c r="H1430" s="36"/>
      <c r="I1430" s="69"/>
      <c r="J1430" s="53"/>
    </row>
    <row r="1431" spans="1:10" s="30" customFormat="1" x14ac:dyDescent="0.35">
      <c r="A1431" s="37">
        <v>6</v>
      </c>
      <c r="B1431" s="38" t="s">
        <v>1371</v>
      </c>
      <c r="C1431" s="107" t="s">
        <v>1370</v>
      </c>
      <c r="D1431" s="112"/>
      <c r="E1431" s="64"/>
      <c r="F1431" s="64"/>
      <c r="G1431" s="75"/>
      <c r="H1431" s="36"/>
      <c r="I1431" s="69"/>
      <c r="J1431" s="53"/>
    </row>
    <row r="1432" spans="1:10" ht="93" x14ac:dyDescent="0.35">
      <c r="A1432" s="10"/>
      <c r="B1432" s="11"/>
      <c r="C1432" s="9">
        <f ca="1">COUNTIF($B$11:E1432,E1432)</f>
        <v>1</v>
      </c>
      <c r="D1432" s="4" t="s">
        <v>501</v>
      </c>
      <c r="E1432" s="59">
        <v>50000000</v>
      </c>
      <c r="F1432" s="59">
        <v>50000000</v>
      </c>
      <c r="G1432" s="73"/>
      <c r="H1432" s="6" t="s">
        <v>1227</v>
      </c>
    </row>
    <row r="1433" spans="1:10" ht="77.5" x14ac:dyDescent="0.35">
      <c r="A1433" s="10"/>
      <c r="B1433" s="11"/>
      <c r="C1433" s="9">
        <f ca="1">COUNTIF($B$11:E1433,E1433)</f>
        <v>2</v>
      </c>
      <c r="D1433" s="4" t="s">
        <v>502</v>
      </c>
      <c r="E1433" s="59">
        <v>100000000</v>
      </c>
      <c r="F1433" s="59">
        <v>100000000</v>
      </c>
      <c r="G1433" s="73"/>
      <c r="H1433" s="6" t="s">
        <v>1227</v>
      </c>
    </row>
    <row r="1434" spans="1:10" ht="77.5" x14ac:dyDescent="0.35">
      <c r="A1434" s="10"/>
      <c r="B1434" s="11"/>
      <c r="C1434" s="9">
        <f ca="1">COUNTIF($B$11:E1434,E1434)</f>
        <v>3</v>
      </c>
      <c r="D1434" s="4" t="s">
        <v>503</v>
      </c>
      <c r="E1434" s="59">
        <v>10000000</v>
      </c>
      <c r="F1434" s="59">
        <v>10000000</v>
      </c>
      <c r="G1434" s="73"/>
      <c r="H1434" s="6" t="s">
        <v>1226</v>
      </c>
    </row>
    <row r="1435" spans="1:10" ht="77.5" x14ac:dyDescent="0.35">
      <c r="A1435" s="10"/>
      <c r="B1435" s="11"/>
      <c r="C1435" s="9">
        <f ca="1">COUNTIF($B$11:E1435,E1435)</f>
        <v>4</v>
      </c>
      <c r="D1435" s="4" t="s">
        <v>504</v>
      </c>
      <c r="E1435" s="59">
        <v>15000000</v>
      </c>
      <c r="F1435" s="59">
        <v>15000000</v>
      </c>
      <c r="G1435" s="73"/>
      <c r="H1435" s="6" t="s">
        <v>1226</v>
      </c>
    </row>
    <row r="1436" spans="1:10" s="14" customFormat="1" ht="77.5" x14ac:dyDescent="0.35">
      <c r="A1436" s="10"/>
      <c r="B1436" s="11"/>
      <c r="C1436" s="58">
        <v>5</v>
      </c>
      <c r="D1436" s="56" t="s">
        <v>2268</v>
      </c>
      <c r="E1436" s="63">
        <v>0</v>
      </c>
      <c r="F1436" s="63">
        <v>50000000</v>
      </c>
      <c r="G1436" s="76">
        <f t="shared" ref="G1436:G1450" si="70">F1436-E1436</f>
        <v>50000000</v>
      </c>
      <c r="H1436" s="56" t="s">
        <v>1227</v>
      </c>
      <c r="I1436" s="69"/>
      <c r="J1436" s="26"/>
    </row>
    <row r="1437" spans="1:10" s="14" customFormat="1" ht="77.5" x14ac:dyDescent="0.35">
      <c r="A1437" s="10"/>
      <c r="B1437" s="11"/>
      <c r="C1437" s="58">
        <v>6</v>
      </c>
      <c r="D1437" s="56" t="s">
        <v>2280</v>
      </c>
      <c r="E1437" s="63">
        <v>0</v>
      </c>
      <c r="F1437" s="63">
        <v>100000000</v>
      </c>
      <c r="G1437" s="76">
        <f t="shared" si="70"/>
        <v>100000000</v>
      </c>
      <c r="H1437" s="56" t="s">
        <v>1227</v>
      </c>
      <c r="I1437" s="69"/>
      <c r="J1437" s="26"/>
    </row>
    <row r="1438" spans="1:10" s="14" customFormat="1" ht="77.5" x14ac:dyDescent="0.35">
      <c r="A1438" s="10"/>
      <c r="B1438" s="11"/>
      <c r="C1438" s="58">
        <v>7</v>
      </c>
      <c r="D1438" s="56" t="s">
        <v>2269</v>
      </c>
      <c r="E1438" s="63">
        <v>0</v>
      </c>
      <c r="F1438" s="63">
        <v>10000000</v>
      </c>
      <c r="G1438" s="76">
        <f t="shared" si="70"/>
        <v>10000000</v>
      </c>
      <c r="H1438" s="56" t="s">
        <v>1226</v>
      </c>
      <c r="I1438" s="69"/>
      <c r="J1438" s="26"/>
    </row>
    <row r="1439" spans="1:10" s="14" customFormat="1" ht="77.5" x14ac:dyDescent="0.35">
      <c r="A1439" s="10"/>
      <c r="B1439" s="11"/>
      <c r="C1439" s="58">
        <v>8</v>
      </c>
      <c r="D1439" s="56" t="s">
        <v>2270</v>
      </c>
      <c r="E1439" s="63">
        <v>0</v>
      </c>
      <c r="F1439" s="63">
        <v>10000000</v>
      </c>
      <c r="G1439" s="76">
        <f t="shared" si="70"/>
        <v>10000000</v>
      </c>
      <c r="H1439" s="56" t="s">
        <v>1226</v>
      </c>
      <c r="I1439" s="69"/>
      <c r="J1439" s="26"/>
    </row>
    <row r="1440" spans="1:10" s="14" customFormat="1" ht="77.5" x14ac:dyDescent="0.35">
      <c r="A1440" s="10"/>
      <c r="B1440" s="11"/>
      <c r="C1440" s="58">
        <v>9</v>
      </c>
      <c r="D1440" s="56" t="s">
        <v>2271</v>
      </c>
      <c r="E1440" s="63">
        <v>0</v>
      </c>
      <c r="F1440" s="63">
        <v>10000000</v>
      </c>
      <c r="G1440" s="76">
        <f t="shared" si="70"/>
        <v>10000000</v>
      </c>
      <c r="H1440" s="56" t="s">
        <v>1226</v>
      </c>
      <c r="I1440" s="69"/>
      <c r="J1440" s="26"/>
    </row>
    <row r="1441" spans="1:10" s="14" customFormat="1" ht="77.5" x14ac:dyDescent="0.35">
      <c r="A1441" s="10"/>
      <c r="B1441" s="11"/>
      <c r="C1441" s="58">
        <v>10</v>
      </c>
      <c r="D1441" s="56" t="s">
        <v>2272</v>
      </c>
      <c r="E1441" s="63">
        <v>0</v>
      </c>
      <c r="F1441" s="63">
        <v>10000000</v>
      </c>
      <c r="G1441" s="76">
        <f t="shared" si="70"/>
        <v>10000000</v>
      </c>
      <c r="H1441" s="56" t="s">
        <v>1226</v>
      </c>
      <c r="I1441" s="69"/>
      <c r="J1441" s="26"/>
    </row>
    <row r="1442" spans="1:10" s="14" customFormat="1" ht="77.5" x14ac:dyDescent="0.35">
      <c r="A1442" s="10"/>
      <c r="B1442" s="11"/>
      <c r="C1442" s="58">
        <v>11</v>
      </c>
      <c r="D1442" s="56" t="s">
        <v>2273</v>
      </c>
      <c r="E1442" s="63">
        <v>0</v>
      </c>
      <c r="F1442" s="63">
        <v>10000000</v>
      </c>
      <c r="G1442" s="76">
        <f t="shared" si="70"/>
        <v>10000000</v>
      </c>
      <c r="H1442" s="56" t="s">
        <v>1226</v>
      </c>
      <c r="I1442" s="69"/>
      <c r="J1442" s="26"/>
    </row>
    <row r="1443" spans="1:10" s="14" customFormat="1" ht="77.5" x14ac:dyDescent="0.35">
      <c r="A1443" s="10"/>
      <c r="B1443" s="11"/>
      <c r="C1443" s="58">
        <v>12</v>
      </c>
      <c r="D1443" s="56" t="s">
        <v>2274</v>
      </c>
      <c r="E1443" s="63">
        <v>0</v>
      </c>
      <c r="F1443" s="63">
        <v>10000000</v>
      </c>
      <c r="G1443" s="76">
        <f t="shared" si="70"/>
        <v>10000000</v>
      </c>
      <c r="H1443" s="56" t="s">
        <v>1226</v>
      </c>
      <c r="I1443" s="69"/>
      <c r="J1443" s="26"/>
    </row>
    <row r="1444" spans="1:10" s="14" customFormat="1" ht="77.5" x14ac:dyDescent="0.35">
      <c r="A1444" s="10"/>
      <c r="B1444" s="11"/>
      <c r="C1444" s="58">
        <v>13</v>
      </c>
      <c r="D1444" s="56" t="s">
        <v>2275</v>
      </c>
      <c r="E1444" s="63">
        <v>0</v>
      </c>
      <c r="F1444" s="63">
        <v>10000000</v>
      </c>
      <c r="G1444" s="76">
        <f t="shared" si="70"/>
        <v>10000000</v>
      </c>
      <c r="H1444" s="56" t="s">
        <v>1226</v>
      </c>
      <c r="I1444" s="69"/>
      <c r="J1444" s="26"/>
    </row>
    <row r="1445" spans="1:10" s="14" customFormat="1" ht="77.5" x14ac:dyDescent="0.35">
      <c r="A1445" s="10"/>
      <c r="B1445" s="11"/>
      <c r="C1445" s="58">
        <v>14</v>
      </c>
      <c r="D1445" s="56" t="s">
        <v>2276</v>
      </c>
      <c r="E1445" s="63">
        <v>0</v>
      </c>
      <c r="F1445" s="63">
        <v>10000000</v>
      </c>
      <c r="G1445" s="76">
        <f t="shared" si="70"/>
        <v>10000000</v>
      </c>
      <c r="H1445" s="56" t="s">
        <v>1226</v>
      </c>
      <c r="I1445" s="69"/>
      <c r="J1445" s="26"/>
    </row>
    <row r="1446" spans="1:10" s="14" customFormat="1" ht="77.5" x14ac:dyDescent="0.35">
      <c r="A1446" s="10"/>
      <c r="B1446" s="11"/>
      <c r="C1446" s="58">
        <v>15</v>
      </c>
      <c r="D1446" s="56" t="s">
        <v>2277</v>
      </c>
      <c r="E1446" s="63">
        <v>0</v>
      </c>
      <c r="F1446" s="63">
        <v>10000000</v>
      </c>
      <c r="G1446" s="76">
        <f t="shared" si="70"/>
        <v>10000000</v>
      </c>
      <c r="H1446" s="56" t="s">
        <v>1226</v>
      </c>
      <c r="I1446" s="69"/>
      <c r="J1446" s="26"/>
    </row>
    <row r="1447" spans="1:10" s="14" customFormat="1" ht="77.5" x14ac:dyDescent="0.35">
      <c r="A1447" s="10"/>
      <c r="B1447" s="11"/>
      <c r="C1447" s="58">
        <v>16</v>
      </c>
      <c r="D1447" s="56" t="s">
        <v>2278</v>
      </c>
      <c r="E1447" s="63">
        <v>0</v>
      </c>
      <c r="F1447" s="63">
        <v>10000000</v>
      </c>
      <c r="G1447" s="76">
        <f t="shared" si="70"/>
        <v>10000000</v>
      </c>
      <c r="H1447" s="56" t="s">
        <v>1226</v>
      </c>
      <c r="I1447" s="69"/>
      <c r="J1447" s="26"/>
    </row>
    <row r="1448" spans="1:10" s="14" customFormat="1" ht="77.5" x14ac:dyDescent="0.35">
      <c r="A1448" s="10"/>
      <c r="B1448" s="11"/>
      <c r="C1448" s="58">
        <v>17</v>
      </c>
      <c r="D1448" s="56" t="s">
        <v>2279</v>
      </c>
      <c r="E1448" s="63">
        <v>0</v>
      </c>
      <c r="F1448" s="63">
        <v>10000000</v>
      </c>
      <c r="G1448" s="76">
        <f t="shared" si="70"/>
        <v>10000000</v>
      </c>
      <c r="H1448" s="56" t="s">
        <v>1226</v>
      </c>
      <c r="I1448" s="69"/>
      <c r="J1448" s="26"/>
    </row>
    <row r="1449" spans="1:10" s="14" customFormat="1" ht="93" x14ac:dyDescent="0.35">
      <c r="A1449" s="10"/>
      <c r="B1449" s="11"/>
      <c r="C1449" s="58">
        <v>18</v>
      </c>
      <c r="D1449" s="56" t="s">
        <v>2281</v>
      </c>
      <c r="E1449" s="63">
        <v>0</v>
      </c>
      <c r="F1449" s="63">
        <v>15000000</v>
      </c>
      <c r="G1449" s="76">
        <f t="shared" si="70"/>
        <v>15000000</v>
      </c>
      <c r="H1449" s="56" t="s">
        <v>1226</v>
      </c>
      <c r="I1449" s="69"/>
      <c r="J1449" s="26"/>
    </row>
    <row r="1450" spans="1:10" s="14" customFormat="1" ht="108.5" x14ac:dyDescent="0.35">
      <c r="A1450" s="10"/>
      <c r="B1450" s="11"/>
      <c r="C1450" s="58">
        <v>19</v>
      </c>
      <c r="D1450" s="56" t="s">
        <v>2282</v>
      </c>
      <c r="E1450" s="63">
        <v>0</v>
      </c>
      <c r="F1450" s="63">
        <v>15000000</v>
      </c>
      <c r="G1450" s="76">
        <f t="shared" si="70"/>
        <v>15000000</v>
      </c>
      <c r="H1450" s="56" t="s">
        <v>1226</v>
      </c>
      <c r="I1450" s="69"/>
      <c r="J1450" s="26"/>
    </row>
    <row r="1451" spans="1:10" x14ac:dyDescent="0.35">
      <c r="A1451" s="10"/>
      <c r="B1451" s="11"/>
      <c r="C1451" s="109" t="s">
        <v>1345</v>
      </c>
      <c r="D1451" s="110"/>
      <c r="E1451" s="59">
        <f>SUM(E1432:E1450)</f>
        <v>175000000</v>
      </c>
      <c r="F1451" s="59">
        <f>SUM(F1432:F1450)</f>
        <v>465000000</v>
      </c>
      <c r="G1451" s="73">
        <f>SUM(G1432:G1450)</f>
        <v>290000000</v>
      </c>
      <c r="H1451" s="31"/>
      <c r="J1451" s="35"/>
    </row>
    <row r="1452" spans="1:10" x14ac:dyDescent="0.35">
      <c r="A1452" s="10"/>
      <c r="B1452" s="11"/>
      <c r="C1452" s="107" t="s">
        <v>1372</v>
      </c>
      <c r="D1452" s="112"/>
      <c r="E1452" s="59"/>
      <c r="F1452" s="59"/>
      <c r="G1452" s="73"/>
      <c r="H1452" s="31"/>
      <c r="J1452" s="35"/>
    </row>
    <row r="1453" spans="1:10" ht="77.5" x14ac:dyDescent="0.35">
      <c r="A1453" s="10"/>
      <c r="B1453" s="11"/>
      <c r="C1453" s="9">
        <f ca="1">COUNTIF($B$11:E1453,E1453)</f>
        <v>1</v>
      </c>
      <c r="D1453" s="4" t="s">
        <v>505</v>
      </c>
      <c r="E1453" s="59">
        <v>20000000</v>
      </c>
      <c r="F1453" s="59">
        <v>20000000</v>
      </c>
      <c r="G1453" s="73"/>
      <c r="H1453" s="6" t="s">
        <v>1227</v>
      </c>
    </row>
    <row r="1454" spans="1:10" ht="93" x14ac:dyDescent="0.35">
      <c r="A1454" s="10"/>
      <c r="B1454" s="11"/>
      <c r="C1454" s="9">
        <f ca="1">COUNTIF($B$11:E1454,E1454)</f>
        <v>2</v>
      </c>
      <c r="D1454" s="4" t="s">
        <v>506</v>
      </c>
      <c r="E1454" s="59">
        <v>40000000</v>
      </c>
      <c r="F1454" s="59">
        <v>40000000</v>
      </c>
      <c r="G1454" s="73"/>
      <c r="H1454" s="6" t="s">
        <v>1227</v>
      </c>
    </row>
    <row r="1455" spans="1:10" ht="77.5" x14ac:dyDescent="0.35">
      <c r="A1455" s="10"/>
      <c r="B1455" s="11"/>
      <c r="C1455" s="9">
        <f ca="1">COUNTIF($B$11:E1455,E1455)</f>
        <v>3</v>
      </c>
      <c r="D1455" s="4" t="s">
        <v>507</v>
      </c>
      <c r="E1455" s="59">
        <v>15000000</v>
      </c>
      <c r="F1455" s="59">
        <v>15000000</v>
      </c>
      <c r="G1455" s="73"/>
      <c r="H1455" s="6" t="s">
        <v>1227</v>
      </c>
    </row>
    <row r="1456" spans="1:10" ht="77.5" x14ac:dyDescent="0.35">
      <c r="A1456" s="10"/>
      <c r="B1456" s="11"/>
      <c r="C1456" s="9">
        <f ca="1">COUNTIF($B$11:E1456,E1456)</f>
        <v>4</v>
      </c>
      <c r="D1456" s="4" t="s">
        <v>508</v>
      </c>
      <c r="E1456" s="59">
        <v>10000000</v>
      </c>
      <c r="F1456" s="59">
        <v>10000000</v>
      </c>
      <c r="G1456" s="73"/>
      <c r="H1456" s="6" t="s">
        <v>1227</v>
      </c>
    </row>
    <row r="1457" spans="1:13" ht="77.5" x14ac:dyDescent="0.35">
      <c r="A1457" s="10"/>
      <c r="B1457" s="11"/>
      <c r="C1457" s="9">
        <f ca="1">COUNTIF($B$11:E1457,E1457)</f>
        <v>5</v>
      </c>
      <c r="D1457" s="4" t="s">
        <v>509</v>
      </c>
      <c r="E1457" s="59">
        <v>25000000</v>
      </c>
      <c r="F1457" s="59">
        <v>25000000</v>
      </c>
      <c r="G1457" s="73"/>
      <c r="H1457" s="6" t="s">
        <v>1227</v>
      </c>
    </row>
    <row r="1458" spans="1:13" ht="77.5" x14ac:dyDescent="0.35">
      <c r="A1458" s="10"/>
      <c r="B1458" s="11"/>
      <c r="C1458" s="9">
        <f ca="1">COUNTIF($B$11:E1458,E1458)</f>
        <v>6</v>
      </c>
      <c r="D1458" s="4" t="s">
        <v>510</v>
      </c>
      <c r="E1458" s="59">
        <v>50000000</v>
      </c>
      <c r="F1458" s="59">
        <v>50000000</v>
      </c>
      <c r="G1458" s="73"/>
      <c r="H1458" s="6" t="s">
        <v>1227</v>
      </c>
    </row>
    <row r="1459" spans="1:13" ht="77.5" x14ac:dyDescent="0.35">
      <c r="A1459" s="10"/>
      <c r="B1459" s="11"/>
      <c r="C1459" s="9">
        <f ca="1">COUNTIF($B$11:E1459,E1459)</f>
        <v>7</v>
      </c>
      <c r="D1459" s="4" t="s">
        <v>511</v>
      </c>
      <c r="E1459" s="59">
        <v>50000000</v>
      </c>
      <c r="F1459" s="59">
        <v>50000000</v>
      </c>
      <c r="G1459" s="73"/>
      <c r="H1459" s="6" t="s">
        <v>1227</v>
      </c>
    </row>
    <row r="1460" spans="1:13" ht="77.5" x14ac:dyDescent="0.35">
      <c r="A1460" s="10"/>
      <c r="B1460" s="11"/>
      <c r="C1460" s="9">
        <f ca="1">COUNTIF($B$11:E1460,E1460)</f>
        <v>8</v>
      </c>
      <c r="D1460" s="4" t="s">
        <v>512</v>
      </c>
      <c r="E1460" s="59">
        <v>10000000</v>
      </c>
      <c r="F1460" s="59">
        <v>10000000</v>
      </c>
      <c r="G1460" s="73"/>
      <c r="H1460" s="6" t="s">
        <v>1226</v>
      </c>
    </row>
    <row r="1461" spans="1:13" ht="77.5" x14ac:dyDescent="0.35">
      <c r="A1461" s="10"/>
      <c r="B1461" s="11"/>
      <c r="C1461" s="9">
        <f ca="1">COUNTIF($B$11:E1461,E1461)</f>
        <v>9</v>
      </c>
      <c r="D1461" s="4" t="s">
        <v>513</v>
      </c>
      <c r="E1461" s="59">
        <v>7000000</v>
      </c>
      <c r="F1461" s="59">
        <v>7000000</v>
      </c>
      <c r="G1461" s="73"/>
      <c r="H1461" s="6" t="s">
        <v>1226</v>
      </c>
    </row>
    <row r="1462" spans="1:13" s="14" customFormat="1" ht="93" x14ac:dyDescent="0.35">
      <c r="A1462" s="10"/>
      <c r="B1462" s="11"/>
      <c r="C1462" s="13">
        <v>10</v>
      </c>
      <c r="D1462" s="12" t="s">
        <v>2284</v>
      </c>
      <c r="E1462" s="60">
        <v>0</v>
      </c>
      <c r="F1462" s="60">
        <v>50000000</v>
      </c>
      <c r="G1462" s="74">
        <f t="shared" ref="G1462" si="71">F1462-E1462</f>
        <v>50000000</v>
      </c>
      <c r="H1462" s="12" t="s">
        <v>1227</v>
      </c>
      <c r="I1462" s="71"/>
      <c r="J1462" s="55"/>
      <c r="K1462" s="55"/>
      <c r="L1462" s="55"/>
      <c r="M1462" s="12"/>
    </row>
    <row r="1463" spans="1:13" s="14" customFormat="1" ht="77.5" x14ac:dyDescent="0.35">
      <c r="A1463" s="10"/>
      <c r="B1463" s="11"/>
      <c r="C1463" s="13">
        <v>11</v>
      </c>
      <c r="D1463" s="12" t="s">
        <v>2283</v>
      </c>
      <c r="E1463" s="60">
        <v>0</v>
      </c>
      <c r="F1463" s="60">
        <v>30000000</v>
      </c>
      <c r="G1463" s="74">
        <f t="shared" ref="G1463" si="72">F1463-E1463</f>
        <v>30000000</v>
      </c>
      <c r="H1463" s="12" t="s">
        <v>1226</v>
      </c>
      <c r="I1463" s="69"/>
      <c r="J1463" s="26"/>
    </row>
    <row r="1464" spans="1:13" x14ac:dyDescent="0.35">
      <c r="A1464" s="10"/>
      <c r="B1464" s="11"/>
      <c r="C1464" s="109" t="s">
        <v>1346</v>
      </c>
      <c r="D1464" s="110"/>
      <c r="E1464" s="59">
        <f>SUM(E1453:E1463)</f>
        <v>227000000</v>
      </c>
      <c r="F1464" s="59">
        <f>SUM(F1453:F1463)</f>
        <v>307000000</v>
      </c>
      <c r="G1464" s="73">
        <f>SUM(G1453:G1463)</f>
        <v>80000000</v>
      </c>
      <c r="H1464" s="31"/>
      <c r="J1464" s="35"/>
    </row>
    <row r="1465" spans="1:13" x14ac:dyDescent="0.35">
      <c r="A1465" s="10"/>
      <c r="B1465" s="11"/>
      <c r="C1465" s="107" t="s">
        <v>1373</v>
      </c>
      <c r="D1465" s="112"/>
      <c r="E1465" s="59"/>
      <c r="F1465" s="59"/>
      <c r="G1465" s="73"/>
      <c r="H1465" s="31"/>
      <c r="J1465" s="35"/>
    </row>
    <row r="1466" spans="1:13" ht="77.5" x14ac:dyDescent="0.35">
      <c r="A1466" s="10"/>
      <c r="B1466" s="11"/>
      <c r="C1466" s="9">
        <f ca="1">COUNTIF($B$11:E1466,E1466)</f>
        <v>1</v>
      </c>
      <c r="D1466" s="4" t="s">
        <v>514</v>
      </c>
      <c r="E1466" s="59">
        <v>15000000</v>
      </c>
      <c r="F1466" s="59">
        <v>15000000</v>
      </c>
      <c r="G1466" s="73"/>
      <c r="H1466" s="6" t="s">
        <v>1226</v>
      </c>
    </row>
    <row r="1467" spans="1:13" ht="93" x14ac:dyDescent="0.35">
      <c r="A1467" s="10"/>
      <c r="B1467" s="11"/>
      <c r="C1467" s="9">
        <f ca="1">COUNTIF($B$11:E1467,E1467)</f>
        <v>2</v>
      </c>
      <c r="D1467" s="4" t="s">
        <v>515</v>
      </c>
      <c r="E1467" s="59">
        <v>12500000</v>
      </c>
      <c r="F1467" s="59">
        <v>12500000</v>
      </c>
      <c r="G1467" s="73"/>
      <c r="H1467" s="6" t="s">
        <v>1226</v>
      </c>
    </row>
    <row r="1468" spans="1:13" ht="93" x14ac:dyDescent="0.35">
      <c r="A1468" s="10"/>
      <c r="B1468" s="11"/>
      <c r="C1468" s="9">
        <f ca="1">COUNTIF($B$11:E1468,E1468)</f>
        <v>3</v>
      </c>
      <c r="D1468" s="4" t="s">
        <v>516</v>
      </c>
      <c r="E1468" s="59">
        <v>15000000</v>
      </c>
      <c r="F1468" s="59">
        <v>15000000</v>
      </c>
      <c r="G1468" s="73"/>
      <c r="H1468" s="6" t="s">
        <v>1226</v>
      </c>
    </row>
    <row r="1469" spans="1:13" ht="93" x14ac:dyDescent="0.35">
      <c r="A1469" s="10"/>
      <c r="B1469" s="11"/>
      <c r="C1469" s="9">
        <f ca="1">COUNTIF($B$11:E1469,E1469)</f>
        <v>4</v>
      </c>
      <c r="D1469" s="4" t="s">
        <v>517</v>
      </c>
      <c r="E1469" s="59">
        <v>12500000</v>
      </c>
      <c r="F1469" s="59">
        <v>12500000</v>
      </c>
      <c r="G1469" s="73"/>
      <c r="H1469" s="6" t="s">
        <v>1226</v>
      </c>
    </row>
    <row r="1470" spans="1:13" ht="93" x14ac:dyDescent="0.35">
      <c r="A1470" s="10"/>
      <c r="B1470" s="11"/>
      <c r="C1470" s="9">
        <f ca="1">COUNTIF($B$11:E1470,E1470)</f>
        <v>5</v>
      </c>
      <c r="D1470" s="4" t="s">
        <v>518</v>
      </c>
      <c r="E1470" s="59">
        <v>12500000</v>
      </c>
      <c r="F1470" s="59">
        <v>12500000</v>
      </c>
      <c r="G1470" s="73"/>
      <c r="H1470" s="6" t="s">
        <v>1226</v>
      </c>
    </row>
    <row r="1471" spans="1:13" ht="93" x14ac:dyDescent="0.35">
      <c r="A1471" s="10"/>
      <c r="B1471" s="11"/>
      <c r="C1471" s="9">
        <f ca="1">COUNTIF($B$11:E1471,E1471)</f>
        <v>6</v>
      </c>
      <c r="D1471" s="4" t="s">
        <v>519</v>
      </c>
      <c r="E1471" s="59">
        <v>12500000</v>
      </c>
      <c r="F1471" s="59">
        <v>12500000</v>
      </c>
      <c r="G1471" s="73"/>
      <c r="H1471" s="6" t="s">
        <v>1226</v>
      </c>
    </row>
    <row r="1472" spans="1:13" ht="93" x14ac:dyDescent="0.35">
      <c r="A1472" s="10"/>
      <c r="B1472" s="11"/>
      <c r="C1472" s="9">
        <f ca="1">COUNTIF($B$11:E1472,E1472)</f>
        <v>7</v>
      </c>
      <c r="D1472" s="4" t="s">
        <v>520</v>
      </c>
      <c r="E1472" s="59">
        <v>12500000</v>
      </c>
      <c r="F1472" s="59">
        <v>12500000</v>
      </c>
      <c r="G1472" s="73"/>
      <c r="H1472" s="6" t="s">
        <v>1226</v>
      </c>
    </row>
    <row r="1473" spans="1:10" s="14" customFormat="1" ht="77.5" x14ac:dyDescent="0.35">
      <c r="A1473" s="10"/>
      <c r="B1473" s="11"/>
      <c r="C1473" s="13">
        <v>8</v>
      </c>
      <c r="D1473" s="12" t="s">
        <v>2285</v>
      </c>
      <c r="E1473" s="60">
        <v>0</v>
      </c>
      <c r="F1473" s="60">
        <v>15000000</v>
      </c>
      <c r="G1473" s="74">
        <f t="shared" ref="G1473:G1474" si="73">F1473-E1473</f>
        <v>15000000</v>
      </c>
      <c r="H1473" s="12" t="s">
        <v>1226</v>
      </c>
      <c r="I1473" s="69"/>
      <c r="J1473" s="26"/>
    </row>
    <row r="1474" spans="1:10" s="14" customFormat="1" ht="108.5" x14ac:dyDescent="0.35">
      <c r="A1474" s="10"/>
      <c r="B1474" s="11"/>
      <c r="C1474" s="13">
        <v>9</v>
      </c>
      <c r="D1474" s="12" t="s">
        <v>2286</v>
      </c>
      <c r="E1474" s="60">
        <v>0</v>
      </c>
      <c r="F1474" s="60">
        <v>15000000</v>
      </c>
      <c r="G1474" s="74">
        <f t="shared" si="73"/>
        <v>15000000</v>
      </c>
      <c r="H1474" s="12" t="s">
        <v>1226</v>
      </c>
      <c r="I1474" s="69"/>
      <c r="J1474" s="26"/>
    </row>
    <row r="1475" spans="1:10" x14ac:dyDescent="0.35">
      <c r="A1475" s="10"/>
      <c r="B1475" s="11"/>
      <c r="C1475" s="109" t="s">
        <v>1347</v>
      </c>
      <c r="D1475" s="110"/>
      <c r="E1475" s="59">
        <f>SUM(E1466:E1474)</f>
        <v>92500000</v>
      </c>
      <c r="F1475" s="59">
        <f>SUM(F1466:F1474)</f>
        <v>122500000</v>
      </c>
      <c r="G1475" s="73">
        <f>SUM(G1466:G1474)</f>
        <v>30000000</v>
      </c>
      <c r="H1475" s="31"/>
      <c r="J1475" s="35"/>
    </row>
    <row r="1476" spans="1:10" x14ac:dyDescent="0.35">
      <c r="A1476" s="10"/>
      <c r="B1476" s="11"/>
      <c r="C1476" s="107" t="s">
        <v>1374</v>
      </c>
      <c r="D1476" s="112"/>
      <c r="E1476" s="59"/>
      <c r="F1476" s="59"/>
      <c r="G1476" s="73"/>
      <c r="H1476" s="31"/>
      <c r="J1476" s="35"/>
    </row>
    <row r="1477" spans="1:10" ht="77.5" x14ac:dyDescent="0.35">
      <c r="A1477" s="10"/>
      <c r="B1477" s="11"/>
      <c r="C1477" s="9">
        <f ca="1">COUNTIF($B$11:E1477,E1477)</f>
        <v>1</v>
      </c>
      <c r="D1477" s="4" t="s">
        <v>521</v>
      </c>
      <c r="E1477" s="59">
        <v>45000000</v>
      </c>
      <c r="F1477" s="59">
        <v>45000000</v>
      </c>
      <c r="G1477" s="74">
        <f t="shared" ref="G1477:G1486" si="74">F1477-E1477</f>
        <v>0</v>
      </c>
      <c r="H1477" s="6" t="s">
        <v>1227</v>
      </c>
    </row>
    <row r="1478" spans="1:10" ht="77.5" x14ac:dyDescent="0.35">
      <c r="A1478" s="10"/>
      <c r="B1478" s="11"/>
      <c r="C1478" s="9">
        <f ca="1">COUNTIF($B$11:E1478,E1478)</f>
        <v>2</v>
      </c>
      <c r="D1478" s="4" t="s">
        <v>522</v>
      </c>
      <c r="E1478" s="59">
        <v>20000000</v>
      </c>
      <c r="F1478" s="59">
        <v>0</v>
      </c>
      <c r="G1478" s="74">
        <f t="shared" si="74"/>
        <v>-20000000</v>
      </c>
      <c r="H1478" s="6" t="s">
        <v>1227</v>
      </c>
    </row>
    <row r="1479" spans="1:10" ht="77.5" x14ac:dyDescent="0.35">
      <c r="A1479" s="10"/>
      <c r="B1479" s="11"/>
      <c r="C1479" s="9">
        <f ca="1">COUNTIF($B$11:E1479,E1479)</f>
        <v>3</v>
      </c>
      <c r="D1479" s="4" t="s">
        <v>523</v>
      </c>
      <c r="E1479" s="59">
        <v>20000000</v>
      </c>
      <c r="F1479" s="59">
        <v>0</v>
      </c>
      <c r="G1479" s="74">
        <f t="shared" si="74"/>
        <v>-20000000</v>
      </c>
      <c r="H1479" s="6" t="s">
        <v>1226</v>
      </c>
    </row>
    <row r="1480" spans="1:10" ht="77.5" x14ac:dyDescent="0.35">
      <c r="A1480" s="10"/>
      <c r="B1480" s="11"/>
      <c r="C1480" s="9">
        <f ca="1">COUNTIF($B$11:E1480,E1480)</f>
        <v>4</v>
      </c>
      <c r="D1480" s="4" t="s">
        <v>524</v>
      </c>
      <c r="E1480" s="59">
        <v>16000000</v>
      </c>
      <c r="F1480" s="59">
        <v>16000000</v>
      </c>
      <c r="G1480" s="74">
        <f t="shared" si="74"/>
        <v>0</v>
      </c>
      <c r="H1480" s="6" t="s">
        <v>1226</v>
      </c>
    </row>
    <row r="1481" spans="1:10" ht="77.5" x14ac:dyDescent="0.35">
      <c r="A1481" s="10"/>
      <c r="B1481" s="11"/>
      <c r="C1481" s="9">
        <f ca="1">COUNTIF($B$11:E1481,E1481)</f>
        <v>5</v>
      </c>
      <c r="D1481" s="4" t="s">
        <v>525</v>
      </c>
      <c r="E1481" s="59">
        <v>12000000</v>
      </c>
      <c r="F1481" s="59">
        <v>12000000</v>
      </c>
      <c r="G1481" s="74">
        <f t="shared" si="74"/>
        <v>0</v>
      </c>
      <c r="H1481" s="6" t="s">
        <v>1226</v>
      </c>
    </row>
    <row r="1482" spans="1:10" ht="77.5" x14ac:dyDescent="0.35">
      <c r="A1482" s="10"/>
      <c r="B1482" s="11"/>
      <c r="C1482" s="9">
        <f ca="1">COUNTIF($B$11:E1482,E1482)</f>
        <v>6</v>
      </c>
      <c r="D1482" s="4" t="s">
        <v>526</v>
      </c>
      <c r="E1482" s="59">
        <v>16000000</v>
      </c>
      <c r="F1482" s="59">
        <v>16000000</v>
      </c>
      <c r="G1482" s="74">
        <f t="shared" si="74"/>
        <v>0</v>
      </c>
      <c r="H1482" s="6" t="s">
        <v>1226</v>
      </c>
    </row>
    <row r="1483" spans="1:10" ht="77.5" x14ac:dyDescent="0.35">
      <c r="A1483" s="10"/>
      <c r="B1483" s="11"/>
      <c r="C1483" s="9">
        <f ca="1">COUNTIF($B$11:E1483,E1483)</f>
        <v>7</v>
      </c>
      <c r="D1483" s="4" t="s">
        <v>527</v>
      </c>
      <c r="E1483" s="59">
        <v>20000000</v>
      </c>
      <c r="F1483" s="59">
        <v>20000000</v>
      </c>
      <c r="G1483" s="74">
        <f t="shared" si="74"/>
        <v>0</v>
      </c>
      <c r="H1483" s="6" t="s">
        <v>1226</v>
      </c>
    </row>
    <row r="1484" spans="1:10" ht="77.5" x14ac:dyDescent="0.35">
      <c r="A1484" s="10"/>
      <c r="B1484" s="11"/>
      <c r="C1484" s="9">
        <f ca="1">COUNTIF($B$11:E1484,E1484)</f>
        <v>8</v>
      </c>
      <c r="D1484" s="4" t="s">
        <v>528</v>
      </c>
      <c r="E1484" s="59">
        <v>18000000</v>
      </c>
      <c r="F1484" s="59">
        <v>18000000</v>
      </c>
      <c r="G1484" s="74">
        <f t="shared" si="74"/>
        <v>0</v>
      </c>
      <c r="H1484" s="6" t="s">
        <v>1226</v>
      </c>
    </row>
    <row r="1485" spans="1:10" ht="77.5" x14ac:dyDescent="0.35">
      <c r="A1485" s="10"/>
      <c r="B1485" s="11"/>
      <c r="C1485" s="9">
        <f ca="1">COUNTIF($B$11:E1485,E1485)</f>
        <v>9</v>
      </c>
      <c r="D1485" s="4" t="s">
        <v>529</v>
      </c>
      <c r="E1485" s="59">
        <v>20000000</v>
      </c>
      <c r="F1485" s="59">
        <v>20000000</v>
      </c>
      <c r="G1485" s="74">
        <f t="shared" si="74"/>
        <v>0</v>
      </c>
      <c r="H1485" s="6" t="s">
        <v>1226</v>
      </c>
    </row>
    <row r="1486" spans="1:10" ht="77.5" x14ac:dyDescent="0.35">
      <c r="A1486" s="10"/>
      <c r="B1486" s="11"/>
      <c r="C1486" s="9">
        <f ca="1">COUNTIF($B$11:E1486,E1486)</f>
        <v>10</v>
      </c>
      <c r="D1486" s="4" t="s">
        <v>530</v>
      </c>
      <c r="E1486" s="59">
        <v>7000000</v>
      </c>
      <c r="F1486" s="59">
        <v>7000000</v>
      </c>
      <c r="G1486" s="74">
        <f t="shared" si="74"/>
        <v>0</v>
      </c>
      <c r="H1486" s="6" t="s">
        <v>1226</v>
      </c>
    </row>
    <row r="1487" spans="1:10" s="14" customFormat="1" ht="77.5" x14ac:dyDescent="0.35">
      <c r="A1487" s="10"/>
      <c r="B1487" s="11"/>
      <c r="C1487" s="58">
        <v>11</v>
      </c>
      <c r="D1487" s="12" t="s">
        <v>2299</v>
      </c>
      <c r="E1487" s="60">
        <v>0</v>
      </c>
      <c r="F1487" s="60">
        <v>20000000</v>
      </c>
      <c r="G1487" s="76">
        <f t="shared" ref="G1487:G1506" si="75">F1487-E1487</f>
        <v>20000000</v>
      </c>
      <c r="H1487" s="56" t="s">
        <v>1227</v>
      </c>
      <c r="I1487" s="69"/>
      <c r="J1487" s="26"/>
    </row>
    <row r="1488" spans="1:10" s="14" customFormat="1" ht="77.5" x14ac:dyDescent="0.35">
      <c r="A1488" s="10"/>
      <c r="B1488" s="11"/>
      <c r="C1488" s="58">
        <v>12</v>
      </c>
      <c r="D1488" s="12" t="s">
        <v>2300</v>
      </c>
      <c r="E1488" s="60">
        <v>0</v>
      </c>
      <c r="F1488" s="60">
        <v>20000000</v>
      </c>
      <c r="G1488" s="76">
        <f t="shared" si="75"/>
        <v>20000000</v>
      </c>
      <c r="H1488" s="56" t="s">
        <v>1227</v>
      </c>
      <c r="I1488" s="69"/>
      <c r="J1488" s="26"/>
    </row>
    <row r="1489" spans="1:10" s="14" customFormat="1" ht="77.5" x14ac:dyDescent="0.35">
      <c r="A1489" s="10"/>
      <c r="B1489" s="11"/>
      <c r="C1489" s="58">
        <v>13</v>
      </c>
      <c r="D1489" s="12" t="s">
        <v>2301</v>
      </c>
      <c r="E1489" s="60">
        <v>0</v>
      </c>
      <c r="F1489" s="60">
        <v>15000000</v>
      </c>
      <c r="G1489" s="76">
        <f t="shared" si="75"/>
        <v>15000000</v>
      </c>
      <c r="H1489" s="56" t="s">
        <v>1227</v>
      </c>
      <c r="I1489" s="69"/>
      <c r="J1489" s="26"/>
    </row>
    <row r="1490" spans="1:10" s="14" customFormat="1" ht="77.5" x14ac:dyDescent="0.35">
      <c r="A1490" s="10"/>
      <c r="B1490" s="11"/>
      <c r="C1490" s="58">
        <v>14</v>
      </c>
      <c r="D1490" s="12" t="s">
        <v>3309</v>
      </c>
      <c r="E1490" s="60">
        <v>0</v>
      </c>
      <c r="F1490" s="60">
        <v>60000000</v>
      </c>
      <c r="G1490" s="76">
        <f t="shared" si="75"/>
        <v>60000000</v>
      </c>
      <c r="H1490" s="56" t="s">
        <v>1227</v>
      </c>
      <c r="I1490" s="69"/>
      <c r="J1490" s="26"/>
    </row>
    <row r="1491" spans="1:10" s="14" customFormat="1" ht="108.5" x14ac:dyDescent="0.35">
      <c r="A1491" s="10"/>
      <c r="B1491" s="11"/>
      <c r="C1491" s="58">
        <v>15</v>
      </c>
      <c r="D1491" s="12" t="s">
        <v>2302</v>
      </c>
      <c r="E1491" s="60">
        <v>0</v>
      </c>
      <c r="F1491" s="60">
        <v>40000000</v>
      </c>
      <c r="G1491" s="76">
        <f t="shared" si="75"/>
        <v>40000000</v>
      </c>
      <c r="H1491" s="56" t="s">
        <v>1227</v>
      </c>
      <c r="I1491" s="69"/>
      <c r="J1491" s="26"/>
    </row>
    <row r="1492" spans="1:10" s="14" customFormat="1" ht="77.5" x14ac:dyDescent="0.35">
      <c r="A1492" s="10"/>
      <c r="B1492" s="11"/>
      <c r="C1492" s="58">
        <v>16</v>
      </c>
      <c r="D1492" s="12" t="s">
        <v>3310</v>
      </c>
      <c r="E1492" s="60">
        <v>0</v>
      </c>
      <c r="F1492" s="60">
        <v>60000000</v>
      </c>
      <c r="G1492" s="76">
        <f t="shared" si="75"/>
        <v>60000000</v>
      </c>
      <c r="H1492" s="56" t="s">
        <v>1227</v>
      </c>
      <c r="I1492" s="69"/>
      <c r="J1492" s="26"/>
    </row>
    <row r="1493" spans="1:10" s="14" customFormat="1" ht="77.5" x14ac:dyDescent="0.35">
      <c r="A1493" s="10"/>
      <c r="B1493" s="11"/>
      <c r="C1493" s="58">
        <v>17</v>
      </c>
      <c r="D1493" s="12" t="s">
        <v>3311</v>
      </c>
      <c r="E1493" s="60">
        <v>0</v>
      </c>
      <c r="F1493" s="60">
        <v>123000000</v>
      </c>
      <c r="G1493" s="76">
        <f t="shared" si="75"/>
        <v>123000000</v>
      </c>
      <c r="H1493" s="56" t="s">
        <v>1227</v>
      </c>
      <c r="I1493" s="69"/>
      <c r="J1493" s="26"/>
    </row>
    <row r="1494" spans="1:10" s="14" customFormat="1" ht="77.5" x14ac:dyDescent="0.35">
      <c r="A1494" s="10"/>
      <c r="B1494" s="11"/>
      <c r="C1494" s="58">
        <v>18</v>
      </c>
      <c r="D1494" s="12" t="s">
        <v>3312</v>
      </c>
      <c r="E1494" s="60">
        <v>0</v>
      </c>
      <c r="F1494" s="60">
        <v>165000000</v>
      </c>
      <c r="G1494" s="76">
        <f t="shared" si="75"/>
        <v>165000000</v>
      </c>
      <c r="H1494" s="56" t="s">
        <v>1227</v>
      </c>
      <c r="I1494" s="69"/>
      <c r="J1494" s="26"/>
    </row>
    <row r="1495" spans="1:10" s="14" customFormat="1" ht="77.5" x14ac:dyDescent="0.35">
      <c r="A1495" s="10"/>
      <c r="B1495" s="11"/>
      <c r="C1495" s="58">
        <v>19</v>
      </c>
      <c r="D1495" s="12" t="s">
        <v>2287</v>
      </c>
      <c r="E1495" s="60">
        <v>0</v>
      </c>
      <c r="F1495" s="60">
        <v>285000000</v>
      </c>
      <c r="G1495" s="76">
        <f t="shared" si="75"/>
        <v>285000000</v>
      </c>
      <c r="H1495" s="56" t="s">
        <v>1226</v>
      </c>
      <c r="I1495" s="69"/>
      <c r="J1495" s="26"/>
    </row>
    <row r="1496" spans="1:10" s="14" customFormat="1" ht="77.5" x14ac:dyDescent="0.35">
      <c r="A1496" s="10"/>
      <c r="B1496" s="11"/>
      <c r="C1496" s="58">
        <v>20</v>
      </c>
      <c r="D1496" s="12" t="s">
        <v>2288</v>
      </c>
      <c r="E1496" s="60">
        <v>0</v>
      </c>
      <c r="F1496" s="60">
        <v>14000000</v>
      </c>
      <c r="G1496" s="76">
        <f t="shared" si="75"/>
        <v>14000000</v>
      </c>
      <c r="H1496" s="56" t="s">
        <v>1226</v>
      </c>
      <c r="I1496" s="69"/>
      <c r="J1496" s="26"/>
    </row>
    <row r="1497" spans="1:10" s="14" customFormat="1" ht="77.5" x14ac:dyDescent="0.35">
      <c r="A1497" s="10"/>
      <c r="B1497" s="11"/>
      <c r="C1497" s="58">
        <v>21</v>
      </c>
      <c r="D1497" s="12" t="s">
        <v>2289</v>
      </c>
      <c r="E1497" s="60">
        <v>0</v>
      </c>
      <c r="F1497" s="60">
        <v>14000000</v>
      </c>
      <c r="G1497" s="76">
        <f t="shared" si="75"/>
        <v>14000000</v>
      </c>
      <c r="H1497" s="56" t="s">
        <v>1226</v>
      </c>
      <c r="I1497" s="69"/>
      <c r="J1497" s="26"/>
    </row>
    <row r="1498" spans="1:10" s="14" customFormat="1" ht="77.5" x14ac:dyDescent="0.35">
      <c r="A1498" s="10"/>
      <c r="B1498" s="11"/>
      <c r="C1498" s="58">
        <v>22</v>
      </c>
      <c r="D1498" s="12" t="s">
        <v>2290</v>
      </c>
      <c r="E1498" s="60">
        <v>0</v>
      </c>
      <c r="F1498" s="60">
        <v>14000000</v>
      </c>
      <c r="G1498" s="76">
        <f t="shared" si="75"/>
        <v>14000000</v>
      </c>
      <c r="H1498" s="56" t="s">
        <v>1226</v>
      </c>
      <c r="I1498" s="69"/>
      <c r="J1498" s="26"/>
    </row>
    <row r="1499" spans="1:10" s="14" customFormat="1" ht="77.5" x14ac:dyDescent="0.35">
      <c r="A1499" s="10"/>
      <c r="B1499" s="11"/>
      <c r="C1499" s="58">
        <v>23</v>
      </c>
      <c r="D1499" s="12" t="s">
        <v>2292</v>
      </c>
      <c r="E1499" s="60">
        <v>0</v>
      </c>
      <c r="F1499" s="60">
        <v>16000000</v>
      </c>
      <c r="G1499" s="76">
        <f t="shared" si="75"/>
        <v>16000000</v>
      </c>
      <c r="H1499" s="56" t="s">
        <v>1226</v>
      </c>
      <c r="I1499" s="69"/>
      <c r="J1499" s="26"/>
    </row>
    <row r="1500" spans="1:10" s="14" customFormat="1" ht="77.5" x14ac:dyDescent="0.35">
      <c r="A1500" s="10"/>
      <c r="B1500" s="11"/>
      <c r="C1500" s="58">
        <v>24</v>
      </c>
      <c r="D1500" s="12" t="s">
        <v>2293</v>
      </c>
      <c r="E1500" s="60">
        <v>0</v>
      </c>
      <c r="F1500" s="60">
        <v>15000000</v>
      </c>
      <c r="G1500" s="76">
        <f t="shared" si="75"/>
        <v>15000000</v>
      </c>
      <c r="H1500" s="56" t="s">
        <v>1226</v>
      </c>
      <c r="I1500" s="69"/>
      <c r="J1500" s="26"/>
    </row>
    <row r="1501" spans="1:10" s="14" customFormat="1" ht="77.5" x14ac:dyDescent="0.35">
      <c r="A1501" s="10"/>
      <c r="B1501" s="11"/>
      <c r="C1501" s="58">
        <v>25</v>
      </c>
      <c r="D1501" s="12" t="s">
        <v>2294</v>
      </c>
      <c r="E1501" s="60">
        <v>0</v>
      </c>
      <c r="F1501" s="60">
        <v>14000000</v>
      </c>
      <c r="G1501" s="76">
        <f t="shared" si="75"/>
        <v>14000000</v>
      </c>
      <c r="H1501" s="56" t="s">
        <v>1226</v>
      </c>
      <c r="I1501" s="69"/>
      <c r="J1501" s="26"/>
    </row>
    <row r="1502" spans="1:10" s="14" customFormat="1" ht="77.5" x14ac:dyDescent="0.35">
      <c r="A1502" s="10"/>
      <c r="B1502" s="11"/>
      <c r="C1502" s="58">
        <v>26</v>
      </c>
      <c r="D1502" s="12" t="s">
        <v>2291</v>
      </c>
      <c r="E1502" s="60">
        <v>0</v>
      </c>
      <c r="F1502" s="60">
        <v>14000000</v>
      </c>
      <c r="G1502" s="76">
        <f t="shared" si="75"/>
        <v>14000000</v>
      </c>
      <c r="H1502" s="56" t="s">
        <v>1226</v>
      </c>
      <c r="I1502" s="69"/>
      <c r="J1502" s="26"/>
    </row>
    <row r="1503" spans="1:10" s="14" customFormat="1" ht="77.5" x14ac:dyDescent="0.35">
      <c r="A1503" s="10"/>
      <c r="B1503" s="11"/>
      <c r="C1503" s="58">
        <v>27</v>
      </c>
      <c r="D1503" s="12" t="s">
        <v>2295</v>
      </c>
      <c r="E1503" s="60">
        <v>0</v>
      </c>
      <c r="F1503" s="60">
        <v>16000000</v>
      </c>
      <c r="G1503" s="76">
        <f t="shared" si="75"/>
        <v>16000000</v>
      </c>
      <c r="H1503" s="56" t="s">
        <v>1226</v>
      </c>
      <c r="I1503" s="69"/>
      <c r="J1503" s="26"/>
    </row>
    <row r="1504" spans="1:10" s="14" customFormat="1" ht="77.5" x14ac:dyDescent="0.35">
      <c r="A1504" s="10"/>
      <c r="B1504" s="11"/>
      <c r="C1504" s="58">
        <v>28</v>
      </c>
      <c r="D1504" s="12" t="s">
        <v>2296</v>
      </c>
      <c r="E1504" s="60">
        <v>0</v>
      </c>
      <c r="F1504" s="60">
        <v>14000000</v>
      </c>
      <c r="G1504" s="76">
        <f t="shared" si="75"/>
        <v>14000000</v>
      </c>
      <c r="H1504" s="56" t="s">
        <v>1226</v>
      </c>
      <c r="I1504" s="69"/>
      <c r="J1504" s="26"/>
    </row>
    <row r="1505" spans="1:10" s="14" customFormat="1" ht="77.5" x14ac:dyDescent="0.35">
      <c r="A1505" s="10"/>
      <c r="B1505" s="11"/>
      <c r="C1505" s="58">
        <v>29</v>
      </c>
      <c r="D1505" s="12" t="s">
        <v>2297</v>
      </c>
      <c r="E1505" s="60">
        <v>0</v>
      </c>
      <c r="F1505" s="60">
        <v>10000000</v>
      </c>
      <c r="G1505" s="76">
        <f t="shared" si="75"/>
        <v>10000000</v>
      </c>
      <c r="H1505" s="56" t="s">
        <v>1226</v>
      </c>
      <c r="I1505" s="69"/>
      <c r="J1505" s="26"/>
    </row>
    <row r="1506" spans="1:10" s="14" customFormat="1" ht="77.5" x14ac:dyDescent="0.35">
      <c r="A1506" s="10"/>
      <c r="B1506" s="11"/>
      <c r="C1506" s="58">
        <v>30</v>
      </c>
      <c r="D1506" s="12" t="s">
        <v>2298</v>
      </c>
      <c r="E1506" s="60">
        <v>0</v>
      </c>
      <c r="F1506" s="60">
        <v>10000000</v>
      </c>
      <c r="G1506" s="76">
        <f t="shared" si="75"/>
        <v>10000000</v>
      </c>
      <c r="H1506" s="56" t="s">
        <v>1226</v>
      </c>
      <c r="I1506" s="69"/>
      <c r="J1506" s="26"/>
    </row>
    <row r="1507" spans="1:10" ht="15.75" customHeight="1" x14ac:dyDescent="0.35">
      <c r="A1507" s="10"/>
      <c r="B1507" s="11"/>
      <c r="C1507" s="109" t="s">
        <v>1348</v>
      </c>
      <c r="D1507" s="110"/>
      <c r="E1507" s="59">
        <f>SUM(E1477:E1506)</f>
        <v>194000000</v>
      </c>
      <c r="F1507" s="59">
        <f>SUM(F1477:F1506)</f>
        <v>1093000000</v>
      </c>
      <c r="G1507" s="73">
        <f>SUM(G1477:G1506)</f>
        <v>899000000</v>
      </c>
      <c r="H1507" s="31"/>
      <c r="J1507" s="35"/>
    </row>
    <row r="1508" spans="1:10" ht="15.75" customHeight="1" x14ac:dyDescent="0.35">
      <c r="A1508" s="10"/>
      <c r="B1508" s="11"/>
      <c r="C1508" s="107" t="s">
        <v>1375</v>
      </c>
      <c r="D1508" s="112"/>
      <c r="E1508" s="59"/>
      <c r="F1508" s="59"/>
      <c r="G1508" s="73"/>
      <c r="H1508" s="31"/>
      <c r="J1508" s="35"/>
    </row>
    <row r="1509" spans="1:10" ht="77.5" x14ac:dyDescent="0.35">
      <c r="A1509" s="10"/>
      <c r="B1509" s="11"/>
      <c r="C1509" s="9">
        <f ca="1">COUNTIF($B$11:E1509,E1509)</f>
        <v>1</v>
      </c>
      <c r="D1509" s="4" t="s">
        <v>531</v>
      </c>
      <c r="E1509" s="59">
        <v>10000000</v>
      </c>
      <c r="F1509" s="59">
        <v>10000000</v>
      </c>
      <c r="G1509" s="73"/>
      <c r="H1509" s="6" t="s">
        <v>1227</v>
      </c>
    </row>
    <row r="1510" spans="1:10" ht="108.5" x14ac:dyDescent="0.35">
      <c r="A1510" s="10"/>
      <c r="B1510" s="11"/>
      <c r="C1510" s="9">
        <f ca="1">COUNTIF($B$11:E1510,E1510)</f>
        <v>2</v>
      </c>
      <c r="D1510" s="4" t="s">
        <v>532</v>
      </c>
      <c r="E1510" s="59">
        <v>25000000</v>
      </c>
      <c r="F1510" s="59">
        <v>25000000</v>
      </c>
      <c r="G1510" s="73"/>
      <c r="H1510" s="6" t="s">
        <v>1227</v>
      </c>
    </row>
    <row r="1511" spans="1:10" ht="77.5" x14ac:dyDescent="0.35">
      <c r="A1511" s="10"/>
      <c r="B1511" s="11"/>
      <c r="C1511" s="9">
        <f ca="1">COUNTIF($B$11:E1511,E1511)</f>
        <v>3</v>
      </c>
      <c r="D1511" s="4" t="s">
        <v>533</v>
      </c>
      <c r="E1511" s="59">
        <v>7500000</v>
      </c>
      <c r="F1511" s="59">
        <v>7500000</v>
      </c>
      <c r="G1511" s="73"/>
      <c r="H1511" s="6" t="s">
        <v>1226</v>
      </c>
    </row>
    <row r="1512" spans="1:10" ht="77.5" x14ac:dyDescent="0.35">
      <c r="A1512" s="10"/>
      <c r="B1512" s="11"/>
      <c r="C1512" s="9">
        <f ca="1">COUNTIF($B$11:E1512,E1512)</f>
        <v>4</v>
      </c>
      <c r="D1512" s="4" t="s">
        <v>534</v>
      </c>
      <c r="E1512" s="59">
        <v>7500000</v>
      </c>
      <c r="F1512" s="59">
        <v>7500000</v>
      </c>
      <c r="G1512" s="73"/>
      <c r="H1512" s="6" t="s">
        <v>1226</v>
      </c>
    </row>
    <row r="1513" spans="1:10" s="14" customFormat="1" ht="93" x14ac:dyDescent="0.35">
      <c r="A1513" s="10"/>
      <c r="B1513" s="11"/>
      <c r="C1513" s="58">
        <v>5</v>
      </c>
      <c r="D1513" s="56" t="s">
        <v>2304</v>
      </c>
      <c r="E1513" s="63">
        <v>0</v>
      </c>
      <c r="F1513" s="63">
        <v>25000000</v>
      </c>
      <c r="G1513" s="76">
        <f t="shared" ref="G1513:G1518" si="76">F1513-E1513</f>
        <v>25000000</v>
      </c>
      <c r="H1513" s="56" t="s">
        <v>1227</v>
      </c>
      <c r="I1513" s="69"/>
      <c r="J1513" s="26"/>
    </row>
    <row r="1514" spans="1:10" s="14" customFormat="1" ht="77.5" x14ac:dyDescent="0.35">
      <c r="A1514" s="10"/>
      <c r="B1514" s="11"/>
      <c r="C1514" s="58">
        <v>6</v>
      </c>
      <c r="D1514" s="56" t="s">
        <v>2305</v>
      </c>
      <c r="E1514" s="63">
        <v>0</v>
      </c>
      <c r="F1514" s="63">
        <v>15000000</v>
      </c>
      <c r="G1514" s="76">
        <f t="shared" si="76"/>
        <v>15000000</v>
      </c>
      <c r="H1514" s="56" t="s">
        <v>1227</v>
      </c>
      <c r="I1514" s="69"/>
      <c r="J1514" s="26"/>
    </row>
    <row r="1515" spans="1:10" s="14" customFormat="1" ht="77.5" x14ac:dyDescent="0.35">
      <c r="A1515" s="10"/>
      <c r="B1515" s="11"/>
      <c r="C1515" s="58">
        <v>7</v>
      </c>
      <c r="D1515" s="56" t="s">
        <v>2306</v>
      </c>
      <c r="E1515" s="63">
        <v>0</v>
      </c>
      <c r="F1515" s="63">
        <v>15000000</v>
      </c>
      <c r="G1515" s="76">
        <f t="shared" si="76"/>
        <v>15000000</v>
      </c>
      <c r="H1515" s="56" t="s">
        <v>1227</v>
      </c>
      <c r="I1515" s="69"/>
      <c r="J1515" s="26"/>
    </row>
    <row r="1516" spans="1:10" s="14" customFormat="1" ht="77.5" x14ac:dyDescent="0.35">
      <c r="A1516" s="10"/>
      <c r="B1516" s="11"/>
      <c r="C1516" s="58">
        <v>8</v>
      </c>
      <c r="D1516" s="56" t="s">
        <v>2308</v>
      </c>
      <c r="E1516" s="63">
        <v>0</v>
      </c>
      <c r="F1516" s="63">
        <v>50000000</v>
      </c>
      <c r="G1516" s="76">
        <f t="shared" si="76"/>
        <v>50000000</v>
      </c>
      <c r="H1516" s="56" t="s">
        <v>1227</v>
      </c>
      <c r="I1516" s="69"/>
      <c r="J1516" s="26"/>
    </row>
    <row r="1517" spans="1:10" s="14" customFormat="1" ht="77.5" x14ac:dyDescent="0.35">
      <c r="A1517" s="10"/>
      <c r="B1517" s="11"/>
      <c r="C1517" s="58">
        <v>9</v>
      </c>
      <c r="D1517" s="56" t="s">
        <v>2303</v>
      </c>
      <c r="E1517" s="63">
        <v>0</v>
      </c>
      <c r="F1517" s="63">
        <v>10000000</v>
      </c>
      <c r="G1517" s="76">
        <f t="shared" si="76"/>
        <v>10000000</v>
      </c>
      <c r="H1517" s="56" t="s">
        <v>1226</v>
      </c>
      <c r="I1517" s="69"/>
      <c r="J1517" s="26"/>
    </row>
    <row r="1518" spans="1:10" s="14" customFormat="1" ht="77.5" x14ac:dyDescent="0.35">
      <c r="A1518" s="10"/>
      <c r="B1518" s="11"/>
      <c r="C1518" s="58">
        <v>10</v>
      </c>
      <c r="D1518" s="56" t="s">
        <v>2307</v>
      </c>
      <c r="E1518" s="63">
        <v>0</v>
      </c>
      <c r="F1518" s="63">
        <v>15000000</v>
      </c>
      <c r="G1518" s="76">
        <f t="shared" si="76"/>
        <v>15000000</v>
      </c>
      <c r="H1518" s="56" t="s">
        <v>1226</v>
      </c>
      <c r="I1518" s="69"/>
      <c r="J1518" s="26"/>
    </row>
    <row r="1519" spans="1:10" x14ac:dyDescent="0.35">
      <c r="A1519" s="10"/>
      <c r="B1519" s="11"/>
      <c r="C1519" s="109" t="s">
        <v>1349</v>
      </c>
      <c r="D1519" s="110"/>
      <c r="E1519" s="59">
        <f>SUM(E1509:E1518)</f>
        <v>50000000</v>
      </c>
      <c r="F1519" s="59">
        <f>SUM(F1509:F1518)</f>
        <v>180000000</v>
      </c>
      <c r="G1519" s="73">
        <f>SUM(G1509:G1518)</f>
        <v>130000000</v>
      </c>
      <c r="H1519" s="31"/>
      <c r="J1519" s="35"/>
    </row>
    <row r="1520" spans="1:10" x14ac:dyDescent="0.35">
      <c r="A1520" s="10"/>
      <c r="B1520" s="11"/>
      <c r="C1520" s="107" t="s">
        <v>1376</v>
      </c>
      <c r="D1520" s="112"/>
      <c r="E1520" s="59"/>
      <c r="F1520" s="59"/>
      <c r="G1520" s="73"/>
      <c r="H1520" s="31"/>
      <c r="J1520" s="35"/>
    </row>
    <row r="1521" spans="1:8" ht="77.5" x14ac:dyDescent="0.35">
      <c r="A1521" s="10"/>
      <c r="B1521" s="11"/>
      <c r="C1521" s="9">
        <f ca="1">COUNTIF($B$11:E1521,E1521)</f>
        <v>1</v>
      </c>
      <c r="D1521" s="4" t="s">
        <v>535</v>
      </c>
      <c r="E1521" s="59">
        <v>10000000</v>
      </c>
      <c r="F1521" s="59">
        <v>10000000</v>
      </c>
      <c r="G1521" s="73"/>
      <c r="H1521" s="6" t="s">
        <v>1227</v>
      </c>
    </row>
    <row r="1522" spans="1:8" ht="77.5" x14ac:dyDescent="0.35">
      <c r="A1522" s="10"/>
      <c r="B1522" s="11"/>
      <c r="C1522" s="9">
        <f ca="1">COUNTIF($B$11:E1522,E1522)</f>
        <v>2</v>
      </c>
      <c r="D1522" s="4" t="s">
        <v>536</v>
      </c>
      <c r="E1522" s="59">
        <v>10000000</v>
      </c>
      <c r="F1522" s="59">
        <v>10000000</v>
      </c>
      <c r="G1522" s="73"/>
      <c r="H1522" s="6" t="s">
        <v>1227</v>
      </c>
    </row>
    <row r="1523" spans="1:8" ht="77.5" x14ac:dyDescent="0.35">
      <c r="A1523" s="10"/>
      <c r="B1523" s="11"/>
      <c r="C1523" s="9">
        <f ca="1">COUNTIF($B$11:E1523,E1523)</f>
        <v>3</v>
      </c>
      <c r="D1523" s="4" t="s">
        <v>537</v>
      </c>
      <c r="E1523" s="59">
        <v>20000000</v>
      </c>
      <c r="F1523" s="59">
        <v>20000000</v>
      </c>
      <c r="G1523" s="73"/>
      <c r="H1523" s="6" t="s">
        <v>1227</v>
      </c>
    </row>
    <row r="1524" spans="1:8" ht="108.5" x14ac:dyDescent="0.35">
      <c r="A1524" s="10"/>
      <c r="B1524" s="11"/>
      <c r="C1524" s="9">
        <f ca="1">COUNTIF($B$11:E1524,E1524)</f>
        <v>4</v>
      </c>
      <c r="D1524" s="4" t="s">
        <v>538</v>
      </c>
      <c r="E1524" s="59">
        <v>45000000</v>
      </c>
      <c r="F1524" s="59">
        <v>45000000</v>
      </c>
      <c r="G1524" s="73"/>
      <c r="H1524" s="6" t="s">
        <v>1227</v>
      </c>
    </row>
    <row r="1525" spans="1:8" ht="77.5" x14ac:dyDescent="0.35">
      <c r="A1525" s="10"/>
      <c r="B1525" s="11"/>
      <c r="C1525" s="9">
        <f ca="1">COUNTIF($B$11:E1525,E1525)</f>
        <v>5</v>
      </c>
      <c r="D1525" s="4" t="s">
        <v>539</v>
      </c>
      <c r="E1525" s="59">
        <v>32000000</v>
      </c>
      <c r="F1525" s="59">
        <v>32000000</v>
      </c>
      <c r="G1525" s="73"/>
      <c r="H1525" s="6" t="s">
        <v>1226</v>
      </c>
    </row>
    <row r="1526" spans="1:8" ht="77.5" x14ac:dyDescent="0.35">
      <c r="A1526" s="10"/>
      <c r="B1526" s="11"/>
      <c r="C1526" s="9">
        <f ca="1">COUNTIF($B$11:E1526,E1526)</f>
        <v>6</v>
      </c>
      <c r="D1526" s="4" t="s">
        <v>540</v>
      </c>
      <c r="E1526" s="59">
        <v>16000000</v>
      </c>
      <c r="F1526" s="59">
        <v>16000000</v>
      </c>
      <c r="G1526" s="73"/>
      <c r="H1526" s="6" t="s">
        <v>1226</v>
      </c>
    </row>
    <row r="1527" spans="1:8" ht="77.5" x14ac:dyDescent="0.35">
      <c r="A1527" s="10"/>
      <c r="B1527" s="11"/>
      <c r="C1527" s="9">
        <f ca="1">COUNTIF($B$11:E1527,E1527)</f>
        <v>7</v>
      </c>
      <c r="D1527" s="4" t="s">
        <v>541</v>
      </c>
      <c r="E1527" s="59">
        <v>15000000</v>
      </c>
      <c r="F1527" s="59">
        <v>15000000</v>
      </c>
      <c r="G1527" s="73"/>
      <c r="H1527" s="6" t="s">
        <v>1226</v>
      </c>
    </row>
    <row r="1528" spans="1:8" ht="77.5" x14ac:dyDescent="0.35">
      <c r="A1528" s="10"/>
      <c r="B1528" s="11"/>
      <c r="C1528" s="9">
        <f ca="1">COUNTIF($B$11:E1528,E1528)</f>
        <v>8</v>
      </c>
      <c r="D1528" s="4" t="s">
        <v>542</v>
      </c>
      <c r="E1528" s="59">
        <v>10000000</v>
      </c>
      <c r="F1528" s="59">
        <v>10000000</v>
      </c>
      <c r="G1528" s="73"/>
      <c r="H1528" s="6" t="s">
        <v>1226</v>
      </c>
    </row>
    <row r="1529" spans="1:8" ht="77.5" x14ac:dyDescent="0.35">
      <c r="A1529" s="10"/>
      <c r="B1529" s="11"/>
      <c r="C1529" s="9">
        <f ca="1">COUNTIF($B$11:E1529,E1529)</f>
        <v>9</v>
      </c>
      <c r="D1529" s="4" t="s">
        <v>543</v>
      </c>
      <c r="E1529" s="59">
        <v>15000000</v>
      </c>
      <c r="F1529" s="59">
        <v>15000000</v>
      </c>
      <c r="G1529" s="73"/>
      <c r="H1529" s="6" t="s">
        <v>1226</v>
      </c>
    </row>
    <row r="1530" spans="1:8" ht="93" x14ac:dyDescent="0.35">
      <c r="A1530" s="10"/>
      <c r="B1530" s="11"/>
      <c r="C1530" s="9">
        <f ca="1">COUNTIF($B$11:E1530,E1530)</f>
        <v>10</v>
      </c>
      <c r="D1530" s="4" t="s">
        <v>544</v>
      </c>
      <c r="E1530" s="59">
        <v>20000000</v>
      </c>
      <c r="F1530" s="59">
        <v>20000000</v>
      </c>
      <c r="G1530" s="73"/>
      <c r="H1530" s="6" t="s">
        <v>1226</v>
      </c>
    </row>
    <row r="1531" spans="1:8" ht="77.5" x14ac:dyDescent="0.35">
      <c r="A1531" s="10"/>
      <c r="B1531" s="11"/>
      <c r="C1531" s="9">
        <f ca="1">COUNTIF($B$11:E1531,E1531)</f>
        <v>11</v>
      </c>
      <c r="D1531" s="4" t="s">
        <v>545</v>
      </c>
      <c r="E1531" s="59">
        <v>15000000</v>
      </c>
      <c r="F1531" s="59">
        <v>15000000</v>
      </c>
      <c r="G1531" s="73"/>
      <c r="H1531" s="6" t="s">
        <v>1226</v>
      </c>
    </row>
    <row r="1532" spans="1:8" ht="77.5" x14ac:dyDescent="0.35">
      <c r="A1532" s="10"/>
      <c r="B1532" s="11"/>
      <c r="C1532" s="9">
        <f ca="1">COUNTIF($B$11:E1532,E1532)</f>
        <v>12</v>
      </c>
      <c r="D1532" s="4" t="s">
        <v>546</v>
      </c>
      <c r="E1532" s="59">
        <v>15000000</v>
      </c>
      <c r="F1532" s="59">
        <v>15000000</v>
      </c>
      <c r="G1532" s="73"/>
      <c r="H1532" s="6" t="s">
        <v>1226</v>
      </c>
    </row>
    <row r="1533" spans="1:8" ht="77.5" x14ac:dyDescent="0.35">
      <c r="A1533" s="10"/>
      <c r="B1533" s="11"/>
      <c r="C1533" s="9">
        <f ca="1">COUNTIF($B$11:E1533,E1533)</f>
        <v>13</v>
      </c>
      <c r="D1533" s="4" t="s">
        <v>547</v>
      </c>
      <c r="E1533" s="59">
        <v>15000000</v>
      </c>
      <c r="F1533" s="59">
        <v>15000000</v>
      </c>
      <c r="G1533" s="73"/>
      <c r="H1533" s="6" t="s">
        <v>1226</v>
      </c>
    </row>
    <row r="1534" spans="1:8" ht="77.5" x14ac:dyDescent="0.35">
      <c r="A1534" s="10"/>
      <c r="B1534" s="11"/>
      <c r="C1534" s="9">
        <f ca="1">COUNTIF($B$11:E1534,E1534)</f>
        <v>14</v>
      </c>
      <c r="D1534" s="4" t="s">
        <v>548</v>
      </c>
      <c r="E1534" s="59">
        <v>10000000</v>
      </c>
      <c r="F1534" s="59">
        <v>10000000</v>
      </c>
      <c r="G1534" s="73"/>
      <c r="H1534" s="6" t="s">
        <v>1226</v>
      </c>
    </row>
    <row r="1535" spans="1:8" ht="77.5" x14ac:dyDescent="0.35">
      <c r="A1535" s="10"/>
      <c r="B1535" s="11"/>
      <c r="C1535" s="9">
        <f ca="1">COUNTIF($B$11:E1535,E1535)</f>
        <v>15</v>
      </c>
      <c r="D1535" s="4" t="s">
        <v>549</v>
      </c>
      <c r="E1535" s="59">
        <v>10000000</v>
      </c>
      <c r="F1535" s="59">
        <v>10000000</v>
      </c>
      <c r="G1535" s="73"/>
      <c r="H1535" s="6" t="s">
        <v>1226</v>
      </c>
    </row>
    <row r="1536" spans="1:8" ht="77.5" x14ac:dyDescent="0.35">
      <c r="A1536" s="10"/>
      <c r="B1536" s="11"/>
      <c r="C1536" s="9">
        <f ca="1">COUNTIF($B$11:E1536,E1536)</f>
        <v>16</v>
      </c>
      <c r="D1536" s="4" t="s">
        <v>550</v>
      </c>
      <c r="E1536" s="59">
        <v>10000000</v>
      </c>
      <c r="F1536" s="59">
        <v>10000000</v>
      </c>
      <c r="G1536" s="73"/>
      <c r="H1536" s="6" t="s">
        <v>1226</v>
      </c>
    </row>
    <row r="1537" spans="1:10" ht="77.5" x14ac:dyDescent="0.35">
      <c r="A1537" s="10"/>
      <c r="B1537" s="11"/>
      <c r="C1537" s="9">
        <f ca="1">COUNTIF($B$11:E1537,E1537)</f>
        <v>17</v>
      </c>
      <c r="D1537" s="4" t="s">
        <v>551</v>
      </c>
      <c r="E1537" s="59">
        <v>10000000</v>
      </c>
      <c r="F1537" s="59">
        <v>10000000</v>
      </c>
      <c r="G1537" s="73"/>
      <c r="H1537" s="6" t="s">
        <v>1226</v>
      </c>
    </row>
    <row r="1538" spans="1:10" ht="77.5" x14ac:dyDescent="0.35">
      <c r="A1538" s="10"/>
      <c r="B1538" s="11"/>
      <c r="C1538" s="9">
        <f ca="1">COUNTIF($B$11:E1538,E1538)</f>
        <v>18</v>
      </c>
      <c r="D1538" s="4" t="s">
        <v>552</v>
      </c>
      <c r="E1538" s="59">
        <v>10000000</v>
      </c>
      <c r="F1538" s="59">
        <v>10000000</v>
      </c>
      <c r="G1538" s="73"/>
      <c r="H1538" s="6" t="s">
        <v>1226</v>
      </c>
    </row>
    <row r="1539" spans="1:10" ht="77.5" x14ac:dyDescent="0.35">
      <c r="A1539" s="10"/>
      <c r="B1539" s="11"/>
      <c r="C1539" s="9">
        <f ca="1">COUNTIF($B$11:E1539,E1539)</f>
        <v>19</v>
      </c>
      <c r="D1539" s="4" t="s">
        <v>553</v>
      </c>
      <c r="E1539" s="59">
        <v>10000000</v>
      </c>
      <c r="F1539" s="59">
        <v>10000000</v>
      </c>
      <c r="G1539" s="73"/>
      <c r="H1539" s="6" t="s">
        <v>1226</v>
      </c>
    </row>
    <row r="1540" spans="1:10" ht="77.5" x14ac:dyDescent="0.35">
      <c r="A1540" s="10"/>
      <c r="B1540" s="11"/>
      <c r="C1540" s="9">
        <f ca="1">COUNTIF($B$11:E1540,E1540)</f>
        <v>20</v>
      </c>
      <c r="D1540" s="4" t="s">
        <v>554</v>
      </c>
      <c r="E1540" s="59">
        <v>10000000</v>
      </c>
      <c r="F1540" s="59">
        <v>10000000</v>
      </c>
      <c r="G1540" s="73"/>
      <c r="H1540" s="6" t="s">
        <v>1226</v>
      </c>
    </row>
    <row r="1541" spans="1:10" ht="77.5" x14ac:dyDescent="0.35">
      <c r="A1541" s="10"/>
      <c r="B1541" s="11"/>
      <c r="C1541" s="9">
        <f ca="1">COUNTIF($B$11:E1541,E1541)</f>
        <v>21</v>
      </c>
      <c r="D1541" s="4" t="s">
        <v>555</v>
      </c>
      <c r="E1541" s="59">
        <v>10000000</v>
      </c>
      <c r="F1541" s="59">
        <v>10000000</v>
      </c>
      <c r="G1541" s="73"/>
      <c r="H1541" s="6" t="s">
        <v>1226</v>
      </c>
    </row>
    <row r="1542" spans="1:10" ht="77.5" x14ac:dyDescent="0.35">
      <c r="A1542" s="10"/>
      <c r="B1542" s="11"/>
      <c r="C1542" s="9">
        <f ca="1">COUNTIF($B$11:E1542,E1542)</f>
        <v>22</v>
      </c>
      <c r="D1542" s="4" t="s">
        <v>556</v>
      </c>
      <c r="E1542" s="59">
        <v>10000000</v>
      </c>
      <c r="F1542" s="59">
        <v>10000000</v>
      </c>
      <c r="G1542" s="73"/>
      <c r="H1542" s="6" t="s">
        <v>1226</v>
      </c>
    </row>
    <row r="1543" spans="1:10" ht="77.5" x14ac:dyDescent="0.35">
      <c r="A1543" s="10"/>
      <c r="B1543" s="11"/>
      <c r="C1543" s="9">
        <f ca="1">COUNTIF($B$11:E1543,E1543)</f>
        <v>23</v>
      </c>
      <c r="D1543" s="4" t="s">
        <v>557</v>
      </c>
      <c r="E1543" s="59">
        <v>10000000</v>
      </c>
      <c r="F1543" s="59">
        <v>10000000</v>
      </c>
      <c r="G1543" s="73"/>
      <c r="H1543" s="6" t="s">
        <v>1226</v>
      </c>
    </row>
    <row r="1544" spans="1:10" ht="77.5" x14ac:dyDescent="0.35">
      <c r="A1544" s="10"/>
      <c r="B1544" s="11"/>
      <c r="C1544" s="9">
        <f ca="1">COUNTIF($B$11:E1544,E1544)</f>
        <v>24</v>
      </c>
      <c r="D1544" s="4" t="s">
        <v>558</v>
      </c>
      <c r="E1544" s="59">
        <v>10000000</v>
      </c>
      <c r="F1544" s="59">
        <v>10000000</v>
      </c>
      <c r="G1544" s="73"/>
      <c r="H1544" s="6" t="s">
        <v>1226</v>
      </c>
    </row>
    <row r="1545" spans="1:10" ht="77.5" x14ac:dyDescent="0.35">
      <c r="A1545" s="10"/>
      <c r="B1545" s="11"/>
      <c r="C1545" s="9">
        <f ca="1">COUNTIF($B$11:E1545,E1545)</f>
        <v>25</v>
      </c>
      <c r="D1545" s="4" t="s">
        <v>559</v>
      </c>
      <c r="E1545" s="59">
        <v>15000000</v>
      </c>
      <c r="F1545" s="59">
        <v>15000000</v>
      </c>
      <c r="G1545" s="73"/>
      <c r="H1545" s="6" t="s">
        <v>1226</v>
      </c>
    </row>
    <row r="1546" spans="1:10" ht="77.5" x14ac:dyDescent="0.35">
      <c r="A1546" s="10"/>
      <c r="B1546" s="11"/>
      <c r="C1546" s="9">
        <f ca="1">COUNTIF($B$11:E1546,E1546)</f>
        <v>26</v>
      </c>
      <c r="D1546" s="4" t="s">
        <v>560</v>
      </c>
      <c r="E1546" s="59">
        <v>25000000</v>
      </c>
      <c r="F1546" s="59">
        <v>25000000</v>
      </c>
      <c r="G1546" s="73"/>
      <c r="H1546" s="6" t="s">
        <v>1226</v>
      </c>
    </row>
    <row r="1547" spans="1:10" s="14" customFormat="1" ht="77.5" x14ac:dyDescent="0.35">
      <c r="A1547" s="10"/>
      <c r="B1547" s="11"/>
      <c r="C1547" s="13">
        <v>27</v>
      </c>
      <c r="D1547" s="12" t="s">
        <v>2309</v>
      </c>
      <c r="E1547" s="60">
        <v>0</v>
      </c>
      <c r="F1547" s="60">
        <v>30000000</v>
      </c>
      <c r="G1547" s="74">
        <f t="shared" ref="G1547:G1549" si="77">F1547-E1547</f>
        <v>30000000</v>
      </c>
      <c r="H1547" s="12" t="s">
        <v>1226</v>
      </c>
      <c r="I1547" s="69"/>
      <c r="J1547" s="26"/>
    </row>
    <row r="1548" spans="1:10" s="14" customFormat="1" ht="77.5" x14ac:dyDescent="0.35">
      <c r="A1548" s="10"/>
      <c r="B1548" s="11"/>
      <c r="C1548" s="13">
        <v>28</v>
      </c>
      <c r="D1548" s="12" t="s">
        <v>2310</v>
      </c>
      <c r="E1548" s="60">
        <v>0</v>
      </c>
      <c r="F1548" s="60">
        <v>15000000</v>
      </c>
      <c r="G1548" s="74">
        <f t="shared" si="77"/>
        <v>15000000</v>
      </c>
      <c r="H1548" s="12" t="s">
        <v>1226</v>
      </c>
      <c r="I1548" s="69"/>
      <c r="J1548" s="26"/>
    </row>
    <row r="1549" spans="1:10" s="14" customFormat="1" ht="77.5" x14ac:dyDescent="0.35">
      <c r="A1549" s="10"/>
      <c r="B1549" s="11"/>
      <c r="C1549" s="13">
        <v>29</v>
      </c>
      <c r="D1549" s="12" t="s">
        <v>2311</v>
      </c>
      <c r="E1549" s="60">
        <v>0</v>
      </c>
      <c r="F1549" s="60">
        <v>15000000</v>
      </c>
      <c r="G1549" s="74">
        <f t="shared" si="77"/>
        <v>15000000</v>
      </c>
      <c r="H1549" s="12" t="s">
        <v>1226</v>
      </c>
      <c r="I1549" s="69"/>
      <c r="J1549" s="26"/>
    </row>
    <row r="1550" spans="1:10" x14ac:dyDescent="0.35">
      <c r="A1550" s="10"/>
      <c r="B1550" s="11"/>
      <c r="C1550" s="109" t="s">
        <v>1350</v>
      </c>
      <c r="D1550" s="110"/>
      <c r="E1550" s="59">
        <f>SUM(E1521:E1549)</f>
        <v>388000000</v>
      </c>
      <c r="F1550" s="59">
        <f>SUM(F1521:F1549)</f>
        <v>448000000</v>
      </c>
      <c r="G1550" s="73">
        <f>SUM(G1521:G1549)</f>
        <v>60000000</v>
      </c>
      <c r="H1550" s="31"/>
      <c r="J1550" s="35"/>
    </row>
    <row r="1551" spans="1:10" x14ac:dyDescent="0.35">
      <c r="A1551" s="10"/>
      <c r="B1551" s="11"/>
      <c r="C1551" s="107" t="s">
        <v>1377</v>
      </c>
      <c r="D1551" s="112"/>
      <c r="E1551" s="59"/>
      <c r="F1551" s="59"/>
      <c r="G1551" s="73"/>
      <c r="H1551" s="31"/>
      <c r="J1551" s="35"/>
    </row>
    <row r="1552" spans="1:10" ht="77.5" x14ac:dyDescent="0.35">
      <c r="A1552" s="10"/>
      <c r="B1552" s="11"/>
      <c r="C1552" s="9">
        <f ca="1">COUNTIF($B$11:E1552,E1552)</f>
        <v>1</v>
      </c>
      <c r="D1552" s="4" t="s">
        <v>561</v>
      </c>
      <c r="E1552" s="59">
        <v>10000000</v>
      </c>
      <c r="F1552" s="59">
        <v>10000000</v>
      </c>
      <c r="G1552" s="73"/>
      <c r="H1552" s="6" t="s">
        <v>1226</v>
      </c>
    </row>
    <row r="1553" spans="1:10" s="14" customFormat="1" ht="93" x14ac:dyDescent="0.35">
      <c r="A1553" s="10"/>
      <c r="B1553" s="11"/>
      <c r="C1553" s="58">
        <v>2</v>
      </c>
      <c r="D1553" s="56" t="s">
        <v>2316</v>
      </c>
      <c r="E1553" s="63">
        <v>0</v>
      </c>
      <c r="F1553" s="63">
        <v>9000000</v>
      </c>
      <c r="G1553" s="76">
        <f t="shared" ref="G1553:G1565" si="78">F1553-E1553</f>
        <v>9000000</v>
      </c>
      <c r="H1553" s="56" t="s">
        <v>1227</v>
      </c>
      <c r="I1553" s="69"/>
      <c r="J1553" s="26"/>
    </row>
    <row r="1554" spans="1:10" s="14" customFormat="1" ht="93" x14ac:dyDescent="0.35">
      <c r="A1554" s="10"/>
      <c r="B1554" s="11"/>
      <c r="C1554" s="58">
        <v>3</v>
      </c>
      <c r="D1554" s="56" t="s">
        <v>2317</v>
      </c>
      <c r="E1554" s="63">
        <v>0</v>
      </c>
      <c r="F1554" s="63">
        <v>9000000</v>
      </c>
      <c r="G1554" s="76">
        <f t="shared" si="78"/>
        <v>9000000</v>
      </c>
      <c r="H1554" s="56" t="s">
        <v>1227</v>
      </c>
      <c r="I1554" s="69"/>
      <c r="J1554" s="26"/>
    </row>
    <row r="1555" spans="1:10" s="14" customFormat="1" ht="93" x14ac:dyDescent="0.35">
      <c r="A1555" s="10"/>
      <c r="B1555" s="11"/>
      <c r="C1555" s="58">
        <v>4</v>
      </c>
      <c r="D1555" s="56" t="s">
        <v>2318</v>
      </c>
      <c r="E1555" s="63">
        <v>0</v>
      </c>
      <c r="F1555" s="63">
        <v>9000000</v>
      </c>
      <c r="G1555" s="76">
        <f t="shared" si="78"/>
        <v>9000000</v>
      </c>
      <c r="H1555" s="56" t="s">
        <v>1227</v>
      </c>
      <c r="I1555" s="69"/>
      <c r="J1555" s="26"/>
    </row>
    <row r="1556" spans="1:10" s="14" customFormat="1" ht="93" x14ac:dyDescent="0.35">
      <c r="A1556" s="10"/>
      <c r="B1556" s="11"/>
      <c r="C1556" s="58">
        <v>5</v>
      </c>
      <c r="D1556" s="56" t="s">
        <v>2320</v>
      </c>
      <c r="E1556" s="63">
        <v>0</v>
      </c>
      <c r="F1556" s="63">
        <v>9000000</v>
      </c>
      <c r="G1556" s="76">
        <f t="shared" si="78"/>
        <v>9000000</v>
      </c>
      <c r="H1556" s="56" t="s">
        <v>1227</v>
      </c>
      <c r="I1556" s="69"/>
      <c r="J1556" s="26"/>
    </row>
    <row r="1557" spans="1:10" s="14" customFormat="1" ht="77.5" x14ac:dyDescent="0.35">
      <c r="A1557" s="10"/>
      <c r="B1557" s="11"/>
      <c r="C1557" s="58">
        <v>6</v>
      </c>
      <c r="D1557" s="56" t="s">
        <v>3313</v>
      </c>
      <c r="E1557" s="63">
        <v>0</v>
      </c>
      <c r="F1557" s="63">
        <v>9000000</v>
      </c>
      <c r="G1557" s="76">
        <f t="shared" si="78"/>
        <v>9000000</v>
      </c>
      <c r="H1557" s="56" t="s">
        <v>1227</v>
      </c>
      <c r="I1557" s="69"/>
      <c r="J1557" s="26"/>
    </row>
    <row r="1558" spans="1:10" s="14" customFormat="1" ht="77.5" x14ac:dyDescent="0.35">
      <c r="A1558" s="10"/>
      <c r="B1558" s="11"/>
      <c r="C1558" s="58">
        <v>7</v>
      </c>
      <c r="D1558" s="56" t="s">
        <v>3314</v>
      </c>
      <c r="E1558" s="63">
        <v>0</v>
      </c>
      <c r="F1558" s="63">
        <v>20000000</v>
      </c>
      <c r="G1558" s="76">
        <f t="shared" si="78"/>
        <v>20000000</v>
      </c>
      <c r="H1558" s="56" t="s">
        <v>1227</v>
      </c>
      <c r="I1558" s="69"/>
      <c r="J1558" s="26"/>
    </row>
    <row r="1559" spans="1:10" s="14" customFormat="1" ht="93" x14ac:dyDescent="0.35">
      <c r="A1559" s="10"/>
      <c r="B1559" s="11"/>
      <c r="C1559" s="58">
        <v>8</v>
      </c>
      <c r="D1559" s="56" t="s">
        <v>2321</v>
      </c>
      <c r="E1559" s="63">
        <v>0</v>
      </c>
      <c r="F1559" s="63">
        <v>20000000</v>
      </c>
      <c r="G1559" s="76">
        <f t="shared" si="78"/>
        <v>20000000</v>
      </c>
      <c r="H1559" s="56" t="s">
        <v>1227</v>
      </c>
      <c r="I1559" s="69"/>
      <c r="J1559" s="26"/>
    </row>
    <row r="1560" spans="1:10" s="14" customFormat="1" ht="77.5" x14ac:dyDescent="0.35">
      <c r="A1560" s="10"/>
      <c r="B1560" s="11"/>
      <c r="C1560" s="58">
        <v>9</v>
      </c>
      <c r="D1560" s="56" t="s">
        <v>2312</v>
      </c>
      <c r="E1560" s="63">
        <v>0</v>
      </c>
      <c r="F1560" s="63">
        <v>30000000</v>
      </c>
      <c r="G1560" s="76">
        <f t="shared" si="78"/>
        <v>30000000</v>
      </c>
      <c r="H1560" s="56" t="s">
        <v>1226</v>
      </c>
      <c r="I1560" s="69"/>
      <c r="J1560" s="26"/>
    </row>
    <row r="1561" spans="1:10" s="14" customFormat="1" ht="93" x14ac:dyDescent="0.35">
      <c r="A1561" s="10"/>
      <c r="B1561" s="11"/>
      <c r="C1561" s="58">
        <v>10</v>
      </c>
      <c r="D1561" s="56" t="s">
        <v>2313</v>
      </c>
      <c r="E1561" s="63">
        <v>0</v>
      </c>
      <c r="F1561" s="63">
        <v>5000000</v>
      </c>
      <c r="G1561" s="76">
        <f t="shared" si="78"/>
        <v>5000000</v>
      </c>
      <c r="H1561" s="56" t="s">
        <v>1226</v>
      </c>
      <c r="I1561" s="69"/>
      <c r="J1561" s="26"/>
    </row>
    <row r="1562" spans="1:10" s="14" customFormat="1" ht="77.5" x14ac:dyDescent="0.35">
      <c r="A1562" s="10"/>
      <c r="B1562" s="11"/>
      <c r="C1562" s="58">
        <v>11</v>
      </c>
      <c r="D1562" s="56" t="s">
        <v>2314</v>
      </c>
      <c r="E1562" s="63">
        <v>0</v>
      </c>
      <c r="F1562" s="63">
        <v>9000000</v>
      </c>
      <c r="G1562" s="76">
        <f t="shared" si="78"/>
        <v>9000000</v>
      </c>
      <c r="H1562" s="56" t="s">
        <v>1226</v>
      </c>
      <c r="I1562" s="69"/>
      <c r="J1562" s="26"/>
    </row>
    <row r="1563" spans="1:10" s="14" customFormat="1" ht="77.5" x14ac:dyDescent="0.35">
      <c r="A1563" s="10"/>
      <c r="B1563" s="11"/>
      <c r="C1563" s="58">
        <v>12</v>
      </c>
      <c r="D1563" s="56" t="s">
        <v>2315</v>
      </c>
      <c r="E1563" s="63">
        <v>0</v>
      </c>
      <c r="F1563" s="63">
        <v>9000000</v>
      </c>
      <c r="G1563" s="76">
        <f t="shared" si="78"/>
        <v>9000000</v>
      </c>
      <c r="H1563" s="56" t="s">
        <v>1226</v>
      </c>
      <c r="I1563" s="69"/>
      <c r="J1563" s="26"/>
    </row>
    <row r="1564" spans="1:10" s="14" customFormat="1" ht="77.5" x14ac:dyDescent="0.35">
      <c r="A1564" s="10"/>
      <c r="B1564" s="11"/>
      <c r="C1564" s="58">
        <v>13</v>
      </c>
      <c r="D1564" s="56" t="s">
        <v>3315</v>
      </c>
      <c r="E1564" s="63">
        <v>0</v>
      </c>
      <c r="F1564" s="63">
        <v>20000000</v>
      </c>
      <c r="G1564" s="76">
        <f t="shared" si="78"/>
        <v>20000000</v>
      </c>
      <c r="H1564" s="56" t="s">
        <v>1226</v>
      </c>
      <c r="I1564" s="69"/>
      <c r="J1564" s="26"/>
    </row>
    <row r="1565" spans="1:10" s="14" customFormat="1" ht="93" x14ac:dyDescent="0.35">
      <c r="A1565" s="10"/>
      <c r="B1565" s="11"/>
      <c r="C1565" s="58">
        <v>14</v>
      </c>
      <c r="D1565" s="56" t="s">
        <v>2319</v>
      </c>
      <c r="E1565" s="63">
        <v>0</v>
      </c>
      <c r="F1565" s="63">
        <v>9000000</v>
      </c>
      <c r="G1565" s="76">
        <f t="shared" si="78"/>
        <v>9000000</v>
      </c>
      <c r="H1565" s="56" t="s">
        <v>1226</v>
      </c>
      <c r="I1565" s="69"/>
      <c r="J1565" s="26"/>
    </row>
    <row r="1566" spans="1:10" x14ac:dyDescent="0.35">
      <c r="A1566" s="10"/>
      <c r="B1566" s="11"/>
      <c r="C1566" s="109" t="s">
        <v>1351</v>
      </c>
      <c r="D1566" s="110"/>
      <c r="E1566" s="59">
        <f>SUM(E1552:E1565)</f>
        <v>10000000</v>
      </c>
      <c r="F1566" s="59">
        <f>SUM(F1552:F1565)</f>
        <v>177000000</v>
      </c>
      <c r="G1566" s="73">
        <f>SUM(G1552:G1565)</f>
        <v>167000000</v>
      </c>
      <c r="H1566" s="31"/>
      <c r="J1566" s="35"/>
    </row>
    <row r="1567" spans="1:10" x14ac:dyDescent="0.35">
      <c r="A1567" s="10"/>
      <c r="B1567" s="11"/>
      <c r="C1567" s="107" t="s">
        <v>1378</v>
      </c>
      <c r="D1567" s="112"/>
      <c r="E1567" s="59"/>
      <c r="F1567" s="59"/>
      <c r="G1567" s="73"/>
      <c r="H1567" s="31"/>
      <c r="J1567" s="35"/>
    </row>
    <row r="1568" spans="1:10" ht="77.5" x14ac:dyDescent="0.35">
      <c r="A1568" s="10"/>
      <c r="B1568" s="11"/>
      <c r="C1568" s="9">
        <f ca="1">COUNTIF($B$11:E1568,E1568)</f>
        <v>1</v>
      </c>
      <c r="D1568" s="4" t="s">
        <v>562</v>
      </c>
      <c r="E1568" s="59">
        <v>15000000</v>
      </c>
      <c r="F1568" s="59">
        <v>15000000</v>
      </c>
      <c r="G1568" s="73"/>
      <c r="H1568" s="6" t="s">
        <v>1227</v>
      </c>
    </row>
    <row r="1569" spans="1:8" ht="77.5" x14ac:dyDescent="0.35">
      <c r="A1569" s="10"/>
      <c r="B1569" s="11"/>
      <c r="C1569" s="9">
        <f ca="1">COUNTIF($B$11:E1569,E1569)</f>
        <v>2</v>
      </c>
      <c r="D1569" s="4" t="s">
        <v>563</v>
      </c>
      <c r="E1569" s="59">
        <v>30000000</v>
      </c>
      <c r="F1569" s="59">
        <v>30000000</v>
      </c>
      <c r="G1569" s="73"/>
      <c r="H1569" s="6" t="s">
        <v>1227</v>
      </c>
    </row>
    <row r="1570" spans="1:8" ht="77.5" x14ac:dyDescent="0.35">
      <c r="A1570" s="10"/>
      <c r="B1570" s="11"/>
      <c r="C1570" s="9">
        <f ca="1">COUNTIF($B$11:E1570,E1570)</f>
        <v>3</v>
      </c>
      <c r="D1570" s="4" t="s">
        <v>564</v>
      </c>
      <c r="E1570" s="59">
        <v>20000000</v>
      </c>
      <c r="F1570" s="59">
        <v>20000000</v>
      </c>
      <c r="G1570" s="73"/>
      <c r="H1570" s="6" t="s">
        <v>1227</v>
      </c>
    </row>
    <row r="1571" spans="1:8" ht="108.5" x14ac:dyDescent="0.35">
      <c r="A1571" s="10"/>
      <c r="B1571" s="11"/>
      <c r="C1571" s="9">
        <f ca="1">COUNTIF($B$11:E1571,E1571)</f>
        <v>4</v>
      </c>
      <c r="D1571" s="4" t="s">
        <v>565</v>
      </c>
      <c r="E1571" s="59">
        <v>100000000</v>
      </c>
      <c r="F1571" s="59">
        <v>100000000</v>
      </c>
      <c r="G1571" s="73"/>
      <c r="H1571" s="6" t="s">
        <v>1227</v>
      </c>
    </row>
    <row r="1572" spans="1:8" ht="77.5" x14ac:dyDescent="0.35">
      <c r="A1572" s="10"/>
      <c r="B1572" s="11"/>
      <c r="C1572" s="9">
        <f ca="1">COUNTIF($B$11:E1572,E1572)</f>
        <v>5</v>
      </c>
      <c r="D1572" s="4" t="s">
        <v>566</v>
      </c>
      <c r="E1572" s="59">
        <v>40000000</v>
      </c>
      <c r="F1572" s="59">
        <v>40000000</v>
      </c>
      <c r="G1572" s="73"/>
      <c r="H1572" s="6" t="s">
        <v>1227</v>
      </c>
    </row>
    <row r="1573" spans="1:8" ht="77.5" x14ac:dyDescent="0.35">
      <c r="A1573" s="10"/>
      <c r="B1573" s="11"/>
      <c r="C1573" s="9">
        <f ca="1">COUNTIF($B$11:E1573,E1573)</f>
        <v>6</v>
      </c>
      <c r="D1573" s="4" t="s">
        <v>567</v>
      </c>
      <c r="E1573" s="59">
        <v>50000000</v>
      </c>
      <c r="F1573" s="59">
        <v>50000000</v>
      </c>
      <c r="G1573" s="73"/>
      <c r="H1573" s="6" t="s">
        <v>1227</v>
      </c>
    </row>
    <row r="1574" spans="1:8" ht="77.5" x14ac:dyDescent="0.35">
      <c r="A1574" s="10"/>
      <c r="B1574" s="11"/>
      <c r="C1574" s="9">
        <f ca="1">COUNTIF($B$11:E1574,E1574)</f>
        <v>7</v>
      </c>
      <c r="D1574" s="4" t="s">
        <v>568</v>
      </c>
      <c r="E1574" s="59">
        <v>50000000</v>
      </c>
      <c r="F1574" s="59">
        <v>50000000</v>
      </c>
      <c r="G1574" s="73"/>
      <c r="H1574" s="6" t="s">
        <v>1227</v>
      </c>
    </row>
    <row r="1575" spans="1:8" ht="77.5" x14ac:dyDescent="0.35">
      <c r="A1575" s="10"/>
      <c r="B1575" s="11"/>
      <c r="C1575" s="9">
        <f ca="1">COUNTIF($B$11:E1575,E1575)</f>
        <v>8</v>
      </c>
      <c r="D1575" s="4" t="s">
        <v>569</v>
      </c>
      <c r="E1575" s="59">
        <v>40000000</v>
      </c>
      <c r="F1575" s="59">
        <v>40000000</v>
      </c>
      <c r="G1575" s="73"/>
      <c r="H1575" s="6" t="s">
        <v>1227</v>
      </c>
    </row>
    <row r="1576" spans="1:8" ht="77.5" x14ac:dyDescent="0.35">
      <c r="A1576" s="10"/>
      <c r="B1576" s="11"/>
      <c r="C1576" s="9">
        <f ca="1">COUNTIF($B$11:E1576,E1576)</f>
        <v>9</v>
      </c>
      <c r="D1576" s="4" t="s">
        <v>570</v>
      </c>
      <c r="E1576" s="59">
        <v>20000000</v>
      </c>
      <c r="F1576" s="59">
        <v>20000000</v>
      </c>
      <c r="G1576" s="73"/>
      <c r="H1576" s="6" t="s">
        <v>1226</v>
      </c>
    </row>
    <row r="1577" spans="1:8" ht="77.5" x14ac:dyDescent="0.35">
      <c r="A1577" s="10"/>
      <c r="B1577" s="11"/>
      <c r="C1577" s="9">
        <f ca="1">COUNTIF($B$11:E1577,E1577)</f>
        <v>10</v>
      </c>
      <c r="D1577" s="4" t="s">
        <v>571</v>
      </c>
      <c r="E1577" s="59">
        <v>10000000</v>
      </c>
      <c r="F1577" s="59">
        <v>10000000</v>
      </c>
      <c r="G1577" s="73"/>
      <c r="H1577" s="6" t="s">
        <v>1226</v>
      </c>
    </row>
    <row r="1578" spans="1:8" ht="77.5" x14ac:dyDescent="0.35">
      <c r="A1578" s="10"/>
      <c r="B1578" s="11"/>
      <c r="C1578" s="9">
        <f ca="1">COUNTIF($B$11:E1578,E1578)</f>
        <v>11</v>
      </c>
      <c r="D1578" s="4" t="s">
        <v>572</v>
      </c>
      <c r="E1578" s="59">
        <v>10000000</v>
      </c>
      <c r="F1578" s="59">
        <v>10000000</v>
      </c>
      <c r="G1578" s="73"/>
      <c r="H1578" s="6" t="s">
        <v>1226</v>
      </c>
    </row>
    <row r="1579" spans="1:8" ht="77.5" x14ac:dyDescent="0.35">
      <c r="A1579" s="10"/>
      <c r="B1579" s="11"/>
      <c r="C1579" s="9">
        <f ca="1">COUNTIF($B$11:E1579,E1579)</f>
        <v>12</v>
      </c>
      <c r="D1579" s="4" t="s">
        <v>573</v>
      </c>
      <c r="E1579" s="59">
        <v>15000000</v>
      </c>
      <c r="F1579" s="59">
        <v>15000000</v>
      </c>
      <c r="G1579" s="73"/>
      <c r="H1579" s="6" t="s">
        <v>1226</v>
      </c>
    </row>
    <row r="1580" spans="1:8" ht="77.5" x14ac:dyDescent="0.35">
      <c r="A1580" s="10"/>
      <c r="B1580" s="11"/>
      <c r="C1580" s="9">
        <f ca="1">COUNTIF($B$11:E1580,E1580)</f>
        <v>13</v>
      </c>
      <c r="D1580" s="4" t="s">
        <v>574</v>
      </c>
      <c r="E1580" s="59">
        <v>25000000</v>
      </c>
      <c r="F1580" s="59">
        <v>25000000</v>
      </c>
      <c r="G1580" s="73"/>
      <c r="H1580" s="6" t="s">
        <v>1226</v>
      </c>
    </row>
    <row r="1581" spans="1:8" ht="77.5" x14ac:dyDescent="0.35">
      <c r="A1581" s="10"/>
      <c r="B1581" s="11"/>
      <c r="C1581" s="9">
        <f ca="1">COUNTIF($B$11:E1581,E1581)</f>
        <v>14</v>
      </c>
      <c r="D1581" s="4" t="s">
        <v>575</v>
      </c>
      <c r="E1581" s="59">
        <v>10000000</v>
      </c>
      <c r="F1581" s="59">
        <v>10000000</v>
      </c>
      <c r="G1581" s="73"/>
      <c r="H1581" s="6" t="s">
        <v>1226</v>
      </c>
    </row>
    <row r="1582" spans="1:8" ht="77.5" x14ac:dyDescent="0.35">
      <c r="A1582" s="10"/>
      <c r="B1582" s="11"/>
      <c r="C1582" s="9">
        <f ca="1">COUNTIF($B$11:E1582,E1582)</f>
        <v>15</v>
      </c>
      <c r="D1582" s="4" t="s">
        <v>576</v>
      </c>
      <c r="E1582" s="59">
        <v>10000000</v>
      </c>
      <c r="F1582" s="59">
        <v>10000000</v>
      </c>
      <c r="G1582" s="73"/>
      <c r="H1582" s="6" t="s">
        <v>1226</v>
      </c>
    </row>
    <row r="1583" spans="1:8" ht="77.5" x14ac:dyDescent="0.35">
      <c r="A1583" s="10"/>
      <c r="B1583" s="11"/>
      <c r="C1583" s="9">
        <f ca="1">COUNTIF($B$11:E1583,E1583)</f>
        <v>16</v>
      </c>
      <c r="D1583" s="4" t="s">
        <v>577</v>
      </c>
      <c r="E1583" s="59">
        <v>15000000</v>
      </c>
      <c r="F1583" s="59">
        <v>15000000</v>
      </c>
      <c r="G1583" s="73"/>
      <c r="H1583" s="6" t="s">
        <v>1226</v>
      </c>
    </row>
    <row r="1584" spans="1:8" ht="77.5" x14ac:dyDescent="0.35">
      <c r="A1584" s="10"/>
      <c r="B1584" s="11"/>
      <c r="C1584" s="9">
        <f ca="1">COUNTIF($B$11:E1584,E1584)</f>
        <v>17</v>
      </c>
      <c r="D1584" s="4" t="s">
        <v>578</v>
      </c>
      <c r="E1584" s="59">
        <v>10000000</v>
      </c>
      <c r="F1584" s="59">
        <v>10000000</v>
      </c>
      <c r="G1584" s="73"/>
      <c r="H1584" s="6" t="s">
        <v>1226</v>
      </c>
    </row>
    <row r="1585" spans="1:10" ht="77.5" x14ac:dyDescent="0.35">
      <c r="A1585" s="10"/>
      <c r="B1585" s="11"/>
      <c r="C1585" s="9">
        <f ca="1">COUNTIF($B$11:E1585,E1585)</f>
        <v>18</v>
      </c>
      <c r="D1585" s="4" t="s">
        <v>579</v>
      </c>
      <c r="E1585" s="59">
        <v>10000000</v>
      </c>
      <c r="F1585" s="59">
        <v>10000000</v>
      </c>
      <c r="G1585" s="73"/>
      <c r="H1585" s="6" t="s">
        <v>1226</v>
      </c>
    </row>
    <row r="1586" spans="1:10" ht="77.5" x14ac:dyDescent="0.35">
      <c r="A1586" s="10"/>
      <c r="B1586" s="11"/>
      <c r="C1586" s="9">
        <f ca="1">COUNTIF($B$11:E1586,E1586)</f>
        <v>19</v>
      </c>
      <c r="D1586" s="4" t="s">
        <v>580</v>
      </c>
      <c r="E1586" s="59">
        <v>20000000</v>
      </c>
      <c r="F1586" s="59">
        <v>20000000</v>
      </c>
      <c r="G1586" s="73"/>
      <c r="H1586" s="6" t="s">
        <v>1226</v>
      </c>
    </row>
    <row r="1587" spans="1:10" ht="93" x14ac:dyDescent="0.35">
      <c r="A1587" s="10"/>
      <c r="B1587" s="11"/>
      <c r="C1587" s="9">
        <f ca="1">COUNTIF($B$11:E1587,E1587)</f>
        <v>20</v>
      </c>
      <c r="D1587" s="4" t="s">
        <v>581</v>
      </c>
      <c r="E1587" s="59">
        <v>12000000</v>
      </c>
      <c r="F1587" s="59">
        <v>12000000</v>
      </c>
      <c r="G1587" s="73"/>
      <c r="H1587" s="6" t="s">
        <v>1226</v>
      </c>
    </row>
    <row r="1588" spans="1:10" s="14" customFormat="1" ht="77.5" x14ac:dyDescent="0.35">
      <c r="A1588" s="10"/>
      <c r="B1588" s="11"/>
      <c r="C1588" s="58">
        <v>21</v>
      </c>
      <c r="D1588" s="56" t="s">
        <v>2322</v>
      </c>
      <c r="E1588" s="63">
        <v>0</v>
      </c>
      <c r="F1588" s="63">
        <v>50000000</v>
      </c>
      <c r="G1588" s="76">
        <f t="shared" ref="G1588:G1602" si="79">F1588-E1588</f>
        <v>50000000</v>
      </c>
      <c r="H1588" s="56" t="s">
        <v>1227</v>
      </c>
      <c r="I1588" s="69"/>
      <c r="J1588" s="26"/>
    </row>
    <row r="1589" spans="1:10" s="14" customFormat="1" ht="77.5" x14ac:dyDescent="0.35">
      <c r="A1589" s="10"/>
      <c r="B1589" s="11"/>
      <c r="C1589" s="58">
        <v>22</v>
      </c>
      <c r="D1589" s="56" t="s">
        <v>2323</v>
      </c>
      <c r="E1589" s="63">
        <v>0</v>
      </c>
      <c r="F1589" s="63">
        <v>20000000</v>
      </c>
      <c r="G1589" s="76">
        <f t="shared" si="79"/>
        <v>20000000</v>
      </c>
      <c r="H1589" s="56" t="s">
        <v>1227</v>
      </c>
      <c r="I1589" s="69"/>
      <c r="J1589" s="26"/>
    </row>
    <row r="1590" spans="1:10" s="14" customFormat="1" ht="108.5" x14ac:dyDescent="0.35">
      <c r="A1590" s="10"/>
      <c r="B1590" s="11"/>
      <c r="C1590" s="58">
        <v>23</v>
      </c>
      <c r="D1590" s="56" t="s">
        <v>2332</v>
      </c>
      <c r="E1590" s="63">
        <v>0</v>
      </c>
      <c r="F1590" s="63">
        <v>75000000</v>
      </c>
      <c r="G1590" s="76">
        <f t="shared" si="79"/>
        <v>75000000</v>
      </c>
      <c r="H1590" s="56" t="s">
        <v>1227</v>
      </c>
      <c r="I1590" s="69"/>
      <c r="J1590" s="26"/>
    </row>
    <row r="1591" spans="1:10" s="14" customFormat="1" ht="93" x14ac:dyDescent="0.35">
      <c r="A1591" s="10"/>
      <c r="B1591" s="11"/>
      <c r="C1591" s="58">
        <v>24</v>
      </c>
      <c r="D1591" s="56" t="s">
        <v>2333</v>
      </c>
      <c r="E1591" s="63">
        <v>0</v>
      </c>
      <c r="F1591" s="63">
        <v>50000000</v>
      </c>
      <c r="G1591" s="76">
        <f t="shared" si="79"/>
        <v>50000000</v>
      </c>
      <c r="H1591" s="56" t="s">
        <v>1227</v>
      </c>
      <c r="I1591" s="69"/>
      <c r="J1591" s="26"/>
    </row>
    <row r="1592" spans="1:10" s="14" customFormat="1" ht="77.5" x14ac:dyDescent="0.35">
      <c r="A1592" s="10"/>
      <c r="B1592" s="11"/>
      <c r="C1592" s="58">
        <v>25</v>
      </c>
      <c r="D1592" s="56" t="s">
        <v>2334</v>
      </c>
      <c r="E1592" s="63">
        <v>0</v>
      </c>
      <c r="F1592" s="63">
        <v>50000000</v>
      </c>
      <c r="G1592" s="76">
        <f t="shared" si="79"/>
        <v>50000000</v>
      </c>
      <c r="H1592" s="56" t="s">
        <v>1227</v>
      </c>
      <c r="I1592" s="69"/>
      <c r="J1592" s="26"/>
    </row>
    <row r="1593" spans="1:10" s="14" customFormat="1" ht="77.5" x14ac:dyDescent="0.35">
      <c r="A1593" s="10"/>
      <c r="B1593" s="11"/>
      <c r="C1593" s="58">
        <v>26</v>
      </c>
      <c r="D1593" s="56" t="s">
        <v>2335</v>
      </c>
      <c r="E1593" s="63">
        <v>0</v>
      </c>
      <c r="F1593" s="63">
        <v>50000000</v>
      </c>
      <c r="G1593" s="76">
        <f t="shared" si="79"/>
        <v>50000000</v>
      </c>
      <c r="H1593" s="56" t="s">
        <v>1227</v>
      </c>
      <c r="I1593" s="69"/>
      <c r="J1593" s="26"/>
    </row>
    <row r="1594" spans="1:10" s="14" customFormat="1" ht="77.5" x14ac:dyDescent="0.35">
      <c r="A1594" s="10"/>
      <c r="B1594" s="11"/>
      <c r="C1594" s="58">
        <v>27</v>
      </c>
      <c r="D1594" s="56" t="s">
        <v>2324</v>
      </c>
      <c r="E1594" s="63">
        <v>0</v>
      </c>
      <c r="F1594" s="63">
        <v>10000000</v>
      </c>
      <c r="G1594" s="76">
        <f t="shared" si="79"/>
        <v>10000000</v>
      </c>
      <c r="H1594" s="56" t="s">
        <v>1226</v>
      </c>
      <c r="I1594" s="69"/>
      <c r="J1594" s="26"/>
    </row>
    <row r="1595" spans="1:10" s="14" customFormat="1" ht="77.5" x14ac:dyDescent="0.35">
      <c r="A1595" s="10"/>
      <c r="B1595" s="11"/>
      <c r="C1595" s="58">
        <v>28</v>
      </c>
      <c r="D1595" s="56" t="s">
        <v>2325</v>
      </c>
      <c r="E1595" s="63">
        <v>0</v>
      </c>
      <c r="F1595" s="63">
        <v>10000000</v>
      </c>
      <c r="G1595" s="76">
        <f t="shared" si="79"/>
        <v>10000000</v>
      </c>
      <c r="H1595" s="56" t="s">
        <v>1226</v>
      </c>
      <c r="I1595" s="69"/>
      <c r="J1595" s="26"/>
    </row>
    <row r="1596" spans="1:10" s="14" customFormat="1" ht="77.5" x14ac:dyDescent="0.35">
      <c r="A1596" s="10"/>
      <c r="B1596" s="11"/>
      <c r="C1596" s="58">
        <v>29</v>
      </c>
      <c r="D1596" s="56" t="s">
        <v>2326</v>
      </c>
      <c r="E1596" s="63">
        <v>0</v>
      </c>
      <c r="F1596" s="63">
        <v>13000000</v>
      </c>
      <c r="G1596" s="76">
        <f t="shared" si="79"/>
        <v>13000000</v>
      </c>
      <c r="H1596" s="56" t="s">
        <v>1226</v>
      </c>
      <c r="I1596" s="69"/>
      <c r="J1596" s="26"/>
    </row>
    <row r="1597" spans="1:10" s="14" customFormat="1" ht="77.5" x14ac:dyDescent="0.35">
      <c r="A1597" s="10"/>
      <c r="B1597" s="11"/>
      <c r="C1597" s="58">
        <v>30</v>
      </c>
      <c r="D1597" s="56" t="s">
        <v>2327</v>
      </c>
      <c r="E1597" s="63">
        <v>0</v>
      </c>
      <c r="F1597" s="63">
        <v>15000000</v>
      </c>
      <c r="G1597" s="76">
        <f t="shared" si="79"/>
        <v>15000000</v>
      </c>
      <c r="H1597" s="56" t="s">
        <v>1226</v>
      </c>
      <c r="I1597" s="69"/>
      <c r="J1597" s="26"/>
    </row>
    <row r="1598" spans="1:10" s="14" customFormat="1" ht="77.5" x14ac:dyDescent="0.35">
      <c r="A1598" s="10"/>
      <c r="B1598" s="11"/>
      <c r="C1598" s="58">
        <v>31</v>
      </c>
      <c r="D1598" s="56" t="s">
        <v>2328</v>
      </c>
      <c r="E1598" s="63">
        <v>0</v>
      </c>
      <c r="F1598" s="63">
        <v>10000000</v>
      </c>
      <c r="G1598" s="76">
        <f t="shared" si="79"/>
        <v>10000000</v>
      </c>
      <c r="H1598" s="56" t="s">
        <v>1226</v>
      </c>
      <c r="I1598" s="69"/>
      <c r="J1598" s="26"/>
    </row>
    <row r="1599" spans="1:10" s="14" customFormat="1" ht="77.5" x14ac:dyDescent="0.35">
      <c r="A1599" s="10"/>
      <c r="B1599" s="11"/>
      <c r="C1599" s="58">
        <v>32</v>
      </c>
      <c r="D1599" s="56" t="s">
        <v>2329</v>
      </c>
      <c r="E1599" s="63">
        <v>0</v>
      </c>
      <c r="F1599" s="63">
        <v>15000000</v>
      </c>
      <c r="G1599" s="76">
        <f t="shared" si="79"/>
        <v>15000000</v>
      </c>
      <c r="H1599" s="56" t="s">
        <v>1226</v>
      </c>
      <c r="I1599" s="69"/>
      <c r="J1599" s="26"/>
    </row>
    <row r="1600" spans="1:10" s="14" customFormat="1" ht="77.5" x14ac:dyDescent="0.35">
      <c r="A1600" s="10"/>
      <c r="B1600" s="11"/>
      <c r="C1600" s="58">
        <v>33</v>
      </c>
      <c r="D1600" s="56" t="s">
        <v>2330</v>
      </c>
      <c r="E1600" s="63">
        <v>0</v>
      </c>
      <c r="F1600" s="63">
        <v>10000000</v>
      </c>
      <c r="G1600" s="76">
        <f t="shared" si="79"/>
        <v>10000000</v>
      </c>
      <c r="H1600" s="56" t="s">
        <v>1226</v>
      </c>
      <c r="I1600" s="69"/>
      <c r="J1600" s="26"/>
    </row>
    <row r="1601" spans="1:10" s="14" customFormat="1" ht="77.5" x14ac:dyDescent="0.35">
      <c r="A1601" s="10"/>
      <c r="B1601" s="11"/>
      <c r="C1601" s="58">
        <v>34</v>
      </c>
      <c r="D1601" s="56" t="s">
        <v>2331</v>
      </c>
      <c r="E1601" s="63">
        <v>0</v>
      </c>
      <c r="F1601" s="63">
        <v>10000000</v>
      </c>
      <c r="G1601" s="76">
        <f t="shared" si="79"/>
        <v>10000000</v>
      </c>
      <c r="H1601" s="56" t="s">
        <v>1226</v>
      </c>
      <c r="I1601" s="69"/>
      <c r="J1601" s="26"/>
    </row>
    <row r="1602" spans="1:10" s="14" customFormat="1" ht="108.5" x14ac:dyDescent="0.35">
      <c r="A1602" s="10"/>
      <c r="B1602" s="11"/>
      <c r="C1602" s="58">
        <v>35</v>
      </c>
      <c r="D1602" s="56" t="s">
        <v>2336</v>
      </c>
      <c r="E1602" s="63">
        <v>0</v>
      </c>
      <c r="F1602" s="63">
        <v>15000000</v>
      </c>
      <c r="G1602" s="76">
        <f t="shared" si="79"/>
        <v>15000000</v>
      </c>
      <c r="H1602" s="56" t="s">
        <v>1226</v>
      </c>
      <c r="I1602" s="69"/>
      <c r="J1602" s="26"/>
    </row>
    <row r="1603" spans="1:10" x14ac:dyDescent="0.35">
      <c r="A1603" s="10"/>
      <c r="B1603" s="11"/>
      <c r="C1603" s="109" t="s">
        <v>1352</v>
      </c>
      <c r="D1603" s="110"/>
      <c r="E1603" s="59">
        <f>SUM(E1568:E1602)</f>
        <v>512000000</v>
      </c>
      <c r="F1603" s="59">
        <f>SUM(F1568:F1602)</f>
        <v>915000000</v>
      </c>
      <c r="G1603" s="73">
        <f>SUM(G1568:G1602)</f>
        <v>403000000</v>
      </c>
      <c r="H1603" s="31"/>
      <c r="J1603" s="35"/>
    </row>
    <row r="1604" spans="1:10" x14ac:dyDescent="0.35">
      <c r="A1604" s="10"/>
      <c r="B1604" s="11"/>
      <c r="C1604" s="107" t="s">
        <v>1379</v>
      </c>
      <c r="D1604" s="112"/>
      <c r="E1604" s="59"/>
      <c r="F1604" s="59"/>
      <c r="G1604" s="73"/>
      <c r="H1604" s="31"/>
      <c r="J1604" s="35"/>
    </row>
    <row r="1605" spans="1:10" ht="77.5" x14ac:dyDescent="0.35">
      <c r="A1605" s="10"/>
      <c r="B1605" s="11"/>
      <c r="C1605" s="9">
        <f ca="1">COUNTIF($B$11:E1605,E1605)</f>
        <v>1</v>
      </c>
      <c r="D1605" s="4" t="s">
        <v>582</v>
      </c>
      <c r="E1605" s="59">
        <v>35000000</v>
      </c>
      <c r="F1605" s="59">
        <v>35000000</v>
      </c>
      <c r="G1605" s="73"/>
      <c r="H1605" s="6" t="s">
        <v>1227</v>
      </c>
    </row>
    <row r="1606" spans="1:10" ht="77.5" x14ac:dyDescent="0.35">
      <c r="A1606" s="10"/>
      <c r="B1606" s="11"/>
      <c r="C1606" s="9">
        <f ca="1">COUNTIF($B$11:E1606,E1606)</f>
        <v>2</v>
      </c>
      <c r="D1606" s="4" t="s">
        <v>583</v>
      </c>
      <c r="E1606" s="59">
        <v>16000000</v>
      </c>
      <c r="F1606" s="59">
        <v>16000000</v>
      </c>
      <c r="G1606" s="73"/>
      <c r="H1606" s="6" t="s">
        <v>1227</v>
      </c>
    </row>
    <row r="1607" spans="1:10" ht="93" x14ac:dyDescent="0.35">
      <c r="A1607" s="10"/>
      <c r="B1607" s="11"/>
      <c r="C1607" s="9">
        <f ca="1">COUNTIF($B$11:E1607,E1607)</f>
        <v>3</v>
      </c>
      <c r="D1607" s="4" t="s">
        <v>584</v>
      </c>
      <c r="E1607" s="59">
        <v>9000000</v>
      </c>
      <c r="F1607" s="59">
        <v>9000000</v>
      </c>
      <c r="G1607" s="73"/>
      <c r="H1607" s="6" t="s">
        <v>1226</v>
      </c>
    </row>
    <row r="1608" spans="1:10" s="14" customFormat="1" ht="77.5" x14ac:dyDescent="0.35">
      <c r="A1608" s="10"/>
      <c r="B1608" s="11"/>
      <c r="C1608" s="13">
        <v>4</v>
      </c>
      <c r="D1608" s="12" t="s">
        <v>2337</v>
      </c>
      <c r="E1608" s="60">
        <v>0</v>
      </c>
      <c r="F1608" s="60">
        <v>15000000</v>
      </c>
      <c r="G1608" s="74">
        <f t="shared" ref="G1608:G1610" si="80">F1608-E1608</f>
        <v>15000000</v>
      </c>
      <c r="H1608" s="12" t="s">
        <v>1226</v>
      </c>
      <c r="I1608" s="69"/>
      <c r="J1608" s="26"/>
    </row>
    <row r="1609" spans="1:10" s="14" customFormat="1" ht="93" x14ac:dyDescent="0.35">
      <c r="A1609" s="10"/>
      <c r="B1609" s="11"/>
      <c r="C1609" s="13">
        <v>5</v>
      </c>
      <c r="D1609" s="12" t="s">
        <v>2338</v>
      </c>
      <c r="E1609" s="60">
        <v>0</v>
      </c>
      <c r="F1609" s="60">
        <v>17500000</v>
      </c>
      <c r="G1609" s="74">
        <f t="shared" si="80"/>
        <v>17500000</v>
      </c>
      <c r="H1609" s="12" t="s">
        <v>1226</v>
      </c>
      <c r="I1609" s="69"/>
      <c r="J1609" s="26"/>
    </row>
    <row r="1610" spans="1:10" s="14" customFormat="1" ht="77.5" x14ac:dyDescent="0.35">
      <c r="A1610" s="10"/>
      <c r="B1610" s="11"/>
      <c r="C1610" s="13">
        <v>6</v>
      </c>
      <c r="D1610" s="12" t="s">
        <v>2339</v>
      </c>
      <c r="E1610" s="60">
        <v>0</v>
      </c>
      <c r="F1610" s="60">
        <v>7500000</v>
      </c>
      <c r="G1610" s="74">
        <f t="shared" si="80"/>
        <v>7500000</v>
      </c>
      <c r="H1610" s="12" t="s">
        <v>1226</v>
      </c>
      <c r="I1610" s="69"/>
      <c r="J1610" s="26"/>
    </row>
    <row r="1611" spans="1:10" x14ac:dyDescent="0.35">
      <c r="A1611" s="10"/>
      <c r="B1611" s="11"/>
      <c r="C1611" s="109" t="s">
        <v>1353</v>
      </c>
      <c r="D1611" s="110"/>
      <c r="E1611" s="59">
        <f>SUM(E1605:E1610)</f>
        <v>60000000</v>
      </c>
      <c r="F1611" s="59">
        <f>SUM(F1605:F1610)</f>
        <v>100000000</v>
      </c>
      <c r="G1611" s="73">
        <f>SUM(G1605:G1610)</f>
        <v>40000000</v>
      </c>
      <c r="H1611" s="31"/>
      <c r="J1611" s="35"/>
    </row>
    <row r="1612" spans="1:10" x14ac:dyDescent="0.35">
      <c r="A1612" s="10"/>
      <c r="B1612" s="11"/>
      <c r="C1612" s="107" t="s">
        <v>1380</v>
      </c>
      <c r="D1612" s="112"/>
      <c r="E1612" s="59"/>
      <c r="F1612" s="59"/>
      <c r="G1612" s="73"/>
      <c r="H1612" s="31"/>
      <c r="J1612" s="35"/>
    </row>
    <row r="1613" spans="1:10" ht="93" x14ac:dyDescent="0.35">
      <c r="A1613" s="10"/>
      <c r="B1613" s="11"/>
      <c r="C1613" s="9">
        <f ca="1">COUNTIF($B$11:E1613,E1613)</f>
        <v>1</v>
      </c>
      <c r="D1613" s="4" t="s">
        <v>585</v>
      </c>
      <c r="E1613" s="59">
        <v>15000000</v>
      </c>
      <c r="F1613" s="59">
        <v>15000000</v>
      </c>
      <c r="G1613" s="73"/>
      <c r="H1613" s="6" t="s">
        <v>1226</v>
      </c>
    </row>
    <row r="1614" spans="1:10" s="14" customFormat="1" ht="93" x14ac:dyDescent="0.35">
      <c r="A1614" s="10"/>
      <c r="B1614" s="11"/>
      <c r="C1614" s="13">
        <v>2</v>
      </c>
      <c r="D1614" s="12" t="s">
        <v>2341</v>
      </c>
      <c r="E1614" s="60">
        <v>0</v>
      </c>
      <c r="F1614" s="60">
        <v>20000000</v>
      </c>
      <c r="G1614" s="74">
        <f t="shared" ref="G1614:G1615" si="81">F1614-E1614</f>
        <v>20000000</v>
      </c>
      <c r="H1614" s="12" t="s">
        <v>1226</v>
      </c>
      <c r="I1614" s="69"/>
      <c r="J1614" s="26"/>
    </row>
    <row r="1615" spans="1:10" s="14" customFormat="1" ht="93" x14ac:dyDescent="0.35">
      <c r="A1615" s="10"/>
      <c r="B1615" s="11"/>
      <c r="C1615" s="13">
        <v>3</v>
      </c>
      <c r="D1615" s="12" t="s">
        <v>2340</v>
      </c>
      <c r="E1615" s="60">
        <v>0</v>
      </c>
      <c r="F1615" s="60">
        <v>15000000</v>
      </c>
      <c r="G1615" s="74">
        <f t="shared" si="81"/>
        <v>15000000</v>
      </c>
      <c r="H1615" s="12" t="s">
        <v>1226</v>
      </c>
      <c r="I1615" s="69"/>
      <c r="J1615" s="26"/>
    </row>
    <row r="1616" spans="1:10" x14ac:dyDescent="0.35">
      <c r="A1616" s="10"/>
      <c r="B1616" s="11"/>
      <c r="C1616" s="109" t="s">
        <v>1354</v>
      </c>
      <c r="D1616" s="110"/>
      <c r="E1616" s="59">
        <f>SUM(E1613:E1615)</f>
        <v>15000000</v>
      </c>
      <c r="F1616" s="59">
        <f>SUM(F1613:F1615)</f>
        <v>50000000</v>
      </c>
      <c r="G1616" s="73">
        <f>SUM(G1613:G1615)</f>
        <v>35000000</v>
      </c>
      <c r="H1616" s="31"/>
      <c r="J1616" s="35"/>
    </row>
    <row r="1617" spans="1:12" s="30" customFormat="1" x14ac:dyDescent="0.35">
      <c r="A1617" s="39"/>
      <c r="B1617" s="42"/>
      <c r="C1617" s="109" t="s">
        <v>1355</v>
      </c>
      <c r="D1617" s="110"/>
      <c r="E1617" s="61">
        <f>E1451+E1464+E1475+E1507+E1519+E1550+E1566+E1603+E1611+E1616</f>
        <v>1723500000</v>
      </c>
      <c r="F1617" s="61">
        <f>F1451+F1464+F1475+F1507+F1519+F1550+F1566+F1603+F1611+F1616</f>
        <v>3857500000</v>
      </c>
      <c r="G1617" s="75">
        <f>G1451+G1464+G1475+G1507+G1519+G1550+G1566+G1603+G1611+G1616</f>
        <v>2134000000</v>
      </c>
      <c r="H1617" s="36"/>
      <c r="I1617" s="69"/>
      <c r="J1617" s="53"/>
      <c r="L1617" s="41">
        <f>J1617-I1617</f>
        <v>0</v>
      </c>
    </row>
    <row r="1618" spans="1:12" s="32" customFormat="1" x14ac:dyDescent="0.35">
      <c r="A1618" s="37">
        <v>7</v>
      </c>
      <c r="B1618" s="38" t="s">
        <v>1397</v>
      </c>
      <c r="C1618" s="107" t="s">
        <v>1398</v>
      </c>
      <c r="D1618" s="112"/>
      <c r="E1618" s="62"/>
      <c r="F1618" s="62"/>
      <c r="G1618" s="73"/>
      <c r="H1618" s="31"/>
      <c r="I1618" s="69"/>
      <c r="J1618" s="35"/>
      <c r="L1618" s="43"/>
    </row>
    <row r="1619" spans="1:12" ht="77.5" x14ac:dyDescent="0.35">
      <c r="A1619" s="10"/>
      <c r="B1619" s="11"/>
      <c r="C1619" s="9">
        <f ca="1">COUNTIF($B$11:E1619,E1619)</f>
        <v>1</v>
      </c>
      <c r="D1619" s="4" t="s">
        <v>586</v>
      </c>
      <c r="E1619" s="59">
        <v>25000000</v>
      </c>
      <c r="F1619" s="59">
        <v>25000000</v>
      </c>
      <c r="G1619" s="73"/>
      <c r="H1619" s="6" t="s">
        <v>1227</v>
      </c>
    </row>
    <row r="1620" spans="1:12" ht="77.5" x14ac:dyDescent="0.35">
      <c r="A1620" s="10"/>
      <c r="B1620" s="11"/>
      <c r="C1620" s="9">
        <f ca="1">COUNTIF($B$11:E1620,E1620)</f>
        <v>2</v>
      </c>
      <c r="D1620" s="4" t="s">
        <v>587</v>
      </c>
      <c r="E1620" s="59">
        <v>15000000</v>
      </c>
      <c r="F1620" s="59">
        <v>15000000</v>
      </c>
      <c r="G1620" s="73"/>
      <c r="H1620" s="6" t="s">
        <v>1227</v>
      </c>
    </row>
    <row r="1621" spans="1:12" ht="77.5" x14ac:dyDescent="0.35">
      <c r="A1621" s="10"/>
      <c r="B1621" s="11"/>
      <c r="C1621" s="9">
        <f ca="1">COUNTIF($B$11:E1621,E1621)</f>
        <v>3</v>
      </c>
      <c r="D1621" s="4" t="s">
        <v>588</v>
      </c>
      <c r="E1621" s="59">
        <v>15000000</v>
      </c>
      <c r="F1621" s="59">
        <v>15000000</v>
      </c>
      <c r="G1621" s="73"/>
      <c r="H1621" s="6" t="s">
        <v>1226</v>
      </c>
    </row>
    <row r="1622" spans="1:12" ht="77.5" x14ac:dyDescent="0.35">
      <c r="A1622" s="10"/>
      <c r="B1622" s="11"/>
      <c r="C1622" s="9">
        <f ca="1">COUNTIF($B$11:E1622,E1622)</f>
        <v>4</v>
      </c>
      <c r="D1622" s="4" t="s">
        <v>589</v>
      </c>
      <c r="E1622" s="59">
        <v>12000000</v>
      </c>
      <c r="F1622" s="59">
        <v>12000000</v>
      </c>
      <c r="G1622" s="73"/>
      <c r="H1622" s="6" t="s">
        <v>1226</v>
      </c>
    </row>
    <row r="1623" spans="1:12" ht="93" x14ac:dyDescent="0.35">
      <c r="A1623" s="10"/>
      <c r="B1623" s="11"/>
      <c r="C1623" s="9">
        <f ca="1">COUNTIF($B$11:E1623,E1623)</f>
        <v>5</v>
      </c>
      <c r="D1623" s="4" t="s">
        <v>590</v>
      </c>
      <c r="E1623" s="59">
        <v>10000000</v>
      </c>
      <c r="F1623" s="59">
        <v>10000000</v>
      </c>
      <c r="G1623" s="73"/>
      <c r="H1623" s="6" t="s">
        <v>1226</v>
      </c>
    </row>
    <row r="1624" spans="1:12" ht="93" x14ac:dyDescent="0.35">
      <c r="A1624" s="10"/>
      <c r="B1624" s="11"/>
      <c r="C1624" s="9">
        <f ca="1">COUNTIF($B$11:E1624,E1624)</f>
        <v>6</v>
      </c>
      <c r="D1624" s="4" t="s">
        <v>591</v>
      </c>
      <c r="E1624" s="59">
        <v>12000000</v>
      </c>
      <c r="F1624" s="59">
        <v>12000000</v>
      </c>
      <c r="G1624" s="73"/>
      <c r="H1624" s="6" t="s">
        <v>1226</v>
      </c>
    </row>
    <row r="1625" spans="1:12" ht="108.5" x14ac:dyDescent="0.35">
      <c r="A1625" s="10"/>
      <c r="B1625" s="11"/>
      <c r="C1625" s="9">
        <f ca="1">COUNTIF($B$11:E1625,E1625)</f>
        <v>7</v>
      </c>
      <c r="D1625" s="4" t="s">
        <v>592</v>
      </c>
      <c r="E1625" s="59">
        <v>8000000</v>
      </c>
      <c r="F1625" s="59">
        <v>8000000</v>
      </c>
      <c r="G1625" s="73"/>
      <c r="H1625" s="6" t="s">
        <v>1226</v>
      </c>
    </row>
    <row r="1626" spans="1:12" ht="77.5" x14ac:dyDescent="0.35">
      <c r="A1626" s="10"/>
      <c r="B1626" s="11"/>
      <c r="C1626" s="9">
        <f ca="1">COUNTIF($B$11:E1626,E1626)</f>
        <v>8</v>
      </c>
      <c r="D1626" s="4" t="s">
        <v>593</v>
      </c>
      <c r="E1626" s="59">
        <v>15000000</v>
      </c>
      <c r="F1626" s="59">
        <v>15000000</v>
      </c>
      <c r="G1626" s="73"/>
      <c r="H1626" s="6" t="s">
        <v>1226</v>
      </c>
    </row>
    <row r="1627" spans="1:12" s="14" customFormat="1" ht="93" x14ac:dyDescent="0.35">
      <c r="A1627" s="10"/>
      <c r="B1627" s="11"/>
      <c r="C1627" s="58">
        <v>9</v>
      </c>
      <c r="D1627" s="56" t="s">
        <v>2342</v>
      </c>
      <c r="E1627" s="63">
        <v>0</v>
      </c>
      <c r="F1627" s="63">
        <v>15000000</v>
      </c>
      <c r="G1627" s="76">
        <f t="shared" ref="G1627:G1648" si="82">F1627-E1627</f>
        <v>15000000</v>
      </c>
      <c r="H1627" s="56" t="s">
        <v>1227</v>
      </c>
      <c r="I1627" s="69"/>
      <c r="J1627" s="26"/>
    </row>
    <row r="1628" spans="1:12" s="14" customFormat="1" ht="93" x14ac:dyDescent="0.35">
      <c r="A1628" s="10"/>
      <c r="B1628" s="11"/>
      <c r="C1628" s="58">
        <v>10</v>
      </c>
      <c r="D1628" s="56" t="s">
        <v>2343</v>
      </c>
      <c r="E1628" s="63">
        <v>0</v>
      </c>
      <c r="F1628" s="63">
        <v>15000000</v>
      </c>
      <c r="G1628" s="76">
        <f t="shared" si="82"/>
        <v>15000000</v>
      </c>
      <c r="H1628" s="56" t="s">
        <v>1227</v>
      </c>
      <c r="I1628" s="69"/>
      <c r="J1628" s="26"/>
    </row>
    <row r="1629" spans="1:12" s="14" customFormat="1" ht="93" x14ac:dyDescent="0.35">
      <c r="A1629" s="10"/>
      <c r="B1629" s="11"/>
      <c r="C1629" s="58">
        <v>11</v>
      </c>
      <c r="D1629" s="56" t="s">
        <v>2344</v>
      </c>
      <c r="E1629" s="63">
        <v>0</v>
      </c>
      <c r="F1629" s="63">
        <v>15000000</v>
      </c>
      <c r="G1629" s="76">
        <f t="shared" si="82"/>
        <v>15000000</v>
      </c>
      <c r="H1629" s="56" t="s">
        <v>1227</v>
      </c>
      <c r="I1629" s="69"/>
      <c r="J1629" s="26"/>
    </row>
    <row r="1630" spans="1:12" s="14" customFormat="1" ht="77.5" x14ac:dyDescent="0.35">
      <c r="A1630" s="10"/>
      <c r="B1630" s="11"/>
      <c r="C1630" s="58">
        <v>12</v>
      </c>
      <c r="D1630" s="56" t="s">
        <v>2348</v>
      </c>
      <c r="E1630" s="63">
        <v>0</v>
      </c>
      <c r="F1630" s="63">
        <v>10000000</v>
      </c>
      <c r="G1630" s="76">
        <f t="shared" si="82"/>
        <v>10000000</v>
      </c>
      <c r="H1630" s="56" t="s">
        <v>1227</v>
      </c>
      <c r="I1630" s="69"/>
      <c r="J1630" s="26"/>
    </row>
    <row r="1631" spans="1:12" s="14" customFormat="1" ht="77.5" x14ac:dyDescent="0.35">
      <c r="A1631" s="10"/>
      <c r="B1631" s="11"/>
      <c r="C1631" s="58">
        <v>13</v>
      </c>
      <c r="D1631" s="56" t="s">
        <v>2361</v>
      </c>
      <c r="E1631" s="63">
        <v>0</v>
      </c>
      <c r="F1631" s="63">
        <v>10000000</v>
      </c>
      <c r="G1631" s="76">
        <f t="shared" si="82"/>
        <v>10000000</v>
      </c>
      <c r="H1631" s="56" t="s">
        <v>1227</v>
      </c>
      <c r="I1631" s="69"/>
      <c r="J1631" s="26"/>
    </row>
    <row r="1632" spans="1:12" s="14" customFormat="1" ht="124" x14ac:dyDescent="0.35">
      <c r="A1632" s="10"/>
      <c r="B1632" s="11"/>
      <c r="C1632" s="58">
        <v>14</v>
      </c>
      <c r="D1632" s="56" t="s">
        <v>2362</v>
      </c>
      <c r="E1632" s="63">
        <v>0</v>
      </c>
      <c r="F1632" s="63">
        <v>20000000</v>
      </c>
      <c r="G1632" s="76">
        <f t="shared" si="82"/>
        <v>20000000</v>
      </c>
      <c r="H1632" s="56" t="s">
        <v>1227</v>
      </c>
      <c r="I1632" s="69"/>
      <c r="J1632" s="26"/>
    </row>
    <row r="1633" spans="1:10" s="14" customFormat="1" ht="93" x14ac:dyDescent="0.35">
      <c r="A1633" s="10"/>
      <c r="B1633" s="11"/>
      <c r="C1633" s="58">
        <v>15</v>
      </c>
      <c r="D1633" s="56" t="s">
        <v>2363</v>
      </c>
      <c r="E1633" s="63">
        <v>0</v>
      </c>
      <c r="F1633" s="63">
        <v>10000000</v>
      </c>
      <c r="G1633" s="76">
        <f t="shared" si="82"/>
        <v>10000000</v>
      </c>
      <c r="H1633" s="56" t="s">
        <v>1227</v>
      </c>
      <c r="I1633" s="69"/>
      <c r="J1633" s="26"/>
    </row>
    <row r="1634" spans="1:10" s="14" customFormat="1" ht="108.5" x14ac:dyDescent="0.35">
      <c r="A1634" s="10"/>
      <c r="B1634" s="11"/>
      <c r="C1634" s="58">
        <v>16</v>
      </c>
      <c r="D1634" s="56" t="s">
        <v>2345</v>
      </c>
      <c r="E1634" s="63">
        <v>0</v>
      </c>
      <c r="F1634" s="63">
        <v>10000000</v>
      </c>
      <c r="G1634" s="76">
        <f t="shared" si="82"/>
        <v>10000000</v>
      </c>
      <c r="H1634" s="56" t="s">
        <v>1226</v>
      </c>
      <c r="I1634" s="69"/>
      <c r="J1634" s="26"/>
    </row>
    <row r="1635" spans="1:10" s="14" customFormat="1" ht="93" x14ac:dyDescent="0.35">
      <c r="A1635" s="10"/>
      <c r="B1635" s="11"/>
      <c r="C1635" s="58">
        <v>17</v>
      </c>
      <c r="D1635" s="56" t="s">
        <v>2346</v>
      </c>
      <c r="E1635" s="63">
        <v>0</v>
      </c>
      <c r="F1635" s="63">
        <v>10000000</v>
      </c>
      <c r="G1635" s="76">
        <f t="shared" si="82"/>
        <v>10000000</v>
      </c>
      <c r="H1635" s="56" t="s">
        <v>1226</v>
      </c>
      <c r="I1635" s="69"/>
      <c r="J1635" s="26"/>
    </row>
    <row r="1636" spans="1:10" s="14" customFormat="1" ht="108.5" x14ac:dyDescent="0.35">
      <c r="A1636" s="10"/>
      <c r="B1636" s="11"/>
      <c r="C1636" s="58">
        <v>18</v>
      </c>
      <c r="D1636" s="56" t="s">
        <v>2347</v>
      </c>
      <c r="E1636" s="63">
        <v>0</v>
      </c>
      <c r="F1636" s="63">
        <v>10000000</v>
      </c>
      <c r="G1636" s="76">
        <f t="shared" si="82"/>
        <v>10000000</v>
      </c>
      <c r="H1636" s="56" t="s">
        <v>1226</v>
      </c>
      <c r="I1636" s="69"/>
      <c r="J1636" s="26"/>
    </row>
    <row r="1637" spans="1:10" s="14" customFormat="1" ht="77.5" x14ac:dyDescent="0.35">
      <c r="A1637" s="10"/>
      <c r="B1637" s="11"/>
      <c r="C1637" s="58">
        <v>19</v>
      </c>
      <c r="D1637" s="56" t="s">
        <v>2349</v>
      </c>
      <c r="E1637" s="63">
        <v>0</v>
      </c>
      <c r="F1637" s="63">
        <v>25000000</v>
      </c>
      <c r="G1637" s="76">
        <f t="shared" si="82"/>
        <v>25000000</v>
      </c>
      <c r="H1637" s="56" t="s">
        <v>1226</v>
      </c>
      <c r="I1637" s="69"/>
      <c r="J1637" s="26"/>
    </row>
    <row r="1638" spans="1:10" s="14" customFormat="1" ht="77.5" x14ac:dyDescent="0.35">
      <c r="A1638" s="10"/>
      <c r="B1638" s="11"/>
      <c r="C1638" s="58">
        <v>20</v>
      </c>
      <c r="D1638" s="56" t="s">
        <v>2350</v>
      </c>
      <c r="E1638" s="63">
        <v>0</v>
      </c>
      <c r="F1638" s="63">
        <v>25000000</v>
      </c>
      <c r="G1638" s="76">
        <f t="shared" si="82"/>
        <v>25000000</v>
      </c>
      <c r="H1638" s="56" t="s">
        <v>1226</v>
      </c>
      <c r="I1638" s="69"/>
      <c r="J1638" s="26"/>
    </row>
    <row r="1639" spans="1:10" s="14" customFormat="1" ht="77.5" x14ac:dyDescent="0.35">
      <c r="A1639" s="10"/>
      <c r="B1639" s="11"/>
      <c r="C1639" s="58">
        <v>21</v>
      </c>
      <c r="D1639" s="56" t="s">
        <v>2351</v>
      </c>
      <c r="E1639" s="63">
        <v>0</v>
      </c>
      <c r="F1639" s="63">
        <v>10000000</v>
      </c>
      <c r="G1639" s="76">
        <f t="shared" si="82"/>
        <v>10000000</v>
      </c>
      <c r="H1639" s="56" t="s">
        <v>1226</v>
      </c>
      <c r="I1639" s="69"/>
      <c r="J1639" s="26"/>
    </row>
    <row r="1640" spans="1:10" s="14" customFormat="1" ht="77.5" x14ac:dyDescent="0.35">
      <c r="A1640" s="10"/>
      <c r="B1640" s="11"/>
      <c r="C1640" s="58">
        <v>22</v>
      </c>
      <c r="D1640" s="56" t="s">
        <v>2352</v>
      </c>
      <c r="E1640" s="63">
        <v>0</v>
      </c>
      <c r="F1640" s="63">
        <v>10000000</v>
      </c>
      <c r="G1640" s="76">
        <f t="shared" si="82"/>
        <v>10000000</v>
      </c>
      <c r="H1640" s="56" t="s">
        <v>1226</v>
      </c>
      <c r="I1640" s="69"/>
      <c r="J1640" s="26"/>
    </row>
    <row r="1641" spans="1:10" s="14" customFormat="1" ht="77.5" x14ac:dyDescent="0.35">
      <c r="A1641" s="10"/>
      <c r="B1641" s="11"/>
      <c r="C1641" s="58">
        <v>23</v>
      </c>
      <c r="D1641" s="56" t="s">
        <v>2353</v>
      </c>
      <c r="E1641" s="63">
        <v>0</v>
      </c>
      <c r="F1641" s="63">
        <v>10000000</v>
      </c>
      <c r="G1641" s="76">
        <f t="shared" si="82"/>
        <v>10000000</v>
      </c>
      <c r="H1641" s="56" t="s">
        <v>1226</v>
      </c>
      <c r="I1641" s="69"/>
      <c r="J1641" s="26"/>
    </row>
    <row r="1642" spans="1:10" s="14" customFormat="1" ht="77.5" x14ac:dyDescent="0.35">
      <c r="A1642" s="10"/>
      <c r="B1642" s="11"/>
      <c r="C1642" s="58">
        <v>24</v>
      </c>
      <c r="D1642" s="56" t="s">
        <v>2354</v>
      </c>
      <c r="E1642" s="63">
        <v>0</v>
      </c>
      <c r="F1642" s="63">
        <v>10000000</v>
      </c>
      <c r="G1642" s="76">
        <f t="shared" si="82"/>
        <v>10000000</v>
      </c>
      <c r="H1642" s="56" t="s">
        <v>1226</v>
      </c>
      <c r="I1642" s="69"/>
      <c r="J1642" s="26"/>
    </row>
    <row r="1643" spans="1:10" s="14" customFormat="1" ht="77.5" x14ac:dyDescent="0.35">
      <c r="A1643" s="10"/>
      <c r="B1643" s="11"/>
      <c r="C1643" s="58">
        <v>25</v>
      </c>
      <c r="D1643" s="56" t="s">
        <v>2355</v>
      </c>
      <c r="E1643" s="63">
        <v>0</v>
      </c>
      <c r="F1643" s="63">
        <v>10000000</v>
      </c>
      <c r="G1643" s="76">
        <f t="shared" si="82"/>
        <v>10000000</v>
      </c>
      <c r="H1643" s="56" t="s">
        <v>1226</v>
      </c>
      <c r="I1643" s="69"/>
      <c r="J1643" s="26"/>
    </row>
    <row r="1644" spans="1:10" s="14" customFormat="1" ht="77.5" x14ac:dyDescent="0.35">
      <c r="A1644" s="10"/>
      <c r="B1644" s="11"/>
      <c r="C1644" s="58">
        <v>26</v>
      </c>
      <c r="D1644" s="56" t="s">
        <v>2356</v>
      </c>
      <c r="E1644" s="63">
        <v>0</v>
      </c>
      <c r="F1644" s="63">
        <v>15000000</v>
      </c>
      <c r="G1644" s="76">
        <f t="shared" si="82"/>
        <v>15000000</v>
      </c>
      <c r="H1644" s="56" t="s">
        <v>1226</v>
      </c>
      <c r="I1644" s="69"/>
      <c r="J1644" s="26"/>
    </row>
    <row r="1645" spans="1:10" s="14" customFormat="1" ht="93" x14ac:dyDescent="0.35">
      <c r="A1645" s="10"/>
      <c r="B1645" s="11"/>
      <c r="C1645" s="58">
        <v>27</v>
      </c>
      <c r="D1645" s="56" t="s">
        <v>2357</v>
      </c>
      <c r="E1645" s="63">
        <v>0</v>
      </c>
      <c r="F1645" s="63">
        <v>10000000</v>
      </c>
      <c r="G1645" s="76">
        <f t="shared" si="82"/>
        <v>10000000</v>
      </c>
      <c r="H1645" s="56" t="s">
        <v>1226</v>
      </c>
      <c r="I1645" s="69"/>
      <c r="J1645" s="26"/>
    </row>
    <row r="1646" spans="1:10" s="14" customFormat="1" ht="77.5" x14ac:dyDescent="0.35">
      <c r="A1646" s="10"/>
      <c r="B1646" s="11"/>
      <c r="C1646" s="58">
        <v>28</v>
      </c>
      <c r="D1646" s="56" t="s">
        <v>2358</v>
      </c>
      <c r="E1646" s="63">
        <v>0</v>
      </c>
      <c r="F1646" s="63">
        <v>15000000</v>
      </c>
      <c r="G1646" s="76">
        <f t="shared" si="82"/>
        <v>15000000</v>
      </c>
      <c r="H1646" s="56" t="s">
        <v>1226</v>
      </c>
      <c r="I1646" s="69"/>
      <c r="J1646" s="26"/>
    </row>
    <row r="1647" spans="1:10" s="14" customFormat="1" ht="77.5" x14ac:dyDescent="0.35">
      <c r="A1647" s="10"/>
      <c r="B1647" s="11"/>
      <c r="C1647" s="58">
        <v>29</v>
      </c>
      <c r="D1647" s="56" t="s">
        <v>2359</v>
      </c>
      <c r="E1647" s="63">
        <v>0</v>
      </c>
      <c r="F1647" s="63">
        <v>10000000</v>
      </c>
      <c r="G1647" s="76">
        <f t="shared" si="82"/>
        <v>10000000</v>
      </c>
      <c r="H1647" s="56" t="s">
        <v>1226</v>
      </c>
      <c r="I1647" s="69"/>
      <c r="J1647" s="26"/>
    </row>
    <row r="1648" spans="1:10" s="14" customFormat="1" ht="77.5" x14ac:dyDescent="0.35">
      <c r="A1648" s="10"/>
      <c r="B1648" s="11"/>
      <c r="C1648" s="58">
        <v>30</v>
      </c>
      <c r="D1648" s="56" t="s">
        <v>2360</v>
      </c>
      <c r="E1648" s="63">
        <v>0</v>
      </c>
      <c r="F1648" s="63">
        <v>10000000</v>
      </c>
      <c r="G1648" s="76">
        <f t="shared" si="82"/>
        <v>10000000</v>
      </c>
      <c r="H1648" s="56" t="s">
        <v>1226</v>
      </c>
      <c r="I1648" s="69"/>
      <c r="J1648" s="26"/>
    </row>
    <row r="1649" spans="1:10" x14ac:dyDescent="0.35">
      <c r="A1649" s="10"/>
      <c r="B1649" s="27"/>
      <c r="C1649" s="109" t="s">
        <v>1381</v>
      </c>
      <c r="D1649" s="110"/>
      <c r="E1649" s="59">
        <f>SUM(E1619:E1648)</f>
        <v>112000000</v>
      </c>
      <c r="F1649" s="59">
        <f>SUM(F1619:F1648)</f>
        <v>397000000</v>
      </c>
      <c r="G1649" s="73">
        <f>SUM(G1619:G1648)</f>
        <v>285000000</v>
      </c>
      <c r="H1649" s="31"/>
      <c r="J1649" s="35"/>
    </row>
    <row r="1650" spans="1:10" x14ac:dyDescent="0.35">
      <c r="A1650" s="10"/>
      <c r="B1650" s="27"/>
      <c r="C1650" s="107" t="s">
        <v>1399</v>
      </c>
      <c r="D1650" s="112"/>
      <c r="E1650" s="59"/>
      <c r="F1650" s="59"/>
      <c r="G1650" s="73"/>
      <c r="H1650" s="31"/>
      <c r="J1650" s="35"/>
    </row>
    <row r="1651" spans="1:10" ht="77.5" x14ac:dyDescent="0.35">
      <c r="A1651" s="10"/>
      <c r="B1651" s="11"/>
      <c r="C1651" s="9">
        <f ca="1">COUNTIF($B$11:E1651,E1651)</f>
        <v>1</v>
      </c>
      <c r="D1651" s="4" t="s">
        <v>594</v>
      </c>
      <c r="E1651" s="59">
        <v>100000000</v>
      </c>
      <c r="F1651" s="59">
        <v>100000000</v>
      </c>
      <c r="G1651" s="73"/>
      <c r="H1651" s="6" t="s">
        <v>1227</v>
      </c>
    </row>
    <row r="1652" spans="1:10" ht="77.5" x14ac:dyDescent="0.35">
      <c r="A1652" s="10"/>
      <c r="B1652" s="11"/>
      <c r="C1652" s="9">
        <f ca="1">COUNTIF($B$11:E1652,E1652)</f>
        <v>2</v>
      </c>
      <c r="D1652" s="4" t="s">
        <v>595</v>
      </c>
      <c r="E1652" s="59">
        <v>100000000</v>
      </c>
      <c r="F1652" s="59">
        <v>100000000</v>
      </c>
      <c r="G1652" s="73"/>
      <c r="H1652" s="6" t="s">
        <v>1227</v>
      </c>
    </row>
    <row r="1653" spans="1:10" ht="93" x14ac:dyDescent="0.35">
      <c r="A1653" s="10"/>
      <c r="B1653" s="11"/>
      <c r="C1653" s="9">
        <f ca="1">COUNTIF($B$11:E1653,E1653)</f>
        <v>3</v>
      </c>
      <c r="D1653" s="4" t="s">
        <v>596</v>
      </c>
      <c r="E1653" s="59">
        <v>25000000</v>
      </c>
      <c r="F1653" s="59">
        <v>25000000</v>
      </c>
      <c r="G1653" s="73"/>
      <c r="H1653" s="6" t="s">
        <v>1227</v>
      </c>
    </row>
    <row r="1654" spans="1:10" ht="93" x14ac:dyDescent="0.35">
      <c r="A1654" s="10"/>
      <c r="B1654" s="11"/>
      <c r="C1654" s="9">
        <f ca="1">COUNTIF($B$11:E1654,E1654)</f>
        <v>4</v>
      </c>
      <c r="D1654" s="4" t="s">
        <v>597</v>
      </c>
      <c r="E1654" s="59">
        <v>25000000</v>
      </c>
      <c r="F1654" s="59">
        <v>25000000</v>
      </c>
      <c r="G1654" s="73"/>
      <c r="H1654" s="6" t="s">
        <v>1227</v>
      </c>
    </row>
    <row r="1655" spans="1:10" ht="93" x14ac:dyDescent="0.35">
      <c r="A1655" s="10"/>
      <c r="B1655" s="11"/>
      <c r="C1655" s="9">
        <f ca="1">COUNTIF($B$11:E1655,E1655)</f>
        <v>5</v>
      </c>
      <c r="D1655" s="4" t="s">
        <v>598</v>
      </c>
      <c r="E1655" s="59">
        <v>20000000</v>
      </c>
      <c r="F1655" s="59">
        <v>20000000</v>
      </c>
      <c r="G1655" s="73"/>
      <c r="H1655" s="6" t="s">
        <v>1227</v>
      </c>
    </row>
    <row r="1656" spans="1:10" ht="77.5" x14ac:dyDescent="0.35">
      <c r="A1656" s="10"/>
      <c r="B1656" s="11"/>
      <c r="C1656" s="9">
        <f ca="1">COUNTIF($B$11:E1656,E1656)</f>
        <v>6</v>
      </c>
      <c r="D1656" s="4" t="s">
        <v>599</v>
      </c>
      <c r="E1656" s="59">
        <v>70000000</v>
      </c>
      <c r="F1656" s="59">
        <v>70000000</v>
      </c>
      <c r="G1656" s="73"/>
      <c r="H1656" s="6" t="s">
        <v>1227</v>
      </c>
    </row>
    <row r="1657" spans="1:10" ht="124" x14ac:dyDescent="0.35">
      <c r="A1657" s="10"/>
      <c r="B1657" s="11"/>
      <c r="C1657" s="9">
        <f ca="1">COUNTIF($B$11:E1657,E1657)</f>
        <v>7</v>
      </c>
      <c r="D1657" s="4" t="s">
        <v>600</v>
      </c>
      <c r="E1657" s="59">
        <v>20000000</v>
      </c>
      <c r="F1657" s="59">
        <v>20000000</v>
      </c>
      <c r="G1657" s="73"/>
      <c r="H1657" s="6" t="s">
        <v>1226</v>
      </c>
    </row>
    <row r="1658" spans="1:10" ht="77.5" x14ac:dyDescent="0.35">
      <c r="A1658" s="10"/>
      <c r="B1658" s="11"/>
      <c r="C1658" s="9">
        <f ca="1">COUNTIF($B$11:E1658,E1658)</f>
        <v>8</v>
      </c>
      <c r="D1658" s="4" t="s">
        <v>601</v>
      </c>
      <c r="E1658" s="59">
        <v>30000000</v>
      </c>
      <c r="F1658" s="59">
        <v>30000000</v>
      </c>
      <c r="G1658" s="73"/>
      <c r="H1658" s="6" t="s">
        <v>1226</v>
      </c>
    </row>
    <row r="1659" spans="1:10" ht="93" x14ac:dyDescent="0.35">
      <c r="A1659" s="10"/>
      <c r="B1659" s="11"/>
      <c r="C1659" s="9">
        <f ca="1">COUNTIF($B$11:E1659,E1659)</f>
        <v>9</v>
      </c>
      <c r="D1659" s="4" t="s">
        <v>602</v>
      </c>
      <c r="E1659" s="59">
        <v>10000000</v>
      </c>
      <c r="F1659" s="59">
        <v>10000000</v>
      </c>
      <c r="G1659" s="73"/>
      <c r="H1659" s="6" t="s">
        <v>1226</v>
      </c>
    </row>
    <row r="1660" spans="1:10" ht="108.5" x14ac:dyDescent="0.35">
      <c r="A1660" s="10"/>
      <c r="B1660" s="11"/>
      <c r="C1660" s="9">
        <f ca="1">COUNTIF($B$11:E1660,E1660)</f>
        <v>10</v>
      </c>
      <c r="D1660" s="4" t="s">
        <v>603</v>
      </c>
      <c r="E1660" s="59">
        <v>7000000</v>
      </c>
      <c r="F1660" s="59">
        <v>7000000</v>
      </c>
      <c r="G1660" s="73"/>
      <c r="H1660" s="6" t="s">
        <v>1226</v>
      </c>
    </row>
    <row r="1661" spans="1:10" ht="93" x14ac:dyDescent="0.35">
      <c r="A1661" s="10"/>
      <c r="B1661" s="11"/>
      <c r="C1661" s="9">
        <f ca="1">COUNTIF($B$11:E1661,E1661)</f>
        <v>11</v>
      </c>
      <c r="D1661" s="4" t="s">
        <v>604</v>
      </c>
      <c r="E1661" s="59">
        <v>10000000</v>
      </c>
      <c r="F1661" s="59">
        <v>10000000</v>
      </c>
      <c r="G1661" s="73"/>
      <c r="H1661" s="6" t="s">
        <v>1226</v>
      </c>
    </row>
    <row r="1662" spans="1:10" ht="93" x14ac:dyDescent="0.35">
      <c r="A1662" s="10"/>
      <c r="B1662" s="11"/>
      <c r="C1662" s="9">
        <f ca="1">COUNTIF($B$11:E1662,E1662)</f>
        <v>12</v>
      </c>
      <c r="D1662" s="4" t="s">
        <v>605</v>
      </c>
      <c r="E1662" s="59">
        <v>10000000</v>
      </c>
      <c r="F1662" s="59">
        <v>10000000</v>
      </c>
      <c r="G1662" s="73"/>
      <c r="H1662" s="6" t="s">
        <v>1226</v>
      </c>
    </row>
    <row r="1663" spans="1:10" ht="93" x14ac:dyDescent="0.35">
      <c r="A1663" s="10"/>
      <c r="B1663" s="11"/>
      <c r="C1663" s="9">
        <f ca="1">COUNTIF($B$11:E1663,E1663)</f>
        <v>13</v>
      </c>
      <c r="D1663" s="4" t="s">
        <v>606</v>
      </c>
      <c r="E1663" s="59">
        <v>10000000</v>
      </c>
      <c r="F1663" s="59">
        <v>10000000</v>
      </c>
      <c r="G1663" s="73"/>
      <c r="H1663" s="6" t="s">
        <v>1226</v>
      </c>
    </row>
    <row r="1664" spans="1:10" ht="93" x14ac:dyDescent="0.35">
      <c r="A1664" s="10"/>
      <c r="B1664" s="11"/>
      <c r="C1664" s="9">
        <f ca="1">COUNTIF($B$11:E1664,E1664)</f>
        <v>14</v>
      </c>
      <c r="D1664" s="4" t="s">
        <v>607</v>
      </c>
      <c r="E1664" s="59">
        <v>10000000</v>
      </c>
      <c r="F1664" s="59">
        <v>10000000</v>
      </c>
      <c r="G1664" s="73"/>
      <c r="H1664" s="6" t="s">
        <v>1226</v>
      </c>
    </row>
    <row r="1665" spans="1:10" ht="93" x14ac:dyDescent="0.35">
      <c r="A1665" s="10"/>
      <c r="B1665" s="11"/>
      <c r="C1665" s="9">
        <f ca="1">COUNTIF($B$11:E1665,E1665)</f>
        <v>15</v>
      </c>
      <c r="D1665" s="4" t="s">
        <v>608</v>
      </c>
      <c r="E1665" s="59">
        <v>10000000</v>
      </c>
      <c r="F1665" s="59">
        <v>10000000</v>
      </c>
      <c r="G1665" s="73"/>
      <c r="H1665" s="6" t="s">
        <v>1226</v>
      </c>
    </row>
    <row r="1666" spans="1:10" s="14" customFormat="1" ht="93" x14ac:dyDescent="0.35">
      <c r="A1666" s="10"/>
      <c r="B1666" s="11"/>
      <c r="C1666" s="58">
        <v>16</v>
      </c>
      <c r="D1666" s="56" t="s">
        <v>2364</v>
      </c>
      <c r="E1666" s="63">
        <v>0</v>
      </c>
      <c r="F1666" s="63">
        <v>20000000</v>
      </c>
      <c r="G1666" s="76">
        <f t="shared" ref="G1666:G1676" si="83">F1666-E1666</f>
        <v>20000000</v>
      </c>
      <c r="H1666" s="57" t="s">
        <v>1227</v>
      </c>
      <c r="I1666" s="69"/>
      <c r="J1666" s="26"/>
    </row>
    <row r="1667" spans="1:10" s="14" customFormat="1" ht="77.5" x14ac:dyDescent="0.35">
      <c r="A1667" s="10"/>
      <c r="B1667" s="11"/>
      <c r="C1667" s="58">
        <v>17</v>
      </c>
      <c r="D1667" s="56" t="s">
        <v>2370</v>
      </c>
      <c r="E1667" s="63">
        <v>0</v>
      </c>
      <c r="F1667" s="63">
        <v>70000000</v>
      </c>
      <c r="G1667" s="76">
        <f t="shared" si="83"/>
        <v>70000000</v>
      </c>
      <c r="H1667" s="57" t="s">
        <v>1227</v>
      </c>
      <c r="I1667" s="69"/>
      <c r="J1667" s="26"/>
    </row>
    <row r="1668" spans="1:10" s="14" customFormat="1" ht="77.5" x14ac:dyDescent="0.35">
      <c r="A1668" s="10"/>
      <c r="B1668" s="11"/>
      <c r="C1668" s="58">
        <v>18</v>
      </c>
      <c r="D1668" s="56" t="s">
        <v>2374</v>
      </c>
      <c r="E1668" s="63">
        <v>0</v>
      </c>
      <c r="F1668" s="63">
        <v>200000000</v>
      </c>
      <c r="G1668" s="76">
        <f t="shared" si="83"/>
        <v>200000000</v>
      </c>
      <c r="H1668" s="57" t="s">
        <v>1227</v>
      </c>
      <c r="I1668" s="69"/>
      <c r="J1668" s="26"/>
    </row>
    <row r="1669" spans="1:10" s="14" customFormat="1" ht="77.5" x14ac:dyDescent="0.35">
      <c r="A1669" s="10"/>
      <c r="B1669" s="11"/>
      <c r="C1669" s="58">
        <v>19</v>
      </c>
      <c r="D1669" s="56" t="s">
        <v>2365</v>
      </c>
      <c r="E1669" s="63">
        <v>0</v>
      </c>
      <c r="F1669" s="63">
        <v>10000000</v>
      </c>
      <c r="G1669" s="76">
        <f t="shared" si="83"/>
        <v>10000000</v>
      </c>
      <c r="H1669" s="57" t="s">
        <v>1226</v>
      </c>
      <c r="I1669" s="69"/>
      <c r="J1669" s="26"/>
    </row>
    <row r="1670" spans="1:10" s="14" customFormat="1" ht="93" x14ac:dyDescent="0.35">
      <c r="A1670" s="10"/>
      <c r="B1670" s="11"/>
      <c r="C1670" s="58">
        <v>20</v>
      </c>
      <c r="D1670" s="56" t="s">
        <v>2366</v>
      </c>
      <c r="E1670" s="63">
        <v>0</v>
      </c>
      <c r="F1670" s="63">
        <v>10000000</v>
      </c>
      <c r="G1670" s="76">
        <f t="shared" si="83"/>
        <v>10000000</v>
      </c>
      <c r="H1670" s="57" t="s">
        <v>1226</v>
      </c>
      <c r="I1670" s="69"/>
      <c r="J1670" s="26"/>
    </row>
    <row r="1671" spans="1:10" s="14" customFormat="1" ht="108.5" x14ac:dyDescent="0.35">
      <c r="A1671" s="10"/>
      <c r="B1671" s="11"/>
      <c r="C1671" s="58">
        <v>21</v>
      </c>
      <c r="D1671" s="56" t="s">
        <v>2367</v>
      </c>
      <c r="E1671" s="63">
        <v>0</v>
      </c>
      <c r="F1671" s="63">
        <v>10000000</v>
      </c>
      <c r="G1671" s="76">
        <f t="shared" si="83"/>
        <v>10000000</v>
      </c>
      <c r="H1671" s="57" t="s">
        <v>1226</v>
      </c>
      <c r="I1671" s="69"/>
      <c r="J1671" s="26"/>
    </row>
    <row r="1672" spans="1:10" s="14" customFormat="1" ht="108.5" x14ac:dyDescent="0.35">
      <c r="A1672" s="10"/>
      <c r="B1672" s="11"/>
      <c r="C1672" s="58">
        <v>22</v>
      </c>
      <c r="D1672" s="56" t="s">
        <v>2368</v>
      </c>
      <c r="E1672" s="63">
        <v>0</v>
      </c>
      <c r="F1672" s="63">
        <v>10000000</v>
      </c>
      <c r="G1672" s="76">
        <f t="shared" si="83"/>
        <v>10000000</v>
      </c>
      <c r="H1672" s="57" t="s">
        <v>1226</v>
      </c>
      <c r="I1672" s="69"/>
      <c r="J1672" s="26"/>
    </row>
    <row r="1673" spans="1:10" s="14" customFormat="1" ht="93" x14ac:dyDescent="0.35">
      <c r="A1673" s="10"/>
      <c r="B1673" s="11"/>
      <c r="C1673" s="58">
        <v>23</v>
      </c>
      <c r="D1673" s="56" t="s">
        <v>2369</v>
      </c>
      <c r="E1673" s="63">
        <v>0</v>
      </c>
      <c r="F1673" s="63">
        <v>10000000</v>
      </c>
      <c r="G1673" s="76">
        <f t="shared" si="83"/>
        <v>10000000</v>
      </c>
      <c r="H1673" s="57" t="s">
        <v>1226</v>
      </c>
      <c r="I1673" s="69"/>
      <c r="J1673" s="26"/>
    </row>
    <row r="1674" spans="1:10" s="14" customFormat="1" ht="77.5" x14ac:dyDescent="0.35">
      <c r="A1674" s="10"/>
      <c r="B1674" s="11"/>
      <c r="C1674" s="58">
        <v>24</v>
      </c>
      <c r="D1674" s="56" t="s">
        <v>2371</v>
      </c>
      <c r="E1674" s="63">
        <v>0</v>
      </c>
      <c r="F1674" s="63">
        <v>30000000</v>
      </c>
      <c r="G1674" s="76">
        <f t="shared" si="83"/>
        <v>30000000</v>
      </c>
      <c r="H1674" s="57" t="s">
        <v>1226</v>
      </c>
      <c r="I1674" s="69"/>
      <c r="J1674" s="26"/>
    </row>
    <row r="1675" spans="1:10" s="14" customFormat="1" ht="77.5" x14ac:dyDescent="0.35">
      <c r="A1675" s="10"/>
      <c r="B1675" s="11"/>
      <c r="C1675" s="58">
        <v>25</v>
      </c>
      <c r="D1675" s="56" t="s">
        <v>2372</v>
      </c>
      <c r="E1675" s="63">
        <v>0</v>
      </c>
      <c r="F1675" s="63">
        <v>20000000</v>
      </c>
      <c r="G1675" s="76">
        <f t="shared" si="83"/>
        <v>20000000</v>
      </c>
      <c r="H1675" s="57" t="s">
        <v>1226</v>
      </c>
      <c r="I1675" s="69"/>
      <c r="J1675" s="26"/>
    </row>
    <row r="1676" spans="1:10" s="14" customFormat="1" ht="93" x14ac:dyDescent="0.35">
      <c r="A1676" s="10"/>
      <c r="B1676" s="11"/>
      <c r="C1676" s="58">
        <v>26</v>
      </c>
      <c r="D1676" s="56" t="s">
        <v>2373</v>
      </c>
      <c r="E1676" s="63">
        <v>0</v>
      </c>
      <c r="F1676" s="63">
        <v>12000000</v>
      </c>
      <c r="G1676" s="76">
        <f t="shared" si="83"/>
        <v>12000000</v>
      </c>
      <c r="H1676" s="57" t="s">
        <v>1226</v>
      </c>
      <c r="I1676" s="69"/>
      <c r="J1676" s="26"/>
    </row>
    <row r="1677" spans="1:10" x14ac:dyDescent="0.35">
      <c r="A1677" s="10"/>
      <c r="B1677" s="11"/>
      <c r="C1677" s="109" t="s">
        <v>1382</v>
      </c>
      <c r="D1677" s="110"/>
      <c r="E1677" s="59">
        <f>SUM(E1651:E1676)</f>
        <v>457000000</v>
      </c>
      <c r="F1677" s="59">
        <f>SUM(F1651:F1676)</f>
        <v>859000000</v>
      </c>
      <c r="G1677" s="73">
        <f>SUM(G1651:G1676)</f>
        <v>402000000</v>
      </c>
      <c r="H1677" s="31"/>
      <c r="J1677" s="35"/>
    </row>
    <row r="1678" spans="1:10" x14ac:dyDescent="0.35">
      <c r="A1678" s="10"/>
      <c r="B1678" s="11"/>
      <c r="C1678" s="107" t="s">
        <v>1400</v>
      </c>
      <c r="D1678" s="112"/>
      <c r="E1678" s="59"/>
      <c r="F1678" s="59"/>
      <c r="G1678" s="73"/>
      <c r="H1678" s="31"/>
      <c r="J1678" s="35"/>
    </row>
    <row r="1679" spans="1:10" ht="77.5" x14ac:dyDescent="0.35">
      <c r="A1679" s="10"/>
      <c r="B1679" s="11"/>
      <c r="C1679" s="9">
        <f ca="1">COUNTIF($B$11:E1679,E1679)</f>
        <v>1</v>
      </c>
      <c r="D1679" s="4" t="s">
        <v>609</v>
      </c>
      <c r="E1679" s="59">
        <v>40000000</v>
      </c>
      <c r="F1679" s="59">
        <v>40000000</v>
      </c>
      <c r="G1679" s="73"/>
      <c r="H1679" s="6" t="s">
        <v>1226</v>
      </c>
    </row>
    <row r="1680" spans="1:10" s="14" customFormat="1" ht="108.5" x14ac:dyDescent="0.35">
      <c r="A1680" s="10"/>
      <c r="B1680" s="11"/>
      <c r="C1680" s="58">
        <v>2</v>
      </c>
      <c r="D1680" s="56" t="s">
        <v>2375</v>
      </c>
      <c r="E1680" s="63">
        <v>0</v>
      </c>
      <c r="F1680" s="63">
        <v>30000000</v>
      </c>
      <c r="G1680" s="76">
        <f t="shared" ref="G1680:G1701" si="84">F1680-E1680</f>
        <v>30000000</v>
      </c>
      <c r="H1680" s="56" t="s">
        <v>1227</v>
      </c>
      <c r="I1680" s="69"/>
      <c r="J1680" s="26"/>
    </row>
    <row r="1681" spans="1:10" s="14" customFormat="1" ht="108.5" x14ac:dyDescent="0.35">
      <c r="A1681" s="10"/>
      <c r="B1681" s="11"/>
      <c r="C1681" s="58">
        <v>3</v>
      </c>
      <c r="D1681" s="56" t="s">
        <v>2376</v>
      </c>
      <c r="E1681" s="63">
        <v>0</v>
      </c>
      <c r="F1681" s="63">
        <v>20000000</v>
      </c>
      <c r="G1681" s="76">
        <f t="shared" si="84"/>
        <v>20000000</v>
      </c>
      <c r="H1681" s="56" t="s">
        <v>1227</v>
      </c>
      <c r="I1681" s="69"/>
      <c r="J1681" s="26"/>
    </row>
    <row r="1682" spans="1:10" s="14" customFormat="1" ht="93" x14ac:dyDescent="0.35">
      <c r="A1682" s="10"/>
      <c r="B1682" s="11"/>
      <c r="C1682" s="58">
        <v>4</v>
      </c>
      <c r="D1682" s="56" t="s">
        <v>2385</v>
      </c>
      <c r="E1682" s="63">
        <v>0</v>
      </c>
      <c r="F1682" s="63">
        <v>15000000</v>
      </c>
      <c r="G1682" s="76">
        <f t="shared" si="84"/>
        <v>15000000</v>
      </c>
      <c r="H1682" s="56" t="s">
        <v>1227</v>
      </c>
      <c r="I1682" s="69"/>
      <c r="J1682" s="26"/>
    </row>
    <row r="1683" spans="1:10" s="14" customFormat="1" ht="124" x14ac:dyDescent="0.35">
      <c r="A1683" s="10"/>
      <c r="B1683" s="11"/>
      <c r="C1683" s="58">
        <v>5</v>
      </c>
      <c r="D1683" s="56" t="s">
        <v>2395</v>
      </c>
      <c r="E1683" s="63">
        <v>0</v>
      </c>
      <c r="F1683" s="63">
        <v>30000000</v>
      </c>
      <c r="G1683" s="76">
        <f t="shared" si="84"/>
        <v>30000000</v>
      </c>
      <c r="H1683" s="56" t="s">
        <v>1227</v>
      </c>
      <c r="I1683" s="69"/>
      <c r="J1683" s="26"/>
    </row>
    <row r="1684" spans="1:10" s="14" customFormat="1" ht="93" x14ac:dyDescent="0.35">
      <c r="A1684" s="10"/>
      <c r="B1684" s="11"/>
      <c r="C1684" s="58">
        <v>6</v>
      </c>
      <c r="D1684" s="56" t="s">
        <v>2377</v>
      </c>
      <c r="E1684" s="63">
        <v>0</v>
      </c>
      <c r="F1684" s="63">
        <v>12000000</v>
      </c>
      <c r="G1684" s="76">
        <f t="shared" si="84"/>
        <v>12000000</v>
      </c>
      <c r="H1684" s="56" t="s">
        <v>1226</v>
      </c>
      <c r="I1684" s="69"/>
      <c r="J1684" s="26"/>
    </row>
    <row r="1685" spans="1:10" s="14" customFormat="1" ht="108.5" x14ac:dyDescent="0.35">
      <c r="A1685" s="10"/>
      <c r="B1685" s="11"/>
      <c r="C1685" s="58">
        <v>7</v>
      </c>
      <c r="D1685" s="56" t="s">
        <v>2378</v>
      </c>
      <c r="E1685" s="63">
        <v>0</v>
      </c>
      <c r="F1685" s="63">
        <v>10000000</v>
      </c>
      <c r="G1685" s="76">
        <f t="shared" si="84"/>
        <v>10000000</v>
      </c>
      <c r="H1685" s="56" t="s">
        <v>1226</v>
      </c>
      <c r="I1685" s="69"/>
      <c r="J1685" s="26"/>
    </row>
    <row r="1686" spans="1:10" s="14" customFormat="1" ht="108.5" x14ac:dyDescent="0.35">
      <c r="A1686" s="10"/>
      <c r="B1686" s="11"/>
      <c r="C1686" s="58">
        <v>8</v>
      </c>
      <c r="D1686" s="56" t="s">
        <v>2379</v>
      </c>
      <c r="E1686" s="63">
        <v>0</v>
      </c>
      <c r="F1686" s="63">
        <v>10000000</v>
      </c>
      <c r="G1686" s="76">
        <f t="shared" si="84"/>
        <v>10000000</v>
      </c>
      <c r="H1686" s="56" t="s">
        <v>1226</v>
      </c>
      <c r="I1686" s="69"/>
      <c r="J1686" s="26"/>
    </row>
    <row r="1687" spans="1:10" s="14" customFormat="1" ht="108.5" x14ac:dyDescent="0.35">
      <c r="A1687" s="10"/>
      <c r="B1687" s="11"/>
      <c r="C1687" s="58">
        <v>9</v>
      </c>
      <c r="D1687" s="56" t="s">
        <v>2380</v>
      </c>
      <c r="E1687" s="63">
        <v>0</v>
      </c>
      <c r="F1687" s="63">
        <v>10000000</v>
      </c>
      <c r="G1687" s="76">
        <f t="shared" si="84"/>
        <v>10000000</v>
      </c>
      <c r="H1687" s="56" t="s">
        <v>1226</v>
      </c>
      <c r="I1687" s="69"/>
      <c r="J1687" s="26"/>
    </row>
    <row r="1688" spans="1:10" s="14" customFormat="1" ht="108.5" x14ac:dyDescent="0.35">
      <c r="A1688" s="10"/>
      <c r="B1688" s="11"/>
      <c r="C1688" s="58">
        <v>10</v>
      </c>
      <c r="D1688" s="56" t="s">
        <v>2381</v>
      </c>
      <c r="E1688" s="63">
        <v>0</v>
      </c>
      <c r="F1688" s="63">
        <v>10000000</v>
      </c>
      <c r="G1688" s="76">
        <f t="shared" si="84"/>
        <v>10000000</v>
      </c>
      <c r="H1688" s="56" t="s">
        <v>1226</v>
      </c>
      <c r="I1688" s="69"/>
      <c r="J1688" s="26"/>
    </row>
    <row r="1689" spans="1:10" s="14" customFormat="1" ht="93" x14ac:dyDescent="0.35">
      <c r="A1689" s="10"/>
      <c r="B1689" s="11"/>
      <c r="C1689" s="58">
        <v>11</v>
      </c>
      <c r="D1689" s="56" t="s">
        <v>2382</v>
      </c>
      <c r="E1689" s="63">
        <v>0</v>
      </c>
      <c r="F1689" s="63">
        <v>12000000</v>
      </c>
      <c r="G1689" s="76">
        <f t="shared" si="84"/>
        <v>12000000</v>
      </c>
      <c r="H1689" s="56" t="s">
        <v>1226</v>
      </c>
      <c r="I1689" s="69"/>
      <c r="J1689" s="26"/>
    </row>
    <row r="1690" spans="1:10" s="14" customFormat="1" ht="93" x14ac:dyDescent="0.35">
      <c r="A1690" s="10"/>
      <c r="B1690" s="11"/>
      <c r="C1690" s="58">
        <v>12</v>
      </c>
      <c r="D1690" s="56" t="s">
        <v>2383</v>
      </c>
      <c r="E1690" s="63">
        <v>0</v>
      </c>
      <c r="F1690" s="63">
        <v>10000000</v>
      </c>
      <c r="G1690" s="76">
        <f t="shared" si="84"/>
        <v>10000000</v>
      </c>
      <c r="H1690" s="56" t="s">
        <v>1226</v>
      </c>
      <c r="I1690" s="69"/>
      <c r="J1690" s="26"/>
    </row>
    <row r="1691" spans="1:10" s="14" customFormat="1" ht="93" x14ac:dyDescent="0.35">
      <c r="A1691" s="10"/>
      <c r="B1691" s="11"/>
      <c r="C1691" s="58">
        <v>13</v>
      </c>
      <c r="D1691" s="56" t="s">
        <v>2384</v>
      </c>
      <c r="E1691" s="63">
        <v>0</v>
      </c>
      <c r="F1691" s="63">
        <v>10000000</v>
      </c>
      <c r="G1691" s="76">
        <f t="shared" si="84"/>
        <v>10000000</v>
      </c>
      <c r="H1691" s="56" t="s">
        <v>1226</v>
      </c>
      <c r="I1691" s="69"/>
      <c r="J1691" s="26"/>
    </row>
    <row r="1692" spans="1:10" s="14" customFormat="1" ht="93" x14ac:dyDescent="0.35">
      <c r="A1692" s="10"/>
      <c r="B1692" s="11"/>
      <c r="C1692" s="58">
        <v>14</v>
      </c>
      <c r="D1692" s="56" t="s">
        <v>2386</v>
      </c>
      <c r="E1692" s="63">
        <v>0</v>
      </c>
      <c r="F1692" s="63">
        <v>10000000</v>
      </c>
      <c r="G1692" s="76">
        <f t="shared" si="84"/>
        <v>10000000</v>
      </c>
      <c r="H1692" s="56" t="s">
        <v>1226</v>
      </c>
      <c r="I1692" s="69"/>
      <c r="J1692" s="26"/>
    </row>
    <row r="1693" spans="1:10" s="14" customFormat="1" ht="93" x14ac:dyDescent="0.35">
      <c r="A1693" s="10"/>
      <c r="B1693" s="11"/>
      <c r="C1693" s="58">
        <v>15</v>
      </c>
      <c r="D1693" s="56" t="s">
        <v>2387</v>
      </c>
      <c r="E1693" s="63">
        <v>0</v>
      </c>
      <c r="F1693" s="63">
        <v>7500000</v>
      </c>
      <c r="G1693" s="76">
        <f t="shared" si="84"/>
        <v>7500000</v>
      </c>
      <c r="H1693" s="56" t="s">
        <v>1226</v>
      </c>
      <c r="I1693" s="69"/>
      <c r="J1693" s="26"/>
    </row>
    <row r="1694" spans="1:10" s="14" customFormat="1" ht="77.5" x14ac:dyDescent="0.35">
      <c r="A1694" s="10"/>
      <c r="B1694" s="11"/>
      <c r="C1694" s="58">
        <v>16</v>
      </c>
      <c r="D1694" s="56" t="s">
        <v>2388</v>
      </c>
      <c r="E1694" s="63">
        <v>0</v>
      </c>
      <c r="F1694" s="63">
        <v>10000000</v>
      </c>
      <c r="G1694" s="76">
        <f t="shared" si="84"/>
        <v>10000000</v>
      </c>
      <c r="H1694" s="56" t="s">
        <v>1226</v>
      </c>
      <c r="I1694" s="69"/>
      <c r="J1694" s="26"/>
    </row>
    <row r="1695" spans="1:10" s="14" customFormat="1" ht="77.5" x14ac:dyDescent="0.35">
      <c r="A1695" s="10"/>
      <c r="B1695" s="11"/>
      <c r="C1695" s="58">
        <v>17</v>
      </c>
      <c r="D1695" s="56" t="s">
        <v>2389</v>
      </c>
      <c r="E1695" s="63">
        <v>0</v>
      </c>
      <c r="F1695" s="63">
        <v>50000000</v>
      </c>
      <c r="G1695" s="76">
        <f t="shared" si="84"/>
        <v>50000000</v>
      </c>
      <c r="H1695" s="56" t="s">
        <v>1226</v>
      </c>
      <c r="I1695" s="69"/>
      <c r="J1695" s="26"/>
    </row>
    <row r="1696" spans="1:10" s="14" customFormat="1" ht="93" x14ac:dyDescent="0.35">
      <c r="A1696" s="10"/>
      <c r="B1696" s="11"/>
      <c r="C1696" s="58">
        <v>18</v>
      </c>
      <c r="D1696" s="56" t="s">
        <v>2390</v>
      </c>
      <c r="E1696" s="63">
        <v>0</v>
      </c>
      <c r="F1696" s="63">
        <v>7500000</v>
      </c>
      <c r="G1696" s="76">
        <f t="shared" si="84"/>
        <v>7500000</v>
      </c>
      <c r="H1696" s="56" t="s">
        <v>1226</v>
      </c>
      <c r="I1696" s="69"/>
      <c r="J1696" s="26"/>
    </row>
    <row r="1697" spans="1:10" s="14" customFormat="1" ht="93" x14ac:dyDescent="0.35">
      <c r="A1697" s="10"/>
      <c r="B1697" s="11"/>
      <c r="C1697" s="58">
        <v>19</v>
      </c>
      <c r="D1697" s="56" t="s">
        <v>2391</v>
      </c>
      <c r="E1697" s="63">
        <v>0</v>
      </c>
      <c r="F1697" s="63">
        <v>7500000</v>
      </c>
      <c r="G1697" s="76">
        <f t="shared" si="84"/>
        <v>7500000</v>
      </c>
      <c r="H1697" s="56" t="s">
        <v>1226</v>
      </c>
      <c r="I1697" s="69"/>
      <c r="J1697" s="26"/>
    </row>
    <row r="1698" spans="1:10" s="14" customFormat="1" ht="77.5" x14ac:dyDescent="0.35">
      <c r="A1698" s="10"/>
      <c r="B1698" s="11"/>
      <c r="C1698" s="58">
        <v>20</v>
      </c>
      <c r="D1698" s="56" t="s">
        <v>2392</v>
      </c>
      <c r="E1698" s="63">
        <v>0</v>
      </c>
      <c r="F1698" s="63">
        <v>10000000</v>
      </c>
      <c r="G1698" s="76">
        <f t="shared" si="84"/>
        <v>10000000</v>
      </c>
      <c r="H1698" s="56" t="s">
        <v>1226</v>
      </c>
      <c r="I1698" s="69"/>
      <c r="J1698" s="26"/>
    </row>
    <row r="1699" spans="1:10" s="14" customFormat="1" ht="93" x14ac:dyDescent="0.35">
      <c r="A1699" s="10"/>
      <c r="B1699" s="11"/>
      <c r="C1699" s="58">
        <v>21</v>
      </c>
      <c r="D1699" s="56" t="s">
        <v>2393</v>
      </c>
      <c r="E1699" s="63">
        <v>0</v>
      </c>
      <c r="F1699" s="63">
        <v>10000000</v>
      </c>
      <c r="G1699" s="76">
        <f t="shared" si="84"/>
        <v>10000000</v>
      </c>
      <c r="H1699" s="56" t="s">
        <v>1226</v>
      </c>
      <c r="I1699" s="69"/>
      <c r="J1699" s="26"/>
    </row>
    <row r="1700" spans="1:10" s="14" customFormat="1" ht="77.5" x14ac:dyDescent="0.35">
      <c r="A1700" s="10"/>
      <c r="B1700" s="11"/>
      <c r="C1700" s="58">
        <v>22</v>
      </c>
      <c r="D1700" s="56" t="s">
        <v>2394</v>
      </c>
      <c r="E1700" s="63">
        <v>0</v>
      </c>
      <c r="F1700" s="63">
        <v>15000000</v>
      </c>
      <c r="G1700" s="76">
        <f t="shared" si="84"/>
        <v>15000000</v>
      </c>
      <c r="H1700" s="56" t="s">
        <v>1226</v>
      </c>
      <c r="I1700" s="69"/>
      <c r="J1700" s="26"/>
    </row>
    <row r="1701" spans="1:10" s="14" customFormat="1" ht="93" x14ac:dyDescent="0.35">
      <c r="A1701" s="10"/>
      <c r="B1701" s="11"/>
      <c r="C1701" s="58">
        <v>23</v>
      </c>
      <c r="D1701" s="56" t="s">
        <v>3316</v>
      </c>
      <c r="E1701" s="63">
        <v>0</v>
      </c>
      <c r="F1701" s="63">
        <v>10000000</v>
      </c>
      <c r="G1701" s="76">
        <f t="shared" si="84"/>
        <v>10000000</v>
      </c>
      <c r="H1701" s="56" t="s">
        <v>1226</v>
      </c>
      <c r="I1701" s="69"/>
      <c r="J1701" s="26"/>
    </row>
    <row r="1702" spans="1:10" x14ac:dyDescent="0.35">
      <c r="A1702" s="10"/>
      <c r="B1702" s="11"/>
      <c r="C1702" s="109" t="s">
        <v>1383</v>
      </c>
      <c r="D1702" s="110"/>
      <c r="E1702" s="59">
        <f>SUM(E1679:E1701)</f>
        <v>40000000</v>
      </c>
      <c r="F1702" s="59">
        <f>SUM(F1679:F1701)</f>
        <v>356500000</v>
      </c>
      <c r="G1702" s="73">
        <f>SUM(G1679:G1701)</f>
        <v>316500000</v>
      </c>
      <c r="H1702" s="31"/>
      <c r="J1702" s="35"/>
    </row>
    <row r="1703" spans="1:10" x14ac:dyDescent="0.35">
      <c r="A1703" s="10"/>
      <c r="B1703" s="11"/>
      <c r="C1703" s="107" t="s">
        <v>1401</v>
      </c>
      <c r="D1703" s="112"/>
      <c r="E1703" s="59"/>
      <c r="F1703" s="59"/>
      <c r="G1703" s="73"/>
      <c r="H1703" s="31"/>
      <c r="J1703" s="35"/>
    </row>
    <row r="1704" spans="1:10" ht="77.5" x14ac:dyDescent="0.35">
      <c r="A1704" s="10"/>
      <c r="B1704" s="11"/>
      <c r="C1704" s="9">
        <f ca="1">COUNTIF($B$11:E1704,E1704)</f>
        <v>1</v>
      </c>
      <c r="D1704" s="4" t="s">
        <v>610</v>
      </c>
      <c r="E1704" s="59">
        <v>100000000</v>
      </c>
      <c r="F1704" s="59">
        <v>100000000</v>
      </c>
      <c r="G1704" s="73"/>
      <c r="H1704" s="6" t="s">
        <v>1227</v>
      </c>
    </row>
    <row r="1705" spans="1:10" ht="77.5" x14ac:dyDescent="0.35">
      <c r="A1705" s="10"/>
      <c r="B1705" s="11"/>
      <c r="C1705" s="9">
        <f ca="1">COUNTIF($B$11:E1705,E1705)</f>
        <v>2</v>
      </c>
      <c r="D1705" s="4" t="s">
        <v>611</v>
      </c>
      <c r="E1705" s="59">
        <v>150000000</v>
      </c>
      <c r="F1705" s="59">
        <v>150000000</v>
      </c>
      <c r="G1705" s="73"/>
      <c r="H1705" s="6" t="s">
        <v>1227</v>
      </c>
    </row>
    <row r="1706" spans="1:10" ht="77.5" x14ac:dyDescent="0.35">
      <c r="A1706" s="10"/>
      <c r="B1706" s="11"/>
      <c r="C1706" s="9">
        <f ca="1">COUNTIF($B$11:E1706,E1706)</f>
        <v>3</v>
      </c>
      <c r="D1706" s="4" t="s">
        <v>612</v>
      </c>
      <c r="E1706" s="59">
        <v>30000000</v>
      </c>
      <c r="F1706" s="59">
        <v>30000000</v>
      </c>
      <c r="G1706" s="73"/>
      <c r="H1706" s="6" t="s">
        <v>1227</v>
      </c>
    </row>
    <row r="1707" spans="1:10" ht="77.5" x14ac:dyDescent="0.35">
      <c r="A1707" s="10"/>
      <c r="B1707" s="11"/>
      <c r="C1707" s="9">
        <f ca="1">COUNTIF($B$11:E1707,E1707)</f>
        <v>4</v>
      </c>
      <c r="D1707" s="4" t="s">
        <v>613</v>
      </c>
      <c r="E1707" s="59">
        <v>20000000</v>
      </c>
      <c r="F1707" s="59">
        <v>20000000</v>
      </c>
      <c r="G1707" s="73"/>
      <c r="H1707" s="6" t="s">
        <v>1226</v>
      </c>
    </row>
    <row r="1708" spans="1:10" ht="77.5" x14ac:dyDescent="0.35">
      <c r="A1708" s="10"/>
      <c r="B1708" s="11"/>
      <c r="C1708" s="9">
        <f ca="1">COUNTIF($B$11:E1708,E1708)</f>
        <v>5</v>
      </c>
      <c r="D1708" s="4" t="s">
        <v>614</v>
      </c>
      <c r="E1708" s="59">
        <v>10000000</v>
      </c>
      <c r="F1708" s="59">
        <v>10000000</v>
      </c>
      <c r="G1708" s="73"/>
      <c r="H1708" s="6" t="s">
        <v>1226</v>
      </c>
    </row>
    <row r="1709" spans="1:10" ht="77.5" x14ac:dyDescent="0.35">
      <c r="A1709" s="10"/>
      <c r="B1709" s="11"/>
      <c r="C1709" s="9">
        <f ca="1">COUNTIF($B$11:E1709,E1709)</f>
        <v>6</v>
      </c>
      <c r="D1709" s="4" t="s">
        <v>615</v>
      </c>
      <c r="E1709" s="59">
        <v>10000000</v>
      </c>
      <c r="F1709" s="59">
        <v>10000000</v>
      </c>
      <c r="G1709" s="73"/>
      <c r="H1709" s="6" t="s">
        <v>1226</v>
      </c>
    </row>
    <row r="1710" spans="1:10" ht="77.5" x14ac:dyDescent="0.35">
      <c r="A1710" s="10"/>
      <c r="B1710" s="11"/>
      <c r="C1710" s="9">
        <f ca="1">COUNTIF($B$11:E1710,E1710)</f>
        <v>7</v>
      </c>
      <c r="D1710" s="4" t="s">
        <v>616</v>
      </c>
      <c r="E1710" s="59">
        <v>10000000</v>
      </c>
      <c r="F1710" s="59">
        <v>10000000</v>
      </c>
      <c r="G1710" s="73"/>
      <c r="H1710" s="6" t="s">
        <v>1226</v>
      </c>
    </row>
    <row r="1711" spans="1:10" ht="77.5" x14ac:dyDescent="0.35">
      <c r="A1711" s="10"/>
      <c r="B1711" s="11"/>
      <c r="C1711" s="9">
        <f ca="1">COUNTIF($B$11:E1711,E1711)</f>
        <v>8</v>
      </c>
      <c r="D1711" s="4" t="s">
        <v>617</v>
      </c>
      <c r="E1711" s="59">
        <v>10000000</v>
      </c>
      <c r="F1711" s="59">
        <v>10000000</v>
      </c>
      <c r="G1711" s="73"/>
      <c r="H1711" s="6" t="s">
        <v>1226</v>
      </c>
    </row>
    <row r="1712" spans="1:10" ht="77.5" x14ac:dyDescent="0.35">
      <c r="A1712" s="10"/>
      <c r="B1712" s="11"/>
      <c r="C1712" s="9">
        <f ca="1">COUNTIF($B$11:E1712,E1712)</f>
        <v>9</v>
      </c>
      <c r="D1712" s="4" t="s">
        <v>618</v>
      </c>
      <c r="E1712" s="59">
        <v>10000000</v>
      </c>
      <c r="F1712" s="59">
        <v>10000000</v>
      </c>
      <c r="G1712" s="73"/>
      <c r="H1712" s="6" t="s">
        <v>1226</v>
      </c>
    </row>
    <row r="1713" spans="1:10" s="14" customFormat="1" ht="93" x14ac:dyDescent="0.35">
      <c r="A1713" s="10"/>
      <c r="B1713" s="11"/>
      <c r="C1713" s="58">
        <v>10</v>
      </c>
      <c r="D1713" s="56" t="s">
        <v>2402</v>
      </c>
      <c r="E1713" s="63">
        <v>0</v>
      </c>
      <c r="F1713" s="63">
        <v>10000000</v>
      </c>
      <c r="G1713" s="76">
        <f t="shared" ref="G1713:G1735" si="85">F1713-E1713</f>
        <v>10000000</v>
      </c>
      <c r="H1713" s="56" t="s">
        <v>1227</v>
      </c>
      <c r="I1713" s="69"/>
      <c r="J1713" s="26"/>
    </row>
    <row r="1714" spans="1:10" s="14" customFormat="1" ht="77.5" x14ac:dyDescent="0.35">
      <c r="A1714" s="10"/>
      <c r="B1714" s="11"/>
      <c r="C1714" s="58">
        <v>11</v>
      </c>
      <c r="D1714" s="56" t="s">
        <v>2408</v>
      </c>
      <c r="E1714" s="63">
        <v>0</v>
      </c>
      <c r="F1714" s="63">
        <v>10000000</v>
      </c>
      <c r="G1714" s="76">
        <f t="shared" si="85"/>
        <v>10000000</v>
      </c>
      <c r="H1714" s="56" t="s">
        <v>1227</v>
      </c>
      <c r="I1714" s="69"/>
      <c r="J1714" s="26"/>
    </row>
    <row r="1715" spans="1:10" s="14" customFormat="1" ht="77.5" x14ac:dyDescent="0.35">
      <c r="A1715" s="10"/>
      <c r="B1715" s="11"/>
      <c r="C1715" s="58">
        <v>12</v>
      </c>
      <c r="D1715" s="56" t="s">
        <v>2409</v>
      </c>
      <c r="E1715" s="63">
        <v>0</v>
      </c>
      <c r="F1715" s="63">
        <v>15000000</v>
      </c>
      <c r="G1715" s="76">
        <f t="shared" si="85"/>
        <v>15000000</v>
      </c>
      <c r="H1715" s="56" t="s">
        <v>1227</v>
      </c>
      <c r="I1715" s="69"/>
      <c r="J1715" s="26"/>
    </row>
    <row r="1716" spans="1:10" s="14" customFormat="1" ht="93" x14ac:dyDescent="0.35">
      <c r="A1716" s="10"/>
      <c r="B1716" s="11"/>
      <c r="C1716" s="58">
        <v>13</v>
      </c>
      <c r="D1716" s="56" t="s">
        <v>2410</v>
      </c>
      <c r="E1716" s="63">
        <v>0</v>
      </c>
      <c r="F1716" s="63">
        <v>75000000</v>
      </c>
      <c r="G1716" s="76">
        <f t="shared" si="85"/>
        <v>75000000</v>
      </c>
      <c r="H1716" s="56" t="s">
        <v>1227</v>
      </c>
      <c r="I1716" s="69"/>
      <c r="J1716" s="26"/>
    </row>
    <row r="1717" spans="1:10" s="14" customFormat="1" ht="124" x14ac:dyDescent="0.35">
      <c r="A1717" s="10"/>
      <c r="B1717" s="11"/>
      <c r="C1717" s="58">
        <v>14</v>
      </c>
      <c r="D1717" s="56" t="s">
        <v>2411</v>
      </c>
      <c r="E1717" s="63">
        <v>0</v>
      </c>
      <c r="F1717" s="63">
        <v>100000000</v>
      </c>
      <c r="G1717" s="76">
        <f t="shared" si="85"/>
        <v>100000000</v>
      </c>
      <c r="H1717" s="56" t="s">
        <v>1227</v>
      </c>
      <c r="I1717" s="69"/>
      <c r="J1717" s="26"/>
    </row>
    <row r="1718" spans="1:10" s="14" customFormat="1" ht="108.5" x14ac:dyDescent="0.35">
      <c r="A1718" s="10"/>
      <c r="B1718" s="11"/>
      <c r="C1718" s="58">
        <v>15</v>
      </c>
      <c r="D1718" s="56" t="s">
        <v>2412</v>
      </c>
      <c r="E1718" s="63">
        <v>0</v>
      </c>
      <c r="F1718" s="63">
        <v>40000000</v>
      </c>
      <c r="G1718" s="76">
        <f t="shared" si="85"/>
        <v>40000000</v>
      </c>
      <c r="H1718" s="56" t="s">
        <v>1227</v>
      </c>
      <c r="I1718" s="69"/>
      <c r="J1718" s="26"/>
    </row>
    <row r="1719" spans="1:10" s="14" customFormat="1" ht="93" x14ac:dyDescent="0.35">
      <c r="A1719" s="10"/>
      <c r="B1719" s="11"/>
      <c r="C1719" s="58">
        <v>16</v>
      </c>
      <c r="D1719" s="56" t="s">
        <v>2413</v>
      </c>
      <c r="E1719" s="63">
        <v>0</v>
      </c>
      <c r="F1719" s="63">
        <v>50000000</v>
      </c>
      <c r="G1719" s="76">
        <f t="shared" si="85"/>
        <v>50000000</v>
      </c>
      <c r="H1719" s="56" t="s">
        <v>1227</v>
      </c>
      <c r="I1719" s="69"/>
      <c r="J1719" s="26"/>
    </row>
    <row r="1720" spans="1:10" s="14" customFormat="1" ht="93" x14ac:dyDescent="0.35">
      <c r="A1720" s="10"/>
      <c r="B1720" s="11"/>
      <c r="C1720" s="58">
        <v>17</v>
      </c>
      <c r="D1720" s="56" t="s">
        <v>2414</v>
      </c>
      <c r="E1720" s="63">
        <v>0</v>
      </c>
      <c r="F1720" s="63">
        <v>50000000</v>
      </c>
      <c r="G1720" s="76">
        <f t="shared" si="85"/>
        <v>50000000</v>
      </c>
      <c r="H1720" s="56" t="s">
        <v>1227</v>
      </c>
      <c r="I1720" s="69"/>
      <c r="J1720" s="26"/>
    </row>
    <row r="1721" spans="1:10" s="14" customFormat="1" ht="93" x14ac:dyDescent="0.35">
      <c r="A1721" s="10"/>
      <c r="B1721" s="11"/>
      <c r="C1721" s="58">
        <v>18</v>
      </c>
      <c r="D1721" s="56" t="s">
        <v>2415</v>
      </c>
      <c r="E1721" s="63">
        <v>0</v>
      </c>
      <c r="F1721" s="63">
        <v>40000000</v>
      </c>
      <c r="G1721" s="76">
        <f t="shared" si="85"/>
        <v>40000000</v>
      </c>
      <c r="H1721" s="56" t="s">
        <v>1227</v>
      </c>
      <c r="I1721" s="69"/>
      <c r="J1721" s="26"/>
    </row>
    <row r="1722" spans="1:10" s="14" customFormat="1" ht="77.5" x14ac:dyDescent="0.35">
      <c r="A1722" s="10"/>
      <c r="B1722" s="11"/>
      <c r="C1722" s="58">
        <v>19</v>
      </c>
      <c r="D1722" s="56" t="s">
        <v>2416</v>
      </c>
      <c r="E1722" s="63">
        <v>0</v>
      </c>
      <c r="F1722" s="63">
        <v>10000000</v>
      </c>
      <c r="G1722" s="76">
        <f t="shared" si="85"/>
        <v>10000000</v>
      </c>
      <c r="H1722" s="56" t="s">
        <v>1227</v>
      </c>
      <c r="I1722" s="69"/>
      <c r="J1722" s="26"/>
    </row>
    <row r="1723" spans="1:10" s="14" customFormat="1" ht="77.5" x14ac:dyDescent="0.35">
      <c r="A1723" s="10"/>
      <c r="B1723" s="11"/>
      <c r="C1723" s="58">
        <v>20</v>
      </c>
      <c r="D1723" s="56" t="s">
        <v>2417</v>
      </c>
      <c r="E1723" s="63">
        <v>0</v>
      </c>
      <c r="F1723" s="63">
        <v>10000000</v>
      </c>
      <c r="G1723" s="76">
        <f t="shared" si="85"/>
        <v>10000000</v>
      </c>
      <c r="H1723" s="56" t="s">
        <v>1227</v>
      </c>
      <c r="I1723" s="69"/>
      <c r="J1723" s="26"/>
    </row>
    <row r="1724" spans="1:10" s="14" customFormat="1" ht="77.5" x14ac:dyDescent="0.35">
      <c r="A1724" s="10"/>
      <c r="B1724" s="11"/>
      <c r="C1724" s="58">
        <v>21</v>
      </c>
      <c r="D1724" s="56" t="s">
        <v>2418</v>
      </c>
      <c r="E1724" s="63">
        <v>0</v>
      </c>
      <c r="F1724" s="63">
        <v>10000000</v>
      </c>
      <c r="G1724" s="76">
        <f t="shared" si="85"/>
        <v>10000000</v>
      </c>
      <c r="H1724" s="56" t="s">
        <v>1227</v>
      </c>
      <c r="I1724" s="69"/>
      <c r="J1724" s="26"/>
    </row>
    <row r="1725" spans="1:10" s="14" customFormat="1" ht="77.5" x14ac:dyDescent="0.35">
      <c r="A1725" s="10"/>
      <c r="B1725" s="11"/>
      <c r="C1725" s="58">
        <v>22</v>
      </c>
      <c r="D1725" s="56" t="s">
        <v>2396</v>
      </c>
      <c r="E1725" s="63">
        <v>0</v>
      </c>
      <c r="F1725" s="63">
        <v>10000000</v>
      </c>
      <c r="G1725" s="76">
        <f t="shared" si="85"/>
        <v>10000000</v>
      </c>
      <c r="H1725" s="56" t="s">
        <v>1226</v>
      </c>
      <c r="I1725" s="69"/>
      <c r="J1725" s="26"/>
    </row>
    <row r="1726" spans="1:10" s="14" customFormat="1" ht="77.5" x14ac:dyDescent="0.35">
      <c r="A1726" s="10"/>
      <c r="B1726" s="11"/>
      <c r="C1726" s="58">
        <v>23</v>
      </c>
      <c r="D1726" s="56" t="s">
        <v>2397</v>
      </c>
      <c r="E1726" s="63">
        <v>0</v>
      </c>
      <c r="F1726" s="63">
        <v>10000000</v>
      </c>
      <c r="G1726" s="76">
        <f t="shared" si="85"/>
        <v>10000000</v>
      </c>
      <c r="H1726" s="56" t="s">
        <v>1226</v>
      </c>
      <c r="I1726" s="69"/>
      <c r="J1726" s="26"/>
    </row>
    <row r="1727" spans="1:10" s="14" customFormat="1" ht="77.5" x14ac:dyDescent="0.35">
      <c r="A1727" s="10"/>
      <c r="B1727" s="11"/>
      <c r="C1727" s="58">
        <v>24</v>
      </c>
      <c r="D1727" s="56" t="s">
        <v>2398</v>
      </c>
      <c r="E1727" s="63">
        <v>0</v>
      </c>
      <c r="F1727" s="63">
        <v>10000000</v>
      </c>
      <c r="G1727" s="76">
        <f t="shared" si="85"/>
        <v>10000000</v>
      </c>
      <c r="H1727" s="56" t="s">
        <v>1226</v>
      </c>
      <c r="I1727" s="69"/>
      <c r="J1727" s="26"/>
    </row>
    <row r="1728" spans="1:10" s="14" customFormat="1" ht="93" x14ac:dyDescent="0.35">
      <c r="A1728" s="10"/>
      <c r="B1728" s="11"/>
      <c r="C1728" s="58">
        <v>25</v>
      </c>
      <c r="D1728" s="56" t="s">
        <v>2399</v>
      </c>
      <c r="E1728" s="63">
        <v>0</v>
      </c>
      <c r="F1728" s="63">
        <v>5000000</v>
      </c>
      <c r="G1728" s="76">
        <f t="shared" si="85"/>
        <v>5000000</v>
      </c>
      <c r="H1728" s="56" t="s">
        <v>1226</v>
      </c>
      <c r="I1728" s="69"/>
      <c r="J1728" s="26"/>
    </row>
    <row r="1729" spans="1:10" s="14" customFormat="1" ht="93" x14ac:dyDescent="0.35">
      <c r="A1729" s="10"/>
      <c r="B1729" s="11"/>
      <c r="C1729" s="58">
        <v>26</v>
      </c>
      <c r="D1729" s="56" t="s">
        <v>2400</v>
      </c>
      <c r="E1729" s="63">
        <v>0</v>
      </c>
      <c r="F1729" s="63">
        <v>15000000</v>
      </c>
      <c r="G1729" s="76">
        <f t="shared" si="85"/>
        <v>15000000</v>
      </c>
      <c r="H1729" s="56" t="s">
        <v>1226</v>
      </c>
      <c r="I1729" s="69"/>
      <c r="J1729" s="26"/>
    </row>
    <row r="1730" spans="1:10" s="14" customFormat="1" ht="93" x14ac:dyDescent="0.35">
      <c r="A1730" s="10"/>
      <c r="B1730" s="11"/>
      <c r="C1730" s="58">
        <v>27</v>
      </c>
      <c r="D1730" s="56" t="s">
        <v>2401</v>
      </c>
      <c r="E1730" s="63">
        <v>0</v>
      </c>
      <c r="F1730" s="63">
        <v>10000000</v>
      </c>
      <c r="G1730" s="76">
        <f t="shared" si="85"/>
        <v>10000000</v>
      </c>
      <c r="H1730" s="56" t="s">
        <v>1226</v>
      </c>
      <c r="I1730" s="69"/>
      <c r="J1730" s="26"/>
    </row>
    <row r="1731" spans="1:10" s="14" customFormat="1" ht="77.5" x14ac:dyDescent="0.35">
      <c r="A1731" s="10"/>
      <c r="B1731" s="11"/>
      <c r="C1731" s="58">
        <v>28</v>
      </c>
      <c r="D1731" s="56" t="s">
        <v>2403</v>
      </c>
      <c r="E1731" s="63">
        <v>0</v>
      </c>
      <c r="F1731" s="63">
        <v>20000000</v>
      </c>
      <c r="G1731" s="76">
        <f t="shared" si="85"/>
        <v>20000000</v>
      </c>
      <c r="H1731" s="56" t="s">
        <v>1226</v>
      </c>
      <c r="I1731" s="69"/>
      <c r="J1731" s="26"/>
    </row>
    <row r="1732" spans="1:10" s="14" customFormat="1" ht="93" x14ac:dyDescent="0.35">
      <c r="A1732" s="10"/>
      <c r="B1732" s="11"/>
      <c r="C1732" s="58">
        <v>29</v>
      </c>
      <c r="D1732" s="56" t="s">
        <v>2404</v>
      </c>
      <c r="E1732" s="63">
        <v>0</v>
      </c>
      <c r="F1732" s="63">
        <v>10000000</v>
      </c>
      <c r="G1732" s="76">
        <f t="shared" si="85"/>
        <v>10000000</v>
      </c>
      <c r="H1732" s="56" t="s">
        <v>1226</v>
      </c>
      <c r="I1732" s="69"/>
      <c r="J1732" s="26"/>
    </row>
    <row r="1733" spans="1:10" s="14" customFormat="1" ht="93" x14ac:dyDescent="0.35">
      <c r="A1733" s="10"/>
      <c r="B1733" s="11"/>
      <c r="C1733" s="58">
        <v>30</v>
      </c>
      <c r="D1733" s="56" t="s">
        <v>2405</v>
      </c>
      <c r="E1733" s="63">
        <v>0</v>
      </c>
      <c r="F1733" s="63">
        <v>10000000</v>
      </c>
      <c r="G1733" s="76">
        <f t="shared" si="85"/>
        <v>10000000</v>
      </c>
      <c r="H1733" s="56" t="s">
        <v>1226</v>
      </c>
      <c r="I1733" s="69"/>
      <c r="J1733" s="26"/>
    </row>
    <row r="1734" spans="1:10" s="14" customFormat="1" ht="93" x14ac:dyDescent="0.35">
      <c r="A1734" s="10"/>
      <c r="B1734" s="11"/>
      <c r="C1734" s="58">
        <v>31</v>
      </c>
      <c r="D1734" s="56" t="s">
        <v>2406</v>
      </c>
      <c r="E1734" s="63">
        <v>0</v>
      </c>
      <c r="F1734" s="63">
        <v>10000000</v>
      </c>
      <c r="G1734" s="76">
        <f t="shared" si="85"/>
        <v>10000000</v>
      </c>
      <c r="H1734" s="56" t="s">
        <v>1226</v>
      </c>
      <c r="I1734" s="69"/>
      <c r="J1734" s="26"/>
    </row>
    <row r="1735" spans="1:10" s="14" customFormat="1" ht="93" x14ac:dyDescent="0.35">
      <c r="A1735" s="10"/>
      <c r="B1735" s="11"/>
      <c r="C1735" s="58">
        <v>32</v>
      </c>
      <c r="D1735" s="56" t="s">
        <v>2407</v>
      </c>
      <c r="E1735" s="63">
        <v>0</v>
      </c>
      <c r="F1735" s="63">
        <v>15000000</v>
      </c>
      <c r="G1735" s="76">
        <f t="shared" si="85"/>
        <v>15000000</v>
      </c>
      <c r="H1735" s="56" t="s">
        <v>1226</v>
      </c>
      <c r="I1735" s="69"/>
      <c r="J1735" s="26"/>
    </row>
    <row r="1736" spans="1:10" x14ac:dyDescent="0.35">
      <c r="A1736" s="10"/>
      <c r="B1736" s="11"/>
      <c r="C1736" s="109" t="s">
        <v>1384</v>
      </c>
      <c r="D1736" s="110"/>
      <c r="E1736" s="59">
        <f>SUM(E1704:E1735)</f>
        <v>350000000</v>
      </c>
      <c r="F1736" s="59">
        <f>SUM(F1704:F1735)</f>
        <v>895000000</v>
      </c>
      <c r="G1736" s="73">
        <f>SUM(G1704:G1735)</f>
        <v>545000000</v>
      </c>
      <c r="H1736" s="31"/>
      <c r="J1736" s="35"/>
    </row>
    <row r="1737" spans="1:10" x14ac:dyDescent="0.35">
      <c r="A1737" s="10"/>
      <c r="B1737" s="11"/>
      <c r="C1737" s="107" t="s">
        <v>1402</v>
      </c>
      <c r="D1737" s="112"/>
      <c r="E1737" s="59"/>
      <c r="F1737" s="59"/>
      <c r="G1737" s="73"/>
      <c r="H1737" s="31"/>
      <c r="J1737" s="35"/>
    </row>
    <row r="1738" spans="1:10" ht="93" x14ac:dyDescent="0.35">
      <c r="A1738" s="10"/>
      <c r="B1738" s="11"/>
      <c r="C1738" s="9">
        <f ca="1">COUNTIF($B$11:E1738,E1738)</f>
        <v>1</v>
      </c>
      <c r="D1738" s="4" t="s">
        <v>619</v>
      </c>
      <c r="E1738" s="59">
        <v>15000000</v>
      </c>
      <c r="F1738" s="59">
        <v>15000000</v>
      </c>
      <c r="G1738" s="73"/>
      <c r="H1738" s="6" t="s">
        <v>1226</v>
      </c>
    </row>
    <row r="1739" spans="1:10" ht="93" x14ac:dyDescent="0.35">
      <c r="A1739" s="10"/>
      <c r="B1739" s="11"/>
      <c r="C1739" s="9">
        <f ca="1">COUNTIF($B$11:E1739,E1739)</f>
        <v>2</v>
      </c>
      <c r="D1739" s="4" t="s">
        <v>620</v>
      </c>
      <c r="E1739" s="59">
        <v>8000000</v>
      </c>
      <c r="F1739" s="59">
        <v>8000000</v>
      </c>
      <c r="G1739" s="73"/>
      <c r="H1739" s="6" t="s">
        <v>1226</v>
      </c>
    </row>
    <row r="1740" spans="1:10" ht="93" x14ac:dyDescent="0.35">
      <c r="A1740" s="10"/>
      <c r="B1740" s="11"/>
      <c r="C1740" s="9">
        <f ca="1">COUNTIF($B$11:E1740,E1740)</f>
        <v>3</v>
      </c>
      <c r="D1740" s="4" t="s">
        <v>621</v>
      </c>
      <c r="E1740" s="59">
        <v>8000000</v>
      </c>
      <c r="F1740" s="59">
        <v>8000000</v>
      </c>
      <c r="G1740" s="73"/>
      <c r="H1740" s="6" t="s">
        <v>1226</v>
      </c>
    </row>
    <row r="1741" spans="1:10" ht="93" x14ac:dyDescent="0.35">
      <c r="A1741" s="10"/>
      <c r="B1741" s="11"/>
      <c r="C1741" s="9">
        <f ca="1">COUNTIF($B$11:E1741,E1741)</f>
        <v>4</v>
      </c>
      <c r="D1741" s="4" t="s">
        <v>622</v>
      </c>
      <c r="E1741" s="59">
        <v>8000000</v>
      </c>
      <c r="F1741" s="59">
        <v>8000000</v>
      </c>
      <c r="G1741" s="73"/>
      <c r="H1741" s="6" t="s">
        <v>1226</v>
      </c>
    </row>
    <row r="1742" spans="1:10" ht="93" x14ac:dyDescent="0.35">
      <c r="A1742" s="10"/>
      <c r="B1742" s="11"/>
      <c r="C1742" s="9">
        <f ca="1">COUNTIF($B$11:E1742,E1742)</f>
        <v>5</v>
      </c>
      <c r="D1742" s="4" t="s">
        <v>623</v>
      </c>
      <c r="E1742" s="59">
        <v>8000000</v>
      </c>
      <c r="F1742" s="59">
        <v>8000000</v>
      </c>
      <c r="G1742" s="73"/>
      <c r="H1742" s="6" t="s">
        <v>1226</v>
      </c>
    </row>
    <row r="1743" spans="1:10" s="14" customFormat="1" ht="108.5" x14ac:dyDescent="0.35">
      <c r="A1743" s="10"/>
      <c r="B1743" s="11"/>
      <c r="C1743" s="58">
        <v>6</v>
      </c>
      <c r="D1743" s="56" t="s">
        <v>2419</v>
      </c>
      <c r="E1743" s="63">
        <v>0</v>
      </c>
      <c r="F1743" s="63">
        <v>30000000</v>
      </c>
      <c r="G1743" s="76">
        <f t="shared" ref="G1743:G1761" si="86">F1743-E1743</f>
        <v>30000000</v>
      </c>
      <c r="H1743" s="56" t="s">
        <v>1227</v>
      </c>
      <c r="I1743" s="69"/>
      <c r="J1743" s="26"/>
    </row>
    <row r="1744" spans="1:10" s="14" customFormat="1" ht="108.5" x14ac:dyDescent="0.35">
      <c r="A1744" s="10"/>
      <c r="B1744" s="11"/>
      <c r="C1744" s="58">
        <v>7</v>
      </c>
      <c r="D1744" s="56" t="s">
        <v>2436</v>
      </c>
      <c r="E1744" s="63">
        <v>0</v>
      </c>
      <c r="F1744" s="63">
        <v>10000000</v>
      </c>
      <c r="G1744" s="76">
        <f t="shared" si="86"/>
        <v>10000000</v>
      </c>
      <c r="H1744" s="56" t="s">
        <v>1227</v>
      </c>
      <c r="I1744" s="69"/>
      <c r="J1744" s="26"/>
    </row>
    <row r="1745" spans="1:10" s="14" customFormat="1" ht="108.5" x14ac:dyDescent="0.35">
      <c r="A1745" s="10"/>
      <c r="B1745" s="11"/>
      <c r="C1745" s="58">
        <v>8</v>
      </c>
      <c r="D1745" s="56" t="s">
        <v>2437</v>
      </c>
      <c r="E1745" s="63">
        <v>0</v>
      </c>
      <c r="F1745" s="63">
        <v>15000000</v>
      </c>
      <c r="G1745" s="76">
        <f t="shared" si="86"/>
        <v>15000000</v>
      </c>
      <c r="H1745" s="56" t="s">
        <v>1227</v>
      </c>
      <c r="I1745" s="69"/>
      <c r="J1745" s="26"/>
    </row>
    <row r="1746" spans="1:10" s="14" customFormat="1" ht="108.5" x14ac:dyDescent="0.35">
      <c r="A1746" s="10"/>
      <c r="B1746" s="11"/>
      <c r="C1746" s="58">
        <v>9</v>
      </c>
      <c r="D1746" s="56" t="s">
        <v>2420</v>
      </c>
      <c r="E1746" s="63">
        <v>0</v>
      </c>
      <c r="F1746" s="63">
        <v>10000000</v>
      </c>
      <c r="G1746" s="76">
        <f t="shared" si="86"/>
        <v>10000000</v>
      </c>
      <c r="H1746" s="56" t="s">
        <v>1226</v>
      </c>
      <c r="I1746" s="69"/>
      <c r="J1746" s="26"/>
    </row>
    <row r="1747" spans="1:10" s="14" customFormat="1" ht="108.5" x14ac:dyDescent="0.35">
      <c r="A1747" s="10"/>
      <c r="B1747" s="11"/>
      <c r="C1747" s="58">
        <v>10</v>
      </c>
      <c r="D1747" s="56" t="s">
        <v>2421</v>
      </c>
      <c r="E1747" s="63">
        <v>0</v>
      </c>
      <c r="F1747" s="63">
        <v>10000000</v>
      </c>
      <c r="G1747" s="76">
        <f t="shared" si="86"/>
        <v>10000000</v>
      </c>
      <c r="H1747" s="56" t="s">
        <v>1226</v>
      </c>
      <c r="I1747" s="69"/>
      <c r="J1747" s="26"/>
    </row>
    <row r="1748" spans="1:10" s="14" customFormat="1" ht="108.5" x14ac:dyDescent="0.35">
      <c r="A1748" s="10"/>
      <c r="B1748" s="11"/>
      <c r="C1748" s="58">
        <v>11</v>
      </c>
      <c r="D1748" s="56" t="s">
        <v>2422</v>
      </c>
      <c r="E1748" s="63">
        <v>0</v>
      </c>
      <c r="F1748" s="63">
        <v>14000000</v>
      </c>
      <c r="G1748" s="76">
        <f t="shared" si="86"/>
        <v>14000000</v>
      </c>
      <c r="H1748" s="56" t="s">
        <v>1226</v>
      </c>
      <c r="I1748" s="69"/>
      <c r="J1748" s="26"/>
    </row>
    <row r="1749" spans="1:10" s="14" customFormat="1" ht="108.5" x14ac:dyDescent="0.35">
      <c r="A1749" s="10"/>
      <c r="B1749" s="11"/>
      <c r="C1749" s="58">
        <v>12</v>
      </c>
      <c r="D1749" s="56" t="s">
        <v>2423</v>
      </c>
      <c r="E1749" s="63">
        <v>0</v>
      </c>
      <c r="F1749" s="63">
        <v>15000000</v>
      </c>
      <c r="G1749" s="76">
        <f t="shared" si="86"/>
        <v>15000000</v>
      </c>
      <c r="H1749" s="56" t="s">
        <v>1226</v>
      </c>
      <c r="I1749" s="69"/>
      <c r="J1749" s="26"/>
    </row>
    <row r="1750" spans="1:10" s="14" customFormat="1" ht="108.5" x14ac:dyDescent="0.35">
      <c r="A1750" s="10"/>
      <c r="B1750" s="11"/>
      <c r="C1750" s="58">
        <v>13</v>
      </c>
      <c r="D1750" s="56" t="s">
        <v>2424</v>
      </c>
      <c r="E1750" s="63">
        <v>0</v>
      </c>
      <c r="F1750" s="63">
        <v>15000000</v>
      </c>
      <c r="G1750" s="76">
        <f t="shared" si="86"/>
        <v>15000000</v>
      </c>
      <c r="H1750" s="56" t="s">
        <v>1226</v>
      </c>
      <c r="I1750" s="69"/>
      <c r="J1750" s="26"/>
    </row>
    <row r="1751" spans="1:10" s="14" customFormat="1" ht="108.5" x14ac:dyDescent="0.35">
      <c r="A1751" s="10"/>
      <c r="B1751" s="11"/>
      <c r="C1751" s="58">
        <v>14</v>
      </c>
      <c r="D1751" s="56" t="s">
        <v>2425</v>
      </c>
      <c r="E1751" s="63">
        <v>0</v>
      </c>
      <c r="F1751" s="63">
        <v>8000000</v>
      </c>
      <c r="G1751" s="76">
        <f t="shared" si="86"/>
        <v>8000000</v>
      </c>
      <c r="H1751" s="56" t="s">
        <v>1226</v>
      </c>
      <c r="I1751" s="69"/>
      <c r="J1751" s="26"/>
    </row>
    <row r="1752" spans="1:10" s="14" customFormat="1" ht="108.5" x14ac:dyDescent="0.35">
      <c r="A1752" s="10"/>
      <c r="B1752" s="11"/>
      <c r="C1752" s="58">
        <v>15</v>
      </c>
      <c r="D1752" s="56" t="s">
        <v>2426</v>
      </c>
      <c r="E1752" s="63">
        <v>0</v>
      </c>
      <c r="F1752" s="63">
        <v>8000000</v>
      </c>
      <c r="G1752" s="76">
        <f t="shared" si="86"/>
        <v>8000000</v>
      </c>
      <c r="H1752" s="56" t="s">
        <v>1226</v>
      </c>
      <c r="I1752" s="69"/>
      <c r="J1752" s="26"/>
    </row>
    <row r="1753" spans="1:10" s="14" customFormat="1" ht="108.5" x14ac:dyDescent="0.35">
      <c r="A1753" s="10"/>
      <c r="B1753" s="11"/>
      <c r="C1753" s="58">
        <v>16</v>
      </c>
      <c r="D1753" s="56" t="s">
        <v>2427</v>
      </c>
      <c r="E1753" s="63">
        <v>0</v>
      </c>
      <c r="F1753" s="63">
        <v>8000000</v>
      </c>
      <c r="G1753" s="76">
        <f t="shared" si="86"/>
        <v>8000000</v>
      </c>
      <c r="H1753" s="56" t="s">
        <v>1226</v>
      </c>
      <c r="I1753" s="69"/>
      <c r="J1753" s="26"/>
    </row>
    <row r="1754" spans="1:10" s="14" customFormat="1" ht="108.5" x14ac:dyDescent="0.35">
      <c r="A1754" s="10"/>
      <c r="B1754" s="11"/>
      <c r="C1754" s="58">
        <v>17</v>
      </c>
      <c r="D1754" s="56" t="s">
        <v>2428</v>
      </c>
      <c r="E1754" s="63">
        <v>0</v>
      </c>
      <c r="F1754" s="63">
        <v>8000000</v>
      </c>
      <c r="G1754" s="76">
        <f t="shared" si="86"/>
        <v>8000000</v>
      </c>
      <c r="H1754" s="56" t="s">
        <v>1226</v>
      </c>
      <c r="I1754" s="69"/>
      <c r="J1754" s="26"/>
    </row>
    <row r="1755" spans="1:10" s="14" customFormat="1" ht="93" x14ac:dyDescent="0.35">
      <c r="A1755" s="10"/>
      <c r="B1755" s="11"/>
      <c r="C1755" s="58">
        <v>18</v>
      </c>
      <c r="D1755" s="56" t="s">
        <v>2429</v>
      </c>
      <c r="E1755" s="63">
        <v>0</v>
      </c>
      <c r="F1755" s="63">
        <v>8000000</v>
      </c>
      <c r="G1755" s="76">
        <f t="shared" si="86"/>
        <v>8000000</v>
      </c>
      <c r="H1755" s="56" t="s">
        <v>1226</v>
      </c>
      <c r="I1755" s="69"/>
      <c r="J1755" s="26"/>
    </row>
    <row r="1756" spans="1:10" s="14" customFormat="1" ht="77.5" x14ac:dyDescent="0.35">
      <c r="A1756" s="10"/>
      <c r="B1756" s="11"/>
      <c r="C1756" s="58">
        <v>19</v>
      </c>
      <c r="D1756" s="56" t="s">
        <v>2430</v>
      </c>
      <c r="E1756" s="63">
        <v>0</v>
      </c>
      <c r="F1756" s="63">
        <v>7500000</v>
      </c>
      <c r="G1756" s="76">
        <f t="shared" si="86"/>
        <v>7500000</v>
      </c>
      <c r="H1756" s="56" t="s">
        <v>1226</v>
      </c>
      <c r="I1756" s="69"/>
      <c r="J1756" s="26"/>
    </row>
    <row r="1757" spans="1:10" s="14" customFormat="1" ht="77.5" x14ac:dyDescent="0.35">
      <c r="A1757" s="10"/>
      <c r="B1757" s="11"/>
      <c r="C1757" s="58">
        <v>20</v>
      </c>
      <c r="D1757" s="56" t="s">
        <v>2431</v>
      </c>
      <c r="E1757" s="63">
        <v>0</v>
      </c>
      <c r="F1757" s="63">
        <v>10000000</v>
      </c>
      <c r="G1757" s="76">
        <f t="shared" si="86"/>
        <v>10000000</v>
      </c>
      <c r="H1757" s="56" t="s">
        <v>1226</v>
      </c>
      <c r="I1757" s="69"/>
      <c r="J1757" s="26"/>
    </row>
    <row r="1758" spans="1:10" s="14" customFormat="1" ht="77.5" x14ac:dyDescent="0.35">
      <c r="A1758" s="10"/>
      <c r="B1758" s="11"/>
      <c r="C1758" s="58">
        <v>21</v>
      </c>
      <c r="D1758" s="56" t="s">
        <v>2432</v>
      </c>
      <c r="E1758" s="63">
        <v>0</v>
      </c>
      <c r="F1758" s="63">
        <v>7500000</v>
      </c>
      <c r="G1758" s="76">
        <f t="shared" si="86"/>
        <v>7500000</v>
      </c>
      <c r="H1758" s="56" t="s">
        <v>1226</v>
      </c>
      <c r="I1758" s="69"/>
      <c r="J1758" s="26"/>
    </row>
    <row r="1759" spans="1:10" s="14" customFormat="1" ht="77.5" x14ac:dyDescent="0.35">
      <c r="A1759" s="10"/>
      <c r="B1759" s="11"/>
      <c r="C1759" s="58">
        <v>22</v>
      </c>
      <c r="D1759" s="56" t="s">
        <v>2433</v>
      </c>
      <c r="E1759" s="63">
        <v>0</v>
      </c>
      <c r="F1759" s="63">
        <v>10000000</v>
      </c>
      <c r="G1759" s="76">
        <f t="shared" si="86"/>
        <v>10000000</v>
      </c>
      <c r="H1759" s="56" t="s">
        <v>1226</v>
      </c>
      <c r="I1759" s="69"/>
      <c r="J1759" s="26"/>
    </row>
    <row r="1760" spans="1:10" s="14" customFormat="1" ht="77.5" x14ac:dyDescent="0.35">
      <c r="A1760" s="10"/>
      <c r="B1760" s="11"/>
      <c r="C1760" s="58">
        <v>23</v>
      </c>
      <c r="D1760" s="56" t="s">
        <v>2434</v>
      </c>
      <c r="E1760" s="63">
        <v>0</v>
      </c>
      <c r="F1760" s="63">
        <v>10000000</v>
      </c>
      <c r="G1760" s="76">
        <f t="shared" si="86"/>
        <v>10000000</v>
      </c>
      <c r="H1760" s="56" t="s">
        <v>1226</v>
      </c>
      <c r="I1760" s="69"/>
      <c r="J1760" s="26"/>
    </row>
    <row r="1761" spans="1:10" s="14" customFormat="1" ht="77.5" x14ac:dyDescent="0.35">
      <c r="A1761" s="10"/>
      <c r="B1761" s="11"/>
      <c r="C1761" s="58">
        <v>24</v>
      </c>
      <c r="D1761" s="56" t="s">
        <v>2435</v>
      </c>
      <c r="E1761" s="63">
        <v>0</v>
      </c>
      <c r="F1761" s="63">
        <v>12000000</v>
      </c>
      <c r="G1761" s="76">
        <f t="shared" si="86"/>
        <v>12000000</v>
      </c>
      <c r="H1761" s="56" t="s">
        <v>1226</v>
      </c>
      <c r="I1761" s="69"/>
      <c r="J1761" s="26"/>
    </row>
    <row r="1762" spans="1:10" x14ac:dyDescent="0.35">
      <c r="A1762" s="10"/>
      <c r="B1762" s="11"/>
      <c r="C1762" s="109" t="s">
        <v>1385</v>
      </c>
      <c r="D1762" s="110"/>
      <c r="E1762" s="59">
        <f>SUM(E1738:E1761)</f>
        <v>47000000</v>
      </c>
      <c r="F1762" s="59">
        <f>SUM(F1738:F1761)</f>
        <v>263000000</v>
      </c>
      <c r="G1762" s="73">
        <f>SUM(G1738:G1761)</f>
        <v>216000000</v>
      </c>
      <c r="H1762" s="31"/>
      <c r="J1762" s="35"/>
    </row>
    <row r="1763" spans="1:10" x14ac:dyDescent="0.35">
      <c r="A1763" s="10"/>
      <c r="B1763" s="11"/>
      <c r="C1763" s="107" t="s">
        <v>1403</v>
      </c>
      <c r="D1763" s="112"/>
      <c r="E1763" s="59"/>
      <c r="F1763" s="59"/>
      <c r="G1763" s="73"/>
      <c r="H1763" s="31"/>
      <c r="J1763" s="35"/>
    </row>
    <row r="1764" spans="1:10" ht="77.5" x14ac:dyDescent="0.35">
      <c r="A1764" s="10"/>
      <c r="B1764" s="11"/>
      <c r="C1764" s="9">
        <f ca="1">COUNTIF($B$11:E1764,E1764)</f>
        <v>1</v>
      </c>
      <c r="D1764" s="4" t="s">
        <v>624</v>
      </c>
      <c r="E1764" s="59">
        <v>20000000</v>
      </c>
      <c r="F1764" s="59">
        <v>20000000</v>
      </c>
      <c r="G1764" s="73"/>
      <c r="H1764" s="6" t="s">
        <v>1227</v>
      </c>
    </row>
    <row r="1765" spans="1:10" ht="77.5" x14ac:dyDescent="0.35">
      <c r="A1765" s="10"/>
      <c r="B1765" s="11"/>
      <c r="C1765" s="9">
        <f ca="1">COUNTIF($B$11:E1765,E1765)</f>
        <v>2</v>
      </c>
      <c r="D1765" s="4" t="s">
        <v>625</v>
      </c>
      <c r="E1765" s="59">
        <v>15000000</v>
      </c>
      <c r="F1765" s="59">
        <v>15000000</v>
      </c>
      <c r="G1765" s="73"/>
      <c r="H1765" s="6" t="s">
        <v>1227</v>
      </c>
    </row>
    <row r="1766" spans="1:10" ht="77.5" x14ac:dyDescent="0.35">
      <c r="A1766" s="10"/>
      <c r="B1766" s="11"/>
      <c r="C1766" s="9">
        <f ca="1">COUNTIF($B$11:E1766,E1766)</f>
        <v>3</v>
      </c>
      <c r="D1766" s="4" t="s">
        <v>626</v>
      </c>
      <c r="E1766" s="59">
        <v>40000000</v>
      </c>
      <c r="F1766" s="59">
        <v>40000000</v>
      </c>
      <c r="G1766" s="73"/>
      <c r="H1766" s="6" t="s">
        <v>1227</v>
      </c>
    </row>
    <row r="1767" spans="1:10" ht="77.5" x14ac:dyDescent="0.35">
      <c r="A1767" s="10"/>
      <c r="B1767" s="11"/>
      <c r="C1767" s="9">
        <f ca="1">COUNTIF($B$11:E1767,E1767)</f>
        <v>4</v>
      </c>
      <c r="D1767" s="4" t="s">
        <v>627</v>
      </c>
      <c r="E1767" s="59">
        <v>60000000</v>
      </c>
      <c r="F1767" s="59">
        <v>60000000</v>
      </c>
      <c r="G1767" s="73"/>
      <c r="H1767" s="6" t="s">
        <v>1227</v>
      </c>
    </row>
    <row r="1768" spans="1:10" ht="77.5" x14ac:dyDescent="0.35">
      <c r="A1768" s="10"/>
      <c r="B1768" s="11"/>
      <c r="C1768" s="9">
        <f ca="1">COUNTIF($B$11:E1768,E1768)</f>
        <v>5</v>
      </c>
      <c r="D1768" s="4" t="s">
        <v>628</v>
      </c>
      <c r="E1768" s="59">
        <v>25000000</v>
      </c>
      <c r="F1768" s="59">
        <v>25000000</v>
      </c>
      <c r="G1768" s="73"/>
      <c r="H1768" s="6" t="s">
        <v>1227</v>
      </c>
    </row>
    <row r="1769" spans="1:10" ht="93" x14ac:dyDescent="0.35">
      <c r="A1769" s="10"/>
      <c r="B1769" s="11"/>
      <c r="C1769" s="9">
        <f ca="1">COUNTIF($B$11:E1769,E1769)</f>
        <v>6</v>
      </c>
      <c r="D1769" s="4" t="s">
        <v>629</v>
      </c>
      <c r="E1769" s="59">
        <v>7500000</v>
      </c>
      <c r="F1769" s="59">
        <v>7500000</v>
      </c>
      <c r="G1769" s="73"/>
      <c r="H1769" s="6" t="s">
        <v>1226</v>
      </c>
    </row>
    <row r="1770" spans="1:10" ht="93" x14ac:dyDescent="0.35">
      <c r="A1770" s="10"/>
      <c r="B1770" s="11"/>
      <c r="C1770" s="9">
        <f ca="1">COUNTIF($B$11:E1770,E1770)</f>
        <v>7</v>
      </c>
      <c r="D1770" s="4" t="s">
        <v>630</v>
      </c>
      <c r="E1770" s="59">
        <v>15000000</v>
      </c>
      <c r="F1770" s="59">
        <v>15000000</v>
      </c>
      <c r="G1770" s="73"/>
      <c r="H1770" s="6" t="s">
        <v>1226</v>
      </c>
    </row>
    <row r="1771" spans="1:10" ht="93" x14ac:dyDescent="0.35">
      <c r="A1771" s="10"/>
      <c r="B1771" s="11"/>
      <c r="C1771" s="9">
        <f ca="1">COUNTIF($B$11:E1771,E1771)</f>
        <v>8</v>
      </c>
      <c r="D1771" s="4" t="s">
        <v>631</v>
      </c>
      <c r="E1771" s="59">
        <v>15000000</v>
      </c>
      <c r="F1771" s="59">
        <v>15000000</v>
      </c>
      <c r="G1771" s="73"/>
      <c r="H1771" s="6" t="s">
        <v>1226</v>
      </c>
    </row>
    <row r="1772" spans="1:10" ht="93" x14ac:dyDescent="0.35">
      <c r="A1772" s="10"/>
      <c r="B1772" s="11"/>
      <c r="C1772" s="9">
        <f ca="1">COUNTIF($B$11:E1772,E1772)</f>
        <v>9</v>
      </c>
      <c r="D1772" s="4" t="s">
        <v>632</v>
      </c>
      <c r="E1772" s="59">
        <v>20000000</v>
      </c>
      <c r="F1772" s="59">
        <v>20000000</v>
      </c>
      <c r="G1772" s="73"/>
      <c r="H1772" s="6" t="s">
        <v>1226</v>
      </c>
    </row>
    <row r="1773" spans="1:10" ht="77.5" x14ac:dyDescent="0.35">
      <c r="A1773" s="10"/>
      <c r="B1773" s="11"/>
      <c r="C1773" s="9">
        <f ca="1">COUNTIF($B$11:E1773,E1773)</f>
        <v>10</v>
      </c>
      <c r="D1773" s="4" t="s">
        <v>633</v>
      </c>
      <c r="E1773" s="59">
        <v>20000000</v>
      </c>
      <c r="F1773" s="59">
        <v>20000000</v>
      </c>
      <c r="G1773" s="73"/>
      <c r="H1773" s="6" t="s">
        <v>1226</v>
      </c>
    </row>
    <row r="1774" spans="1:10" ht="93" x14ac:dyDescent="0.35">
      <c r="A1774" s="10"/>
      <c r="B1774" s="11"/>
      <c r="C1774" s="9">
        <f ca="1">COUNTIF($B$11:E1790,E1774)</f>
        <v>11</v>
      </c>
      <c r="D1774" s="4" t="s">
        <v>634</v>
      </c>
      <c r="E1774" s="59">
        <v>25000000</v>
      </c>
      <c r="F1774" s="59">
        <v>25000000</v>
      </c>
      <c r="G1774" s="73"/>
      <c r="H1774" s="6" t="s">
        <v>1226</v>
      </c>
    </row>
    <row r="1775" spans="1:10" s="14" customFormat="1" ht="77.5" x14ac:dyDescent="0.35">
      <c r="A1775" s="10"/>
      <c r="B1775" s="11"/>
      <c r="C1775" s="58">
        <v>12</v>
      </c>
      <c r="D1775" s="56" t="s">
        <v>2449</v>
      </c>
      <c r="E1775" s="63">
        <v>0</v>
      </c>
      <c r="F1775" s="63">
        <v>20000000</v>
      </c>
      <c r="G1775" s="76">
        <f t="shared" ref="G1775:G1790" si="87">F1775-E1775</f>
        <v>20000000</v>
      </c>
      <c r="H1775" s="56" t="s">
        <v>1227</v>
      </c>
      <c r="I1775" s="69"/>
      <c r="J1775" s="26"/>
    </row>
    <row r="1776" spans="1:10" s="14" customFormat="1" ht="77.5" x14ac:dyDescent="0.35">
      <c r="A1776" s="10"/>
      <c r="B1776" s="11"/>
      <c r="C1776" s="58">
        <v>13</v>
      </c>
      <c r="D1776" s="56" t="s">
        <v>2450</v>
      </c>
      <c r="E1776" s="63">
        <v>0</v>
      </c>
      <c r="F1776" s="63">
        <v>20000000</v>
      </c>
      <c r="G1776" s="76">
        <f t="shared" si="87"/>
        <v>20000000</v>
      </c>
      <c r="H1776" s="56" t="s">
        <v>1227</v>
      </c>
      <c r="I1776" s="69"/>
      <c r="J1776" s="26"/>
    </row>
    <row r="1777" spans="1:10" s="14" customFormat="1" ht="77.5" x14ac:dyDescent="0.35">
      <c r="A1777" s="10"/>
      <c r="B1777" s="11"/>
      <c r="C1777" s="58">
        <v>14</v>
      </c>
      <c r="D1777" s="56" t="s">
        <v>2453</v>
      </c>
      <c r="E1777" s="63">
        <v>0</v>
      </c>
      <c r="F1777" s="63">
        <v>40000000</v>
      </c>
      <c r="G1777" s="76">
        <f t="shared" si="87"/>
        <v>40000000</v>
      </c>
      <c r="H1777" s="56" t="s">
        <v>1227</v>
      </c>
      <c r="I1777" s="69"/>
      <c r="J1777" s="26"/>
    </row>
    <row r="1778" spans="1:10" s="14" customFormat="1" ht="77.5" x14ac:dyDescent="0.35">
      <c r="A1778" s="10"/>
      <c r="B1778" s="11"/>
      <c r="C1778" s="58">
        <v>15</v>
      </c>
      <c r="D1778" s="56" t="s">
        <v>2438</v>
      </c>
      <c r="E1778" s="63">
        <v>0</v>
      </c>
      <c r="F1778" s="63">
        <v>10000000</v>
      </c>
      <c r="G1778" s="76">
        <f t="shared" si="87"/>
        <v>10000000</v>
      </c>
      <c r="H1778" s="56" t="s">
        <v>1226</v>
      </c>
      <c r="I1778" s="69"/>
      <c r="J1778" s="26"/>
    </row>
    <row r="1779" spans="1:10" s="14" customFormat="1" ht="93" x14ac:dyDescent="0.35">
      <c r="A1779" s="10"/>
      <c r="B1779" s="11"/>
      <c r="C1779" s="58">
        <v>16</v>
      </c>
      <c r="D1779" s="56" t="s">
        <v>2439</v>
      </c>
      <c r="E1779" s="63">
        <v>0</v>
      </c>
      <c r="F1779" s="63">
        <v>12000000</v>
      </c>
      <c r="G1779" s="76">
        <f t="shared" si="87"/>
        <v>12000000</v>
      </c>
      <c r="H1779" s="56" t="s">
        <v>1226</v>
      </c>
      <c r="I1779" s="69"/>
      <c r="J1779" s="26"/>
    </row>
    <row r="1780" spans="1:10" s="14" customFormat="1" ht="77.5" x14ac:dyDescent="0.35">
      <c r="A1780" s="10"/>
      <c r="B1780" s="11"/>
      <c r="C1780" s="58">
        <v>17</v>
      </c>
      <c r="D1780" s="56" t="s">
        <v>2440</v>
      </c>
      <c r="E1780" s="63">
        <v>0</v>
      </c>
      <c r="F1780" s="63">
        <v>10000000</v>
      </c>
      <c r="G1780" s="76">
        <f t="shared" si="87"/>
        <v>10000000</v>
      </c>
      <c r="H1780" s="56" t="s">
        <v>1226</v>
      </c>
      <c r="I1780" s="69"/>
      <c r="J1780" s="26"/>
    </row>
    <row r="1781" spans="1:10" s="14" customFormat="1" ht="77.5" x14ac:dyDescent="0.35">
      <c r="A1781" s="10"/>
      <c r="B1781" s="11"/>
      <c r="C1781" s="58">
        <v>18</v>
      </c>
      <c r="D1781" s="56" t="s">
        <v>2441</v>
      </c>
      <c r="E1781" s="63">
        <v>0</v>
      </c>
      <c r="F1781" s="63">
        <v>10000000</v>
      </c>
      <c r="G1781" s="76">
        <f t="shared" si="87"/>
        <v>10000000</v>
      </c>
      <c r="H1781" s="56" t="s">
        <v>1226</v>
      </c>
      <c r="I1781" s="69"/>
      <c r="J1781" s="26"/>
    </row>
    <row r="1782" spans="1:10" s="14" customFormat="1" ht="93" x14ac:dyDescent="0.35">
      <c r="A1782" s="10"/>
      <c r="B1782" s="11"/>
      <c r="C1782" s="58">
        <v>19</v>
      </c>
      <c r="D1782" s="56" t="s">
        <v>2442</v>
      </c>
      <c r="E1782" s="63">
        <v>0</v>
      </c>
      <c r="F1782" s="63">
        <v>12000000</v>
      </c>
      <c r="G1782" s="76">
        <f t="shared" si="87"/>
        <v>12000000</v>
      </c>
      <c r="H1782" s="56" t="s">
        <v>1226</v>
      </c>
      <c r="I1782" s="69"/>
      <c r="J1782" s="26"/>
    </row>
    <row r="1783" spans="1:10" s="14" customFormat="1" ht="108.5" x14ac:dyDescent="0.35">
      <c r="A1783" s="10"/>
      <c r="B1783" s="11"/>
      <c r="C1783" s="58">
        <v>20</v>
      </c>
      <c r="D1783" s="56" t="s">
        <v>2443</v>
      </c>
      <c r="E1783" s="63">
        <v>0</v>
      </c>
      <c r="F1783" s="63">
        <v>12000000</v>
      </c>
      <c r="G1783" s="76">
        <f t="shared" si="87"/>
        <v>12000000</v>
      </c>
      <c r="H1783" s="56" t="s">
        <v>1226</v>
      </c>
      <c r="I1783" s="69"/>
      <c r="J1783" s="26"/>
    </row>
    <row r="1784" spans="1:10" s="14" customFormat="1" ht="93" x14ac:dyDescent="0.35">
      <c r="A1784" s="10"/>
      <c r="B1784" s="11"/>
      <c r="C1784" s="58">
        <v>21</v>
      </c>
      <c r="D1784" s="56" t="s">
        <v>2444</v>
      </c>
      <c r="E1784" s="63">
        <v>0</v>
      </c>
      <c r="F1784" s="63">
        <v>12000000</v>
      </c>
      <c r="G1784" s="76">
        <f t="shared" si="87"/>
        <v>12000000</v>
      </c>
      <c r="H1784" s="56" t="s">
        <v>1226</v>
      </c>
      <c r="I1784" s="69"/>
      <c r="J1784" s="26"/>
    </row>
    <row r="1785" spans="1:10" s="14" customFormat="1" ht="93" x14ac:dyDescent="0.35">
      <c r="A1785" s="10"/>
      <c r="B1785" s="11"/>
      <c r="C1785" s="58">
        <v>22</v>
      </c>
      <c r="D1785" s="56" t="s">
        <v>2446</v>
      </c>
      <c r="E1785" s="63">
        <v>0</v>
      </c>
      <c r="F1785" s="63">
        <v>12000000</v>
      </c>
      <c r="G1785" s="76">
        <f t="shared" si="87"/>
        <v>12000000</v>
      </c>
      <c r="H1785" s="56" t="s">
        <v>1226</v>
      </c>
      <c r="I1785" s="69"/>
      <c r="J1785" s="26"/>
    </row>
    <row r="1786" spans="1:10" s="14" customFormat="1" ht="77.5" x14ac:dyDescent="0.35">
      <c r="A1786" s="10"/>
      <c r="B1786" s="11"/>
      <c r="C1786" s="58">
        <v>23</v>
      </c>
      <c r="D1786" s="56" t="s">
        <v>2447</v>
      </c>
      <c r="E1786" s="63">
        <v>0</v>
      </c>
      <c r="F1786" s="63">
        <v>10000000</v>
      </c>
      <c r="G1786" s="76">
        <f t="shared" si="87"/>
        <v>10000000</v>
      </c>
      <c r="H1786" s="56" t="s">
        <v>1226</v>
      </c>
      <c r="I1786" s="69"/>
      <c r="J1786" s="26"/>
    </row>
    <row r="1787" spans="1:10" s="14" customFormat="1" ht="93" x14ac:dyDescent="0.35">
      <c r="A1787" s="10"/>
      <c r="B1787" s="11"/>
      <c r="C1787" s="58">
        <v>24</v>
      </c>
      <c r="D1787" s="56" t="s">
        <v>2445</v>
      </c>
      <c r="E1787" s="63">
        <v>0</v>
      </c>
      <c r="F1787" s="63">
        <v>12000000</v>
      </c>
      <c r="G1787" s="76">
        <f t="shared" si="87"/>
        <v>12000000</v>
      </c>
      <c r="H1787" s="56" t="s">
        <v>1226</v>
      </c>
      <c r="I1787" s="69"/>
      <c r="J1787" s="26"/>
    </row>
    <row r="1788" spans="1:10" s="14" customFormat="1" ht="77.5" x14ac:dyDescent="0.35">
      <c r="A1788" s="10"/>
      <c r="B1788" s="11"/>
      <c r="C1788" s="58">
        <v>25</v>
      </c>
      <c r="D1788" s="56" t="s">
        <v>2448</v>
      </c>
      <c r="E1788" s="63">
        <v>0</v>
      </c>
      <c r="F1788" s="63">
        <v>10000000</v>
      </c>
      <c r="G1788" s="76">
        <f t="shared" si="87"/>
        <v>10000000</v>
      </c>
      <c r="H1788" s="56" t="s">
        <v>1226</v>
      </c>
      <c r="I1788" s="69"/>
      <c r="J1788" s="26"/>
    </row>
    <row r="1789" spans="1:10" s="14" customFormat="1" ht="93" x14ac:dyDescent="0.35">
      <c r="A1789" s="10"/>
      <c r="B1789" s="11"/>
      <c r="C1789" s="58">
        <v>26</v>
      </c>
      <c r="D1789" s="56" t="s">
        <v>2451</v>
      </c>
      <c r="E1789" s="63">
        <v>0</v>
      </c>
      <c r="F1789" s="63">
        <v>15000000</v>
      </c>
      <c r="G1789" s="76">
        <f t="shared" si="87"/>
        <v>15000000</v>
      </c>
      <c r="H1789" s="56" t="s">
        <v>1226</v>
      </c>
      <c r="I1789" s="69"/>
      <c r="J1789" s="26"/>
    </row>
    <row r="1790" spans="1:10" s="14" customFormat="1" ht="93" x14ac:dyDescent="0.35">
      <c r="A1790" s="10"/>
      <c r="B1790" s="11"/>
      <c r="C1790" s="58">
        <v>27</v>
      </c>
      <c r="D1790" s="56" t="s">
        <v>2452</v>
      </c>
      <c r="E1790" s="63">
        <v>0</v>
      </c>
      <c r="F1790" s="63">
        <v>15000000</v>
      </c>
      <c r="G1790" s="76">
        <f t="shared" si="87"/>
        <v>15000000</v>
      </c>
      <c r="H1790" s="56" t="s">
        <v>1226</v>
      </c>
      <c r="I1790" s="69"/>
      <c r="J1790" s="26"/>
    </row>
    <row r="1791" spans="1:10" x14ac:dyDescent="0.35">
      <c r="A1791" s="10"/>
      <c r="B1791" s="11"/>
      <c r="C1791" s="109" t="s">
        <v>1386</v>
      </c>
      <c r="D1791" s="110"/>
      <c r="E1791" s="59">
        <f>SUM(E1764:E1790)</f>
        <v>262500000</v>
      </c>
      <c r="F1791" s="59">
        <f>SUM(F1764:F1790)</f>
        <v>494500000</v>
      </c>
      <c r="G1791" s="73">
        <f>SUM(G1764:G1790)</f>
        <v>232000000</v>
      </c>
      <c r="H1791" s="31"/>
      <c r="J1791" s="35"/>
    </row>
    <row r="1792" spans="1:10" x14ac:dyDescent="0.35">
      <c r="A1792" s="10"/>
      <c r="B1792" s="11"/>
      <c r="C1792" s="107" t="s">
        <v>1404</v>
      </c>
      <c r="D1792" s="112"/>
      <c r="E1792" s="59"/>
      <c r="F1792" s="59"/>
      <c r="G1792" s="73"/>
      <c r="H1792" s="31"/>
      <c r="J1792" s="35"/>
    </row>
    <row r="1793" spans="1:10" ht="108.5" x14ac:dyDescent="0.35">
      <c r="A1793" s="10"/>
      <c r="B1793" s="11"/>
      <c r="C1793" s="9">
        <f ca="1">COUNTIF($B$11:E1793,E1793)</f>
        <v>1</v>
      </c>
      <c r="D1793" s="4" t="s">
        <v>635</v>
      </c>
      <c r="E1793" s="59">
        <v>40000000</v>
      </c>
      <c r="F1793" s="59">
        <v>40000000</v>
      </c>
      <c r="G1793" s="73"/>
      <c r="H1793" s="6" t="s">
        <v>1227</v>
      </c>
    </row>
    <row r="1794" spans="1:10" ht="93" x14ac:dyDescent="0.35">
      <c r="A1794" s="10"/>
      <c r="B1794" s="11"/>
      <c r="C1794" s="9">
        <f ca="1">COUNTIF($B$11:E1794,E1794)</f>
        <v>2</v>
      </c>
      <c r="D1794" s="4" t="s">
        <v>636</v>
      </c>
      <c r="E1794" s="59">
        <v>70000000</v>
      </c>
      <c r="F1794" s="59">
        <v>70000000</v>
      </c>
      <c r="G1794" s="73"/>
      <c r="H1794" s="6" t="s">
        <v>1227</v>
      </c>
    </row>
    <row r="1795" spans="1:10" ht="93" x14ac:dyDescent="0.35">
      <c r="A1795" s="10"/>
      <c r="B1795" s="11"/>
      <c r="C1795" s="9">
        <f ca="1">COUNTIF($B$11:E1795,E1795)</f>
        <v>3</v>
      </c>
      <c r="D1795" s="4" t="s">
        <v>637</v>
      </c>
      <c r="E1795" s="59">
        <v>45000000</v>
      </c>
      <c r="F1795" s="59">
        <v>45000000</v>
      </c>
      <c r="G1795" s="73"/>
      <c r="H1795" s="6" t="s">
        <v>1227</v>
      </c>
    </row>
    <row r="1796" spans="1:10" ht="77.5" x14ac:dyDescent="0.35">
      <c r="A1796" s="10"/>
      <c r="B1796" s="11"/>
      <c r="C1796" s="9">
        <f ca="1">COUNTIF($B$11:E1796,E1796)</f>
        <v>4</v>
      </c>
      <c r="D1796" s="4" t="s">
        <v>638</v>
      </c>
      <c r="E1796" s="59">
        <v>10000000</v>
      </c>
      <c r="F1796" s="59">
        <v>10000000</v>
      </c>
      <c r="G1796" s="73"/>
      <c r="H1796" s="6" t="s">
        <v>1226</v>
      </c>
    </row>
    <row r="1797" spans="1:10" s="14" customFormat="1" ht="124" x14ac:dyDescent="0.35">
      <c r="A1797" s="10"/>
      <c r="B1797" s="11"/>
      <c r="C1797" s="58">
        <v>5</v>
      </c>
      <c r="D1797" s="56" t="s">
        <v>2462</v>
      </c>
      <c r="E1797" s="63">
        <v>0</v>
      </c>
      <c r="F1797" s="63">
        <v>150000000</v>
      </c>
      <c r="G1797" s="76">
        <f t="shared" ref="G1797:G1806" si="88">F1797-E1797</f>
        <v>150000000</v>
      </c>
      <c r="H1797" s="56" t="s">
        <v>1227</v>
      </c>
      <c r="I1797" s="69"/>
      <c r="J1797" s="26"/>
    </row>
    <row r="1798" spans="1:10" s="14" customFormat="1" ht="77.5" x14ac:dyDescent="0.35">
      <c r="A1798" s="10"/>
      <c r="B1798" s="11"/>
      <c r="C1798" s="58">
        <v>6</v>
      </c>
      <c r="D1798" s="56" t="s">
        <v>2454</v>
      </c>
      <c r="E1798" s="63">
        <v>0</v>
      </c>
      <c r="F1798" s="63">
        <v>10000000</v>
      </c>
      <c r="G1798" s="76">
        <f t="shared" si="88"/>
        <v>10000000</v>
      </c>
      <c r="H1798" s="56" t="s">
        <v>1226</v>
      </c>
      <c r="I1798" s="69"/>
      <c r="J1798" s="26"/>
    </row>
    <row r="1799" spans="1:10" s="14" customFormat="1" ht="77.5" x14ac:dyDescent="0.35">
      <c r="A1799" s="10"/>
      <c r="B1799" s="11"/>
      <c r="C1799" s="58">
        <v>7</v>
      </c>
      <c r="D1799" s="56" t="s">
        <v>2455</v>
      </c>
      <c r="E1799" s="63">
        <v>0</v>
      </c>
      <c r="F1799" s="63">
        <v>10000000</v>
      </c>
      <c r="G1799" s="76">
        <f t="shared" si="88"/>
        <v>10000000</v>
      </c>
      <c r="H1799" s="56" t="s">
        <v>1226</v>
      </c>
      <c r="I1799" s="69"/>
      <c r="J1799" s="26"/>
    </row>
    <row r="1800" spans="1:10" s="14" customFormat="1" ht="108.5" x14ac:dyDescent="0.35">
      <c r="A1800" s="10"/>
      <c r="B1800" s="11"/>
      <c r="C1800" s="58">
        <v>8</v>
      </c>
      <c r="D1800" s="56" t="s">
        <v>2456</v>
      </c>
      <c r="E1800" s="63">
        <v>0</v>
      </c>
      <c r="F1800" s="63">
        <v>20000000</v>
      </c>
      <c r="G1800" s="76">
        <f t="shared" si="88"/>
        <v>20000000</v>
      </c>
      <c r="H1800" s="56" t="s">
        <v>1226</v>
      </c>
      <c r="I1800" s="69"/>
      <c r="J1800" s="26"/>
    </row>
    <row r="1801" spans="1:10" s="14" customFormat="1" ht="93" x14ac:dyDescent="0.35">
      <c r="A1801" s="10"/>
      <c r="B1801" s="11"/>
      <c r="C1801" s="58">
        <v>9</v>
      </c>
      <c r="D1801" s="56" t="s">
        <v>2457</v>
      </c>
      <c r="E1801" s="63">
        <v>0</v>
      </c>
      <c r="F1801" s="63">
        <v>15000000</v>
      </c>
      <c r="G1801" s="76">
        <f t="shared" si="88"/>
        <v>15000000</v>
      </c>
      <c r="H1801" s="56" t="s">
        <v>1226</v>
      </c>
      <c r="I1801" s="69"/>
      <c r="J1801" s="26"/>
    </row>
    <row r="1802" spans="1:10" s="14" customFormat="1" ht="108.5" x14ac:dyDescent="0.35">
      <c r="A1802" s="10"/>
      <c r="B1802" s="11"/>
      <c r="C1802" s="58">
        <v>10</v>
      </c>
      <c r="D1802" s="56" t="s">
        <v>2458</v>
      </c>
      <c r="E1802" s="63">
        <v>0</v>
      </c>
      <c r="F1802" s="63">
        <v>14000000</v>
      </c>
      <c r="G1802" s="76">
        <f t="shared" si="88"/>
        <v>14000000</v>
      </c>
      <c r="H1802" s="56" t="s">
        <v>1226</v>
      </c>
      <c r="I1802" s="69"/>
      <c r="J1802" s="26"/>
    </row>
    <row r="1803" spans="1:10" s="14" customFormat="1" ht="108.5" x14ac:dyDescent="0.35">
      <c r="A1803" s="10"/>
      <c r="B1803" s="11"/>
      <c r="C1803" s="58">
        <v>11</v>
      </c>
      <c r="D1803" s="56" t="s">
        <v>2459</v>
      </c>
      <c r="E1803" s="63">
        <v>0</v>
      </c>
      <c r="F1803" s="63">
        <v>14000000</v>
      </c>
      <c r="G1803" s="76">
        <f t="shared" si="88"/>
        <v>14000000</v>
      </c>
      <c r="H1803" s="56" t="s">
        <v>1226</v>
      </c>
      <c r="I1803" s="69"/>
      <c r="J1803" s="26"/>
    </row>
    <row r="1804" spans="1:10" s="14" customFormat="1" ht="108.5" x14ac:dyDescent="0.35">
      <c r="A1804" s="10"/>
      <c r="B1804" s="11"/>
      <c r="C1804" s="58">
        <v>12</v>
      </c>
      <c r="D1804" s="56" t="s">
        <v>2460</v>
      </c>
      <c r="E1804" s="63">
        <v>0</v>
      </c>
      <c r="F1804" s="63">
        <v>14000000</v>
      </c>
      <c r="G1804" s="76">
        <f t="shared" si="88"/>
        <v>14000000</v>
      </c>
      <c r="H1804" s="56" t="s">
        <v>1226</v>
      </c>
      <c r="I1804" s="69"/>
      <c r="J1804" s="26"/>
    </row>
    <row r="1805" spans="1:10" s="14" customFormat="1" ht="93" x14ac:dyDescent="0.35">
      <c r="A1805" s="10"/>
      <c r="B1805" s="11"/>
      <c r="C1805" s="58">
        <v>13</v>
      </c>
      <c r="D1805" s="56" t="s">
        <v>2461</v>
      </c>
      <c r="E1805" s="63">
        <v>0</v>
      </c>
      <c r="F1805" s="63">
        <v>14000000</v>
      </c>
      <c r="G1805" s="76">
        <f t="shared" si="88"/>
        <v>14000000</v>
      </c>
      <c r="H1805" s="56" t="s">
        <v>1226</v>
      </c>
      <c r="I1805" s="69"/>
      <c r="J1805" s="26"/>
    </row>
    <row r="1806" spans="1:10" s="14" customFormat="1" ht="93" x14ac:dyDescent="0.35">
      <c r="A1806" s="10"/>
      <c r="B1806" s="11"/>
      <c r="C1806" s="58">
        <v>14</v>
      </c>
      <c r="D1806" s="56" t="s">
        <v>3317</v>
      </c>
      <c r="E1806" s="63">
        <v>0</v>
      </c>
      <c r="F1806" s="63">
        <v>14000000</v>
      </c>
      <c r="G1806" s="76">
        <f t="shared" si="88"/>
        <v>14000000</v>
      </c>
      <c r="H1806" s="56" t="s">
        <v>1226</v>
      </c>
      <c r="I1806" s="69"/>
      <c r="J1806" s="26"/>
    </row>
    <row r="1807" spans="1:10" x14ac:dyDescent="0.35">
      <c r="A1807" s="10"/>
      <c r="B1807" s="11"/>
      <c r="C1807" s="109" t="s">
        <v>1387</v>
      </c>
      <c r="D1807" s="110"/>
      <c r="E1807" s="59">
        <f>SUM(E1793:E1806)</f>
        <v>165000000</v>
      </c>
      <c r="F1807" s="59">
        <f>SUM(F1793:F1806)</f>
        <v>440000000</v>
      </c>
      <c r="G1807" s="73">
        <f>SUM(G1793:G1806)</f>
        <v>275000000</v>
      </c>
      <c r="H1807" s="31"/>
      <c r="J1807" s="35"/>
    </row>
    <row r="1808" spans="1:10" x14ac:dyDescent="0.35">
      <c r="A1808" s="10"/>
      <c r="B1808" s="11"/>
      <c r="C1808" s="107" t="s">
        <v>1405</v>
      </c>
      <c r="D1808" s="112"/>
      <c r="E1808" s="59"/>
      <c r="F1808" s="59"/>
      <c r="G1808" s="73"/>
      <c r="H1808" s="31"/>
      <c r="J1808" s="35"/>
    </row>
    <row r="1809" spans="1:10" ht="77.5" x14ac:dyDescent="0.35">
      <c r="A1809" s="10"/>
      <c r="B1809" s="11"/>
      <c r="C1809" s="9">
        <f ca="1">COUNTIF($B$11:E1809,E1809)</f>
        <v>1</v>
      </c>
      <c r="D1809" s="4" t="s">
        <v>639</v>
      </c>
      <c r="E1809" s="59">
        <v>10000000</v>
      </c>
      <c r="F1809" s="59">
        <v>10000000</v>
      </c>
      <c r="G1809" s="73"/>
      <c r="H1809" s="6" t="s">
        <v>1227</v>
      </c>
    </row>
    <row r="1810" spans="1:10" ht="77.5" x14ac:dyDescent="0.35">
      <c r="A1810" s="10"/>
      <c r="B1810" s="11"/>
      <c r="C1810" s="9">
        <f ca="1">COUNTIF($B$11:E1810,E1810)</f>
        <v>2</v>
      </c>
      <c r="D1810" s="4" t="s">
        <v>640</v>
      </c>
      <c r="E1810" s="59">
        <v>10000000</v>
      </c>
      <c r="F1810" s="59">
        <v>10000000</v>
      </c>
      <c r="G1810" s="73"/>
      <c r="H1810" s="6" t="s">
        <v>1226</v>
      </c>
    </row>
    <row r="1811" spans="1:10" ht="77.5" x14ac:dyDescent="0.35">
      <c r="A1811" s="10"/>
      <c r="B1811" s="11"/>
      <c r="C1811" s="9">
        <f ca="1">COUNTIF($B$11:E1811,E1811)</f>
        <v>3</v>
      </c>
      <c r="D1811" s="4" t="s">
        <v>641</v>
      </c>
      <c r="E1811" s="59">
        <v>10000000</v>
      </c>
      <c r="F1811" s="59">
        <v>10000000</v>
      </c>
      <c r="G1811" s="73"/>
      <c r="H1811" s="6" t="s">
        <v>1226</v>
      </c>
    </row>
    <row r="1812" spans="1:10" ht="77.5" x14ac:dyDescent="0.35">
      <c r="A1812" s="10"/>
      <c r="B1812" s="11"/>
      <c r="C1812" s="9">
        <f ca="1">COUNTIF($B$11:E1812,E1812)</f>
        <v>4</v>
      </c>
      <c r="D1812" s="4" t="s">
        <v>642</v>
      </c>
      <c r="E1812" s="59">
        <v>10000000</v>
      </c>
      <c r="F1812" s="59">
        <v>10000000</v>
      </c>
      <c r="G1812" s="73"/>
      <c r="H1812" s="6" t="s">
        <v>1226</v>
      </c>
    </row>
    <row r="1813" spans="1:10" ht="77.5" x14ac:dyDescent="0.35">
      <c r="A1813" s="10"/>
      <c r="B1813" s="11"/>
      <c r="C1813" s="9">
        <f ca="1">COUNTIF($B$11:E1813,E1813)</f>
        <v>5</v>
      </c>
      <c r="D1813" s="4" t="s">
        <v>643</v>
      </c>
      <c r="E1813" s="59">
        <v>20000000</v>
      </c>
      <c r="F1813" s="59">
        <v>20000000</v>
      </c>
      <c r="G1813" s="73"/>
      <c r="H1813" s="6" t="s">
        <v>1226</v>
      </c>
    </row>
    <row r="1814" spans="1:10" ht="77.5" x14ac:dyDescent="0.35">
      <c r="A1814" s="10"/>
      <c r="B1814" s="11"/>
      <c r="C1814" s="9">
        <f ca="1">COUNTIF($B$11:E1814,E1814)</f>
        <v>6</v>
      </c>
      <c r="D1814" s="4" t="s">
        <v>644</v>
      </c>
      <c r="E1814" s="59">
        <v>10000000</v>
      </c>
      <c r="F1814" s="59">
        <v>10000000</v>
      </c>
      <c r="G1814" s="73"/>
      <c r="H1814" s="6" t="s">
        <v>1226</v>
      </c>
    </row>
    <row r="1815" spans="1:10" ht="124" x14ac:dyDescent="0.35">
      <c r="A1815" s="10"/>
      <c r="B1815" s="11"/>
      <c r="C1815" s="9">
        <f ca="1">COUNTIF($B$11:E1815,E1815)</f>
        <v>7</v>
      </c>
      <c r="D1815" s="4" t="s">
        <v>645</v>
      </c>
      <c r="E1815" s="59">
        <v>20000000</v>
      </c>
      <c r="F1815" s="59">
        <v>20000000</v>
      </c>
      <c r="G1815" s="73"/>
      <c r="H1815" s="6" t="s">
        <v>1227</v>
      </c>
    </row>
    <row r="1816" spans="1:10" s="14" customFormat="1" ht="93" x14ac:dyDescent="0.35">
      <c r="A1816" s="10"/>
      <c r="B1816" s="11"/>
      <c r="C1816" s="58">
        <v>8</v>
      </c>
      <c r="D1816" s="56" t="s">
        <v>2463</v>
      </c>
      <c r="E1816" s="63">
        <v>0</v>
      </c>
      <c r="F1816" s="63">
        <v>20000000</v>
      </c>
      <c r="G1816" s="76">
        <f t="shared" ref="G1816:G1827" si="89">F1816-E1816</f>
        <v>20000000</v>
      </c>
      <c r="H1816" s="56" t="s">
        <v>1227</v>
      </c>
      <c r="I1816" s="69"/>
      <c r="J1816" s="26"/>
    </row>
    <row r="1817" spans="1:10" s="14" customFormat="1" ht="108.5" x14ac:dyDescent="0.35">
      <c r="A1817" s="10"/>
      <c r="B1817" s="11"/>
      <c r="C1817" s="58">
        <v>9</v>
      </c>
      <c r="D1817" s="56" t="s">
        <v>2471</v>
      </c>
      <c r="E1817" s="63">
        <v>0</v>
      </c>
      <c r="F1817" s="63">
        <v>15000000</v>
      </c>
      <c r="G1817" s="76">
        <f t="shared" si="89"/>
        <v>15000000</v>
      </c>
      <c r="H1817" s="56" t="s">
        <v>1227</v>
      </c>
      <c r="I1817" s="69"/>
      <c r="J1817" s="26"/>
    </row>
    <row r="1818" spans="1:10" s="14" customFormat="1" ht="93" x14ac:dyDescent="0.35">
      <c r="A1818" s="10"/>
      <c r="B1818" s="11"/>
      <c r="C1818" s="58">
        <v>10</v>
      </c>
      <c r="D1818" s="56" t="s">
        <v>2464</v>
      </c>
      <c r="E1818" s="63">
        <v>0</v>
      </c>
      <c r="F1818" s="63">
        <v>12000000</v>
      </c>
      <c r="G1818" s="76">
        <f t="shared" si="89"/>
        <v>12000000</v>
      </c>
      <c r="H1818" s="56" t="s">
        <v>1226</v>
      </c>
      <c r="I1818" s="69"/>
      <c r="J1818" s="26"/>
    </row>
    <row r="1819" spans="1:10" s="14" customFormat="1" ht="93" x14ac:dyDescent="0.35">
      <c r="A1819" s="10"/>
      <c r="B1819" s="11"/>
      <c r="C1819" s="58">
        <v>11</v>
      </c>
      <c r="D1819" s="56" t="s">
        <v>2465</v>
      </c>
      <c r="E1819" s="63">
        <v>0</v>
      </c>
      <c r="F1819" s="63">
        <v>12000000</v>
      </c>
      <c r="G1819" s="76">
        <f t="shared" si="89"/>
        <v>12000000</v>
      </c>
      <c r="H1819" s="56" t="s">
        <v>1226</v>
      </c>
      <c r="I1819" s="69"/>
      <c r="J1819" s="26"/>
    </row>
    <row r="1820" spans="1:10" s="14" customFormat="1" ht="93" x14ac:dyDescent="0.35">
      <c r="A1820" s="10"/>
      <c r="B1820" s="11"/>
      <c r="C1820" s="58">
        <v>12</v>
      </c>
      <c r="D1820" s="56" t="s">
        <v>2466</v>
      </c>
      <c r="E1820" s="63">
        <v>0</v>
      </c>
      <c r="F1820" s="63">
        <v>10000000</v>
      </c>
      <c r="G1820" s="76">
        <f t="shared" si="89"/>
        <v>10000000</v>
      </c>
      <c r="H1820" s="56" t="s">
        <v>1226</v>
      </c>
      <c r="I1820" s="69"/>
      <c r="J1820" s="26"/>
    </row>
    <row r="1821" spans="1:10" s="14" customFormat="1" ht="93" x14ac:dyDescent="0.35">
      <c r="A1821" s="10"/>
      <c r="B1821" s="11"/>
      <c r="C1821" s="58">
        <v>13</v>
      </c>
      <c r="D1821" s="56" t="s">
        <v>2467</v>
      </c>
      <c r="E1821" s="63">
        <v>0</v>
      </c>
      <c r="F1821" s="63">
        <v>10000000</v>
      </c>
      <c r="G1821" s="76">
        <f t="shared" si="89"/>
        <v>10000000</v>
      </c>
      <c r="H1821" s="56" t="s">
        <v>1226</v>
      </c>
      <c r="I1821" s="69"/>
      <c r="J1821" s="26"/>
    </row>
    <row r="1822" spans="1:10" s="14" customFormat="1" ht="93" x14ac:dyDescent="0.35">
      <c r="A1822" s="10"/>
      <c r="B1822" s="11"/>
      <c r="C1822" s="58">
        <v>14</v>
      </c>
      <c r="D1822" s="56" t="s">
        <v>2468</v>
      </c>
      <c r="E1822" s="63">
        <v>0</v>
      </c>
      <c r="F1822" s="63">
        <v>10000000</v>
      </c>
      <c r="G1822" s="76">
        <f t="shared" si="89"/>
        <v>10000000</v>
      </c>
      <c r="H1822" s="56" t="s">
        <v>1226</v>
      </c>
      <c r="I1822" s="69"/>
      <c r="J1822" s="26"/>
    </row>
    <row r="1823" spans="1:10" s="14" customFormat="1" ht="93" x14ac:dyDescent="0.35">
      <c r="A1823" s="10"/>
      <c r="B1823" s="11"/>
      <c r="C1823" s="58">
        <v>15</v>
      </c>
      <c r="D1823" s="56" t="s">
        <v>2469</v>
      </c>
      <c r="E1823" s="63">
        <v>0</v>
      </c>
      <c r="F1823" s="63">
        <v>14000000</v>
      </c>
      <c r="G1823" s="76">
        <f t="shared" si="89"/>
        <v>14000000</v>
      </c>
      <c r="H1823" s="56" t="s">
        <v>1226</v>
      </c>
      <c r="I1823" s="69"/>
      <c r="J1823" s="26"/>
    </row>
    <row r="1824" spans="1:10" s="14" customFormat="1" ht="93" x14ac:dyDescent="0.35">
      <c r="A1824" s="10"/>
      <c r="B1824" s="11"/>
      <c r="C1824" s="58">
        <v>16</v>
      </c>
      <c r="D1824" s="56" t="s">
        <v>2470</v>
      </c>
      <c r="E1824" s="63">
        <v>0</v>
      </c>
      <c r="F1824" s="63">
        <v>12000000</v>
      </c>
      <c r="G1824" s="76">
        <f t="shared" si="89"/>
        <v>12000000</v>
      </c>
      <c r="H1824" s="56" t="s">
        <v>1226</v>
      </c>
      <c r="I1824" s="69"/>
      <c r="J1824" s="26"/>
    </row>
    <row r="1825" spans="1:10" s="14" customFormat="1" ht="77.5" x14ac:dyDescent="0.35">
      <c r="A1825" s="10"/>
      <c r="B1825" s="11"/>
      <c r="C1825" s="58">
        <v>17</v>
      </c>
      <c r="D1825" s="56" t="s">
        <v>2472</v>
      </c>
      <c r="E1825" s="63">
        <v>0</v>
      </c>
      <c r="F1825" s="63">
        <v>15000000</v>
      </c>
      <c r="G1825" s="76">
        <f t="shared" si="89"/>
        <v>15000000</v>
      </c>
      <c r="H1825" s="56" t="s">
        <v>1226</v>
      </c>
      <c r="I1825" s="69"/>
      <c r="J1825" s="26"/>
    </row>
    <row r="1826" spans="1:10" s="14" customFormat="1" ht="93" x14ac:dyDescent="0.35">
      <c r="A1826" s="10"/>
      <c r="B1826" s="11"/>
      <c r="C1826" s="58">
        <v>18</v>
      </c>
      <c r="D1826" s="56" t="s">
        <v>2473</v>
      </c>
      <c r="E1826" s="63">
        <v>0</v>
      </c>
      <c r="F1826" s="63">
        <v>15000000</v>
      </c>
      <c r="G1826" s="76">
        <f t="shared" si="89"/>
        <v>15000000</v>
      </c>
      <c r="H1826" s="56" t="s">
        <v>1226</v>
      </c>
      <c r="I1826" s="69"/>
      <c r="J1826" s="26"/>
    </row>
    <row r="1827" spans="1:10" s="14" customFormat="1" ht="77.5" x14ac:dyDescent="0.35">
      <c r="A1827" s="10"/>
      <c r="B1827" s="11"/>
      <c r="C1827" s="58">
        <v>19</v>
      </c>
      <c r="D1827" s="56" t="s">
        <v>2474</v>
      </c>
      <c r="E1827" s="63">
        <v>0</v>
      </c>
      <c r="F1827" s="63">
        <v>15000000</v>
      </c>
      <c r="G1827" s="76">
        <f t="shared" si="89"/>
        <v>15000000</v>
      </c>
      <c r="H1827" s="56" t="s">
        <v>1226</v>
      </c>
      <c r="I1827" s="69"/>
      <c r="J1827" s="26"/>
    </row>
    <row r="1828" spans="1:10" x14ac:dyDescent="0.35">
      <c r="A1828" s="10"/>
      <c r="B1828" s="11"/>
      <c r="C1828" s="109" t="s">
        <v>1388</v>
      </c>
      <c r="D1828" s="110"/>
      <c r="E1828" s="59">
        <f>SUM(E1809:E1827)</f>
        <v>90000000</v>
      </c>
      <c r="F1828" s="59">
        <f>SUM(F1809:F1827)</f>
        <v>250000000</v>
      </c>
      <c r="G1828" s="73">
        <f>SUM(G1809:G1827)</f>
        <v>160000000</v>
      </c>
      <c r="H1828" s="31"/>
      <c r="J1828" s="35"/>
    </row>
    <row r="1829" spans="1:10" x14ac:dyDescent="0.35">
      <c r="A1829" s="10"/>
      <c r="B1829" s="11"/>
      <c r="C1829" s="107" t="s">
        <v>1406</v>
      </c>
      <c r="D1829" s="112"/>
      <c r="E1829" s="59"/>
      <c r="F1829" s="59"/>
      <c r="G1829" s="73"/>
      <c r="H1829" s="31"/>
      <c r="J1829" s="35"/>
    </row>
    <row r="1830" spans="1:10" ht="77.5" x14ac:dyDescent="0.35">
      <c r="A1830" s="10"/>
      <c r="B1830" s="11"/>
      <c r="C1830" s="9">
        <f ca="1">COUNTIF($B$11:E1830,E1830)</f>
        <v>1</v>
      </c>
      <c r="D1830" s="4" t="s">
        <v>646</v>
      </c>
      <c r="E1830" s="59">
        <v>10000000</v>
      </c>
      <c r="F1830" s="59">
        <v>10000000</v>
      </c>
      <c r="G1830" s="73"/>
      <c r="H1830" s="6" t="s">
        <v>1226</v>
      </c>
    </row>
    <row r="1831" spans="1:10" ht="77.5" x14ac:dyDescent="0.35">
      <c r="A1831" s="10"/>
      <c r="B1831" s="11"/>
      <c r="C1831" s="9">
        <f ca="1">COUNTIF($B$11:E1831,E1831)</f>
        <v>2</v>
      </c>
      <c r="D1831" s="4" t="s">
        <v>647</v>
      </c>
      <c r="E1831" s="59">
        <v>15000000</v>
      </c>
      <c r="F1831" s="59">
        <v>15000000</v>
      </c>
      <c r="G1831" s="73"/>
      <c r="H1831" s="6" t="s">
        <v>1226</v>
      </c>
    </row>
    <row r="1832" spans="1:10" ht="77.5" x14ac:dyDescent="0.35">
      <c r="A1832" s="10"/>
      <c r="B1832" s="11"/>
      <c r="C1832" s="9">
        <f ca="1">COUNTIF($B$11:E1832,E1832)</f>
        <v>3</v>
      </c>
      <c r="D1832" s="4" t="s">
        <v>648</v>
      </c>
      <c r="E1832" s="59">
        <v>10000000</v>
      </c>
      <c r="F1832" s="59">
        <v>10000000</v>
      </c>
      <c r="G1832" s="73"/>
      <c r="H1832" s="6" t="s">
        <v>1226</v>
      </c>
    </row>
    <row r="1833" spans="1:10" ht="77.5" x14ac:dyDescent="0.35">
      <c r="A1833" s="10"/>
      <c r="B1833" s="11"/>
      <c r="C1833" s="9">
        <f ca="1">COUNTIF($B$11:E1833,E1833)</f>
        <v>4</v>
      </c>
      <c r="D1833" s="4" t="s">
        <v>649</v>
      </c>
      <c r="E1833" s="59">
        <v>10000000</v>
      </c>
      <c r="F1833" s="59">
        <v>10000000</v>
      </c>
      <c r="G1833" s="73"/>
      <c r="H1833" s="6" t="s">
        <v>1226</v>
      </c>
    </row>
    <row r="1834" spans="1:10" s="14" customFormat="1" ht="77.5" x14ac:dyDescent="0.35">
      <c r="A1834" s="10"/>
      <c r="B1834" s="11"/>
      <c r="C1834" s="58">
        <v>5</v>
      </c>
      <c r="D1834" s="56" t="s">
        <v>2477</v>
      </c>
      <c r="E1834" s="63">
        <v>0</v>
      </c>
      <c r="F1834" s="63">
        <v>10000000</v>
      </c>
      <c r="G1834" s="76">
        <f t="shared" ref="G1834:G1839" si="90">F1834-E1834</f>
        <v>10000000</v>
      </c>
      <c r="H1834" s="56" t="s">
        <v>1227</v>
      </c>
      <c r="I1834" s="69"/>
      <c r="J1834" s="26"/>
    </row>
    <row r="1835" spans="1:10" s="14" customFormat="1" ht="77.5" x14ac:dyDescent="0.35">
      <c r="A1835" s="10"/>
      <c r="B1835" s="11"/>
      <c r="C1835" s="58">
        <v>6</v>
      </c>
      <c r="D1835" s="56" t="s">
        <v>2478</v>
      </c>
      <c r="E1835" s="63">
        <v>0</v>
      </c>
      <c r="F1835" s="63">
        <v>20000000</v>
      </c>
      <c r="G1835" s="76">
        <f t="shared" si="90"/>
        <v>20000000</v>
      </c>
      <c r="H1835" s="56" t="s">
        <v>1227</v>
      </c>
      <c r="I1835" s="69"/>
      <c r="J1835" s="26"/>
    </row>
    <row r="1836" spans="1:10" s="14" customFormat="1" ht="93" x14ac:dyDescent="0.35">
      <c r="A1836" s="10"/>
      <c r="B1836" s="11"/>
      <c r="C1836" s="58">
        <v>7</v>
      </c>
      <c r="D1836" s="56" t="s">
        <v>2475</v>
      </c>
      <c r="E1836" s="63">
        <v>0</v>
      </c>
      <c r="F1836" s="63">
        <v>12000000</v>
      </c>
      <c r="G1836" s="76">
        <f t="shared" si="90"/>
        <v>12000000</v>
      </c>
      <c r="H1836" s="56" t="s">
        <v>1226</v>
      </c>
      <c r="I1836" s="69"/>
      <c r="J1836" s="26"/>
    </row>
    <row r="1837" spans="1:10" s="14" customFormat="1" ht="77.5" x14ac:dyDescent="0.35">
      <c r="A1837" s="10"/>
      <c r="B1837" s="11"/>
      <c r="C1837" s="58">
        <v>8</v>
      </c>
      <c r="D1837" s="56" t="s">
        <v>2476</v>
      </c>
      <c r="E1837" s="63">
        <v>0</v>
      </c>
      <c r="F1837" s="63">
        <v>10000000</v>
      </c>
      <c r="G1837" s="76">
        <f t="shared" si="90"/>
        <v>10000000</v>
      </c>
      <c r="H1837" s="56" t="s">
        <v>1226</v>
      </c>
      <c r="I1837" s="69"/>
      <c r="J1837" s="26"/>
    </row>
    <row r="1838" spans="1:10" s="14" customFormat="1" ht="77.5" x14ac:dyDescent="0.35">
      <c r="A1838" s="10"/>
      <c r="B1838" s="11"/>
      <c r="C1838" s="58">
        <v>9</v>
      </c>
      <c r="D1838" s="56" t="s">
        <v>2479</v>
      </c>
      <c r="E1838" s="63">
        <v>0</v>
      </c>
      <c r="F1838" s="63">
        <v>7000000</v>
      </c>
      <c r="G1838" s="76">
        <f t="shared" si="90"/>
        <v>7000000</v>
      </c>
      <c r="H1838" s="56" t="s">
        <v>1226</v>
      </c>
      <c r="I1838" s="69"/>
      <c r="J1838" s="26"/>
    </row>
    <row r="1839" spans="1:10" s="14" customFormat="1" ht="77.5" x14ac:dyDescent="0.35">
      <c r="A1839" s="10"/>
      <c r="B1839" s="11"/>
      <c r="C1839" s="58">
        <v>10</v>
      </c>
      <c r="D1839" s="56" t="s">
        <v>2480</v>
      </c>
      <c r="E1839" s="63">
        <v>0</v>
      </c>
      <c r="F1839" s="63">
        <v>15000000</v>
      </c>
      <c r="G1839" s="76">
        <f t="shared" si="90"/>
        <v>15000000</v>
      </c>
      <c r="H1839" s="56" t="s">
        <v>1226</v>
      </c>
      <c r="I1839" s="69"/>
      <c r="J1839" s="26"/>
    </row>
    <row r="1840" spans="1:10" x14ac:dyDescent="0.35">
      <c r="A1840" s="10"/>
      <c r="B1840" s="11"/>
      <c r="C1840" s="109" t="s">
        <v>1389</v>
      </c>
      <c r="D1840" s="110"/>
      <c r="E1840" s="59">
        <f>SUM(E1830:E1839)</f>
        <v>45000000</v>
      </c>
      <c r="F1840" s="59">
        <f>SUM(F1830:F1839)</f>
        <v>119000000</v>
      </c>
      <c r="G1840" s="73">
        <f>SUM(G1830:G1839)</f>
        <v>74000000</v>
      </c>
      <c r="H1840" s="31"/>
      <c r="J1840" s="35"/>
    </row>
    <row r="1841" spans="1:10" x14ac:dyDescent="0.35">
      <c r="A1841" s="10"/>
      <c r="B1841" s="11"/>
      <c r="C1841" s="107" t="s">
        <v>1407</v>
      </c>
      <c r="D1841" s="112"/>
      <c r="E1841" s="59"/>
      <c r="F1841" s="59"/>
      <c r="G1841" s="73"/>
      <c r="H1841" s="31"/>
      <c r="J1841" s="35"/>
    </row>
    <row r="1842" spans="1:10" ht="77.5" x14ac:dyDescent="0.35">
      <c r="A1842" s="10"/>
      <c r="B1842" s="11"/>
      <c r="C1842" s="9">
        <f ca="1">COUNTIF($B$11:E1842,E1842)</f>
        <v>1</v>
      </c>
      <c r="D1842" s="4" t="s">
        <v>650</v>
      </c>
      <c r="E1842" s="59">
        <v>20000000</v>
      </c>
      <c r="F1842" s="59">
        <v>20000000</v>
      </c>
      <c r="G1842" s="73"/>
      <c r="H1842" s="6" t="s">
        <v>1227</v>
      </c>
    </row>
    <row r="1843" spans="1:10" ht="108.5" x14ac:dyDescent="0.35">
      <c r="A1843" s="10"/>
      <c r="B1843" s="11"/>
      <c r="C1843" s="9">
        <f ca="1">COUNTIF($B$11:E1843,E1843)</f>
        <v>2</v>
      </c>
      <c r="D1843" s="4" t="s">
        <v>651</v>
      </c>
      <c r="E1843" s="59">
        <v>30000000</v>
      </c>
      <c r="F1843" s="59">
        <v>30000000</v>
      </c>
      <c r="G1843" s="73"/>
      <c r="H1843" s="6" t="s">
        <v>1227</v>
      </c>
    </row>
    <row r="1844" spans="1:10" ht="77.5" x14ac:dyDescent="0.35">
      <c r="A1844" s="10"/>
      <c r="B1844" s="11"/>
      <c r="C1844" s="9">
        <f ca="1">COUNTIF($B$11:E1844,E1844)</f>
        <v>3</v>
      </c>
      <c r="D1844" s="4" t="s">
        <v>652</v>
      </c>
      <c r="E1844" s="59">
        <v>20000000</v>
      </c>
      <c r="F1844" s="59">
        <v>20000000</v>
      </c>
      <c r="G1844" s="73"/>
      <c r="H1844" s="6" t="s">
        <v>1226</v>
      </c>
    </row>
    <row r="1845" spans="1:10" ht="77.5" x14ac:dyDescent="0.35">
      <c r="A1845" s="10"/>
      <c r="B1845" s="11"/>
      <c r="C1845" s="9">
        <f ca="1">COUNTIF($B$11:E1845,E1845)</f>
        <v>4</v>
      </c>
      <c r="D1845" s="4" t="s">
        <v>653</v>
      </c>
      <c r="E1845" s="59">
        <v>8000000</v>
      </c>
      <c r="F1845" s="59">
        <v>8000000</v>
      </c>
      <c r="G1845" s="73"/>
      <c r="H1845" s="6" t="s">
        <v>1226</v>
      </c>
    </row>
    <row r="1846" spans="1:10" ht="108.5" x14ac:dyDescent="0.35">
      <c r="A1846" s="10"/>
      <c r="B1846" s="11"/>
      <c r="C1846" s="9">
        <f ca="1">COUNTIF($B$11:E1846,E1846)</f>
        <v>5</v>
      </c>
      <c r="D1846" s="4" t="s">
        <v>654</v>
      </c>
      <c r="E1846" s="59">
        <v>20000000</v>
      </c>
      <c r="F1846" s="59">
        <v>20000000</v>
      </c>
      <c r="G1846" s="73"/>
      <c r="H1846" s="6" t="s">
        <v>1226</v>
      </c>
    </row>
    <row r="1847" spans="1:10" ht="77.5" x14ac:dyDescent="0.35">
      <c r="A1847" s="10"/>
      <c r="B1847" s="11"/>
      <c r="C1847" s="9">
        <f ca="1">COUNTIF($B$11:E1847,E1847)</f>
        <v>6</v>
      </c>
      <c r="D1847" s="4" t="s">
        <v>655</v>
      </c>
      <c r="E1847" s="59">
        <v>10000000</v>
      </c>
      <c r="F1847" s="59">
        <v>10000000</v>
      </c>
      <c r="G1847" s="73"/>
      <c r="H1847" s="6" t="s">
        <v>1226</v>
      </c>
    </row>
    <row r="1848" spans="1:10" ht="93" x14ac:dyDescent="0.35">
      <c r="A1848" s="10"/>
      <c r="B1848" s="11"/>
      <c r="C1848" s="9">
        <f ca="1">COUNTIF($B$11:E1848,E1848)</f>
        <v>7</v>
      </c>
      <c r="D1848" s="4" t="s">
        <v>656</v>
      </c>
      <c r="E1848" s="59">
        <v>12000000</v>
      </c>
      <c r="F1848" s="59">
        <v>12000000</v>
      </c>
      <c r="G1848" s="73"/>
      <c r="H1848" s="6" t="s">
        <v>1226</v>
      </c>
    </row>
    <row r="1849" spans="1:10" ht="93" x14ac:dyDescent="0.35">
      <c r="A1849" s="10"/>
      <c r="B1849" s="11"/>
      <c r="C1849" s="9">
        <f ca="1">COUNTIF($B$11:E1849,E1849)</f>
        <v>8</v>
      </c>
      <c r="D1849" s="4" t="s">
        <v>657</v>
      </c>
      <c r="E1849" s="59">
        <v>12000000</v>
      </c>
      <c r="F1849" s="59">
        <v>12000000</v>
      </c>
      <c r="G1849" s="73"/>
      <c r="H1849" s="6" t="s">
        <v>1226</v>
      </c>
    </row>
    <row r="1850" spans="1:10" s="14" customFormat="1" ht="93" x14ac:dyDescent="0.35">
      <c r="A1850" s="10"/>
      <c r="B1850" s="11"/>
      <c r="C1850" s="58">
        <v>9</v>
      </c>
      <c r="D1850" s="56" t="s">
        <v>2485</v>
      </c>
      <c r="E1850" s="63">
        <v>0</v>
      </c>
      <c r="F1850" s="63">
        <v>10000000</v>
      </c>
      <c r="G1850" s="76">
        <f t="shared" ref="G1850:G1878" si="91">F1850-E1850</f>
        <v>10000000</v>
      </c>
      <c r="H1850" s="56" t="s">
        <v>1227</v>
      </c>
      <c r="I1850" s="69"/>
      <c r="J1850" s="26"/>
    </row>
    <row r="1851" spans="1:10" s="14" customFormat="1" ht="93" x14ac:dyDescent="0.35">
      <c r="A1851" s="10"/>
      <c r="B1851" s="11"/>
      <c r="C1851" s="58">
        <v>10</v>
      </c>
      <c r="D1851" s="56" t="s">
        <v>2500</v>
      </c>
      <c r="E1851" s="63">
        <v>0</v>
      </c>
      <c r="F1851" s="63">
        <v>7500000</v>
      </c>
      <c r="G1851" s="76">
        <f t="shared" si="91"/>
        <v>7500000</v>
      </c>
      <c r="H1851" s="56" t="s">
        <v>1227</v>
      </c>
      <c r="I1851" s="69"/>
      <c r="J1851" s="26"/>
    </row>
    <row r="1852" spans="1:10" s="14" customFormat="1" ht="93" x14ac:dyDescent="0.35">
      <c r="A1852" s="10"/>
      <c r="B1852" s="11"/>
      <c r="C1852" s="58">
        <v>11</v>
      </c>
      <c r="D1852" s="56" t="s">
        <v>2501</v>
      </c>
      <c r="E1852" s="63">
        <v>0</v>
      </c>
      <c r="F1852" s="63">
        <v>7500000</v>
      </c>
      <c r="G1852" s="76">
        <f t="shared" si="91"/>
        <v>7500000</v>
      </c>
      <c r="H1852" s="56" t="s">
        <v>1227</v>
      </c>
      <c r="I1852" s="69"/>
      <c r="J1852" s="26"/>
    </row>
    <row r="1853" spans="1:10" s="14" customFormat="1" ht="93" x14ac:dyDescent="0.35">
      <c r="A1853" s="10"/>
      <c r="B1853" s="11"/>
      <c r="C1853" s="58">
        <v>12</v>
      </c>
      <c r="D1853" s="56" t="s">
        <v>3318</v>
      </c>
      <c r="E1853" s="63">
        <v>0</v>
      </c>
      <c r="F1853" s="63">
        <v>7500000</v>
      </c>
      <c r="G1853" s="76">
        <f t="shared" si="91"/>
        <v>7500000</v>
      </c>
      <c r="H1853" s="56" t="s">
        <v>1227</v>
      </c>
      <c r="I1853" s="69"/>
      <c r="J1853" s="26"/>
    </row>
    <row r="1854" spans="1:10" s="14" customFormat="1" ht="108.5" x14ac:dyDescent="0.35">
      <c r="A1854" s="10"/>
      <c r="B1854" s="11"/>
      <c r="C1854" s="58">
        <v>13</v>
      </c>
      <c r="D1854" s="56" t="s">
        <v>3319</v>
      </c>
      <c r="E1854" s="63">
        <v>0</v>
      </c>
      <c r="F1854" s="63">
        <v>25000000</v>
      </c>
      <c r="G1854" s="76">
        <f t="shared" si="91"/>
        <v>25000000</v>
      </c>
      <c r="H1854" s="56" t="s">
        <v>1227</v>
      </c>
      <c r="I1854" s="69"/>
      <c r="J1854" s="26"/>
    </row>
    <row r="1855" spans="1:10" s="14" customFormat="1" ht="108.5" x14ac:dyDescent="0.35">
      <c r="A1855" s="10"/>
      <c r="B1855" s="11"/>
      <c r="C1855" s="58">
        <v>14</v>
      </c>
      <c r="D1855" s="56" t="s">
        <v>2481</v>
      </c>
      <c r="E1855" s="63">
        <v>0</v>
      </c>
      <c r="F1855" s="63">
        <v>10000000</v>
      </c>
      <c r="G1855" s="76">
        <f t="shared" si="91"/>
        <v>10000000</v>
      </c>
      <c r="H1855" s="56" t="s">
        <v>1226</v>
      </c>
      <c r="I1855" s="69"/>
      <c r="J1855" s="26"/>
    </row>
    <row r="1856" spans="1:10" s="14" customFormat="1" ht="93" x14ac:dyDescent="0.35">
      <c r="A1856" s="10"/>
      <c r="B1856" s="11"/>
      <c r="C1856" s="58">
        <v>15</v>
      </c>
      <c r="D1856" s="56" t="s">
        <v>2482</v>
      </c>
      <c r="E1856" s="63">
        <v>0</v>
      </c>
      <c r="F1856" s="63">
        <v>10000000</v>
      </c>
      <c r="G1856" s="76">
        <f t="shared" si="91"/>
        <v>10000000</v>
      </c>
      <c r="H1856" s="56" t="s">
        <v>1226</v>
      </c>
      <c r="I1856" s="69"/>
      <c r="J1856" s="26"/>
    </row>
    <row r="1857" spans="1:10" s="14" customFormat="1" ht="108.5" x14ac:dyDescent="0.35">
      <c r="A1857" s="10"/>
      <c r="B1857" s="11"/>
      <c r="C1857" s="58">
        <v>16</v>
      </c>
      <c r="D1857" s="56" t="s">
        <v>2483</v>
      </c>
      <c r="E1857" s="63">
        <v>0</v>
      </c>
      <c r="F1857" s="63">
        <v>10000000</v>
      </c>
      <c r="G1857" s="76">
        <f t="shared" si="91"/>
        <v>10000000</v>
      </c>
      <c r="H1857" s="56" t="s">
        <v>1226</v>
      </c>
      <c r="I1857" s="69"/>
      <c r="J1857" s="26"/>
    </row>
    <row r="1858" spans="1:10" s="14" customFormat="1" ht="108.5" x14ac:dyDescent="0.35">
      <c r="A1858" s="10"/>
      <c r="B1858" s="11"/>
      <c r="C1858" s="58">
        <v>17</v>
      </c>
      <c r="D1858" s="56" t="s">
        <v>2484</v>
      </c>
      <c r="E1858" s="63">
        <v>0</v>
      </c>
      <c r="F1858" s="63">
        <v>10000000</v>
      </c>
      <c r="G1858" s="76">
        <f t="shared" si="91"/>
        <v>10000000</v>
      </c>
      <c r="H1858" s="56" t="s">
        <v>1226</v>
      </c>
      <c r="I1858" s="69"/>
      <c r="J1858" s="26"/>
    </row>
    <row r="1859" spans="1:10" s="14" customFormat="1" ht="77.5" x14ac:dyDescent="0.35">
      <c r="A1859" s="10"/>
      <c r="B1859" s="11"/>
      <c r="C1859" s="58">
        <v>18</v>
      </c>
      <c r="D1859" s="56" t="s">
        <v>3320</v>
      </c>
      <c r="E1859" s="63">
        <v>0</v>
      </c>
      <c r="F1859" s="63">
        <v>299700000</v>
      </c>
      <c r="G1859" s="76">
        <f t="shared" si="91"/>
        <v>299700000</v>
      </c>
      <c r="H1859" s="56" t="s">
        <v>1226</v>
      </c>
      <c r="I1859" s="69"/>
      <c r="J1859" s="26"/>
    </row>
    <row r="1860" spans="1:10" s="14" customFormat="1" ht="124" x14ac:dyDescent="0.35">
      <c r="A1860" s="10"/>
      <c r="B1860" s="11"/>
      <c r="C1860" s="58">
        <v>19</v>
      </c>
      <c r="D1860" s="56" t="s">
        <v>2486</v>
      </c>
      <c r="E1860" s="63">
        <v>0</v>
      </c>
      <c r="F1860" s="63">
        <v>10000000</v>
      </c>
      <c r="G1860" s="76">
        <f t="shared" si="91"/>
        <v>10000000</v>
      </c>
      <c r="H1860" s="56" t="s">
        <v>1226</v>
      </c>
      <c r="I1860" s="69"/>
      <c r="J1860" s="26"/>
    </row>
    <row r="1861" spans="1:10" s="14" customFormat="1" ht="77.5" x14ac:dyDescent="0.35">
      <c r="A1861" s="10"/>
      <c r="B1861" s="11"/>
      <c r="C1861" s="58">
        <v>20</v>
      </c>
      <c r="D1861" s="56" t="s">
        <v>3321</v>
      </c>
      <c r="E1861" s="63">
        <v>0</v>
      </c>
      <c r="F1861" s="63">
        <v>7500000</v>
      </c>
      <c r="G1861" s="76">
        <f t="shared" si="91"/>
        <v>7500000</v>
      </c>
      <c r="H1861" s="56" t="s">
        <v>1226</v>
      </c>
      <c r="I1861" s="69"/>
      <c r="J1861" s="26"/>
    </row>
    <row r="1862" spans="1:10" s="14" customFormat="1" ht="77.5" x14ac:dyDescent="0.35">
      <c r="A1862" s="10"/>
      <c r="B1862" s="11"/>
      <c r="C1862" s="58">
        <v>21</v>
      </c>
      <c r="D1862" s="56" t="s">
        <v>2487</v>
      </c>
      <c r="E1862" s="63">
        <v>0</v>
      </c>
      <c r="F1862" s="63">
        <v>7500000</v>
      </c>
      <c r="G1862" s="76">
        <f t="shared" si="91"/>
        <v>7500000</v>
      </c>
      <c r="H1862" s="56" t="s">
        <v>1226</v>
      </c>
      <c r="I1862" s="69"/>
      <c r="J1862" s="26"/>
    </row>
    <row r="1863" spans="1:10" s="14" customFormat="1" ht="93" x14ac:dyDescent="0.35">
      <c r="A1863" s="10"/>
      <c r="B1863" s="11"/>
      <c r="C1863" s="58">
        <v>22</v>
      </c>
      <c r="D1863" s="56" t="s">
        <v>2488</v>
      </c>
      <c r="E1863" s="63">
        <v>0</v>
      </c>
      <c r="F1863" s="63">
        <v>7500000</v>
      </c>
      <c r="G1863" s="76">
        <f t="shared" si="91"/>
        <v>7500000</v>
      </c>
      <c r="H1863" s="56" t="s">
        <v>1226</v>
      </c>
      <c r="I1863" s="69"/>
      <c r="J1863" s="26"/>
    </row>
    <row r="1864" spans="1:10" s="14" customFormat="1" ht="93" x14ac:dyDescent="0.35">
      <c r="A1864" s="10"/>
      <c r="B1864" s="11"/>
      <c r="C1864" s="58">
        <v>23</v>
      </c>
      <c r="D1864" s="56" t="s">
        <v>2489</v>
      </c>
      <c r="E1864" s="63">
        <v>0</v>
      </c>
      <c r="F1864" s="63">
        <v>7500000</v>
      </c>
      <c r="G1864" s="76">
        <f t="shared" si="91"/>
        <v>7500000</v>
      </c>
      <c r="H1864" s="56" t="s">
        <v>1226</v>
      </c>
      <c r="I1864" s="69"/>
      <c r="J1864" s="26"/>
    </row>
    <row r="1865" spans="1:10" s="14" customFormat="1" ht="77.5" x14ac:dyDescent="0.35">
      <c r="A1865" s="10"/>
      <c r="B1865" s="11"/>
      <c r="C1865" s="58">
        <v>24</v>
      </c>
      <c r="D1865" s="56" t="s">
        <v>2490</v>
      </c>
      <c r="E1865" s="63">
        <v>0</v>
      </c>
      <c r="F1865" s="63">
        <v>7000000</v>
      </c>
      <c r="G1865" s="76">
        <f t="shared" si="91"/>
        <v>7000000</v>
      </c>
      <c r="H1865" s="56" t="s">
        <v>1226</v>
      </c>
      <c r="I1865" s="69"/>
      <c r="J1865" s="26"/>
    </row>
    <row r="1866" spans="1:10" s="14" customFormat="1" ht="77.5" x14ac:dyDescent="0.35">
      <c r="A1866" s="10"/>
      <c r="B1866" s="11"/>
      <c r="C1866" s="58">
        <v>25</v>
      </c>
      <c r="D1866" s="56" t="s">
        <v>2491</v>
      </c>
      <c r="E1866" s="63">
        <v>0</v>
      </c>
      <c r="F1866" s="63">
        <v>8000000</v>
      </c>
      <c r="G1866" s="76">
        <f t="shared" si="91"/>
        <v>8000000</v>
      </c>
      <c r="H1866" s="56" t="s">
        <v>1226</v>
      </c>
      <c r="I1866" s="69"/>
      <c r="J1866" s="26"/>
    </row>
    <row r="1867" spans="1:10" s="14" customFormat="1" ht="77.5" x14ac:dyDescent="0.35">
      <c r="A1867" s="10"/>
      <c r="B1867" s="11"/>
      <c r="C1867" s="58">
        <v>26</v>
      </c>
      <c r="D1867" s="56" t="s">
        <v>2492</v>
      </c>
      <c r="E1867" s="63">
        <v>0</v>
      </c>
      <c r="F1867" s="63">
        <v>7000000</v>
      </c>
      <c r="G1867" s="76">
        <f t="shared" si="91"/>
        <v>7000000</v>
      </c>
      <c r="H1867" s="56" t="s">
        <v>1226</v>
      </c>
      <c r="I1867" s="69"/>
      <c r="J1867" s="26"/>
    </row>
    <row r="1868" spans="1:10" s="14" customFormat="1" ht="77.5" x14ac:dyDescent="0.35">
      <c r="A1868" s="10"/>
      <c r="B1868" s="11"/>
      <c r="C1868" s="58">
        <v>27</v>
      </c>
      <c r="D1868" s="56" t="s">
        <v>2493</v>
      </c>
      <c r="E1868" s="63">
        <v>0</v>
      </c>
      <c r="F1868" s="63">
        <v>15000000</v>
      </c>
      <c r="G1868" s="76">
        <f t="shared" si="91"/>
        <v>15000000</v>
      </c>
      <c r="H1868" s="56" t="s">
        <v>1226</v>
      </c>
      <c r="I1868" s="69"/>
      <c r="J1868" s="26"/>
    </row>
    <row r="1869" spans="1:10" s="14" customFormat="1" ht="77.5" x14ac:dyDescent="0.35">
      <c r="A1869" s="10"/>
      <c r="B1869" s="11"/>
      <c r="C1869" s="58">
        <v>28</v>
      </c>
      <c r="D1869" s="56" t="s">
        <v>2494</v>
      </c>
      <c r="E1869" s="63">
        <v>0</v>
      </c>
      <c r="F1869" s="63">
        <v>7500000</v>
      </c>
      <c r="G1869" s="76">
        <f t="shared" si="91"/>
        <v>7500000</v>
      </c>
      <c r="H1869" s="56" t="s">
        <v>1226</v>
      </c>
      <c r="I1869" s="69"/>
      <c r="J1869" s="26"/>
    </row>
    <row r="1870" spans="1:10" s="14" customFormat="1" ht="93" x14ac:dyDescent="0.35">
      <c r="A1870" s="10"/>
      <c r="B1870" s="11"/>
      <c r="C1870" s="58">
        <v>29</v>
      </c>
      <c r="D1870" s="56" t="s">
        <v>2495</v>
      </c>
      <c r="E1870" s="63">
        <v>0</v>
      </c>
      <c r="F1870" s="63">
        <v>7500000</v>
      </c>
      <c r="G1870" s="76">
        <f t="shared" si="91"/>
        <v>7500000</v>
      </c>
      <c r="H1870" s="56" t="s">
        <v>1226</v>
      </c>
      <c r="I1870" s="69"/>
      <c r="J1870" s="26"/>
    </row>
    <row r="1871" spans="1:10" s="14" customFormat="1" ht="77.5" x14ac:dyDescent="0.35">
      <c r="A1871" s="10"/>
      <c r="B1871" s="11"/>
      <c r="C1871" s="58">
        <v>30</v>
      </c>
      <c r="D1871" s="56" t="s">
        <v>2496</v>
      </c>
      <c r="E1871" s="63">
        <v>0</v>
      </c>
      <c r="F1871" s="63">
        <v>15000000</v>
      </c>
      <c r="G1871" s="76">
        <f t="shared" si="91"/>
        <v>15000000</v>
      </c>
      <c r="H1871" s="56" t="s">
        <v>1226</v>
      </c>
      <c r="I1871" s="69"/>
      <c r="J1871" s="26"/>
    </row>
    <row r="1872" spans="1:10" s="14" customFormat="1" ht="77.5" x14ac:dyDescent="0.35">
      <c r="A1872" s="10"/>
      <c r="B1872" s="11"/>
      <c r="C1872" s="58">
        <v>31</v>
      </c>
      <c r="D1872" s="56" t="s">
        <v>2497</v>
      </c>
      <c r="E1872" s="63">
        <v>0</v>
      </c>
      <c r="F1872" s="63">
        <v>10000000</v>
      </c>
      <c r="G1872" s="76">
        <f t="shared" si="91"/>
        <v>10000000</v>
      </c>
      <c r="H1872" s="56" t="s">
        <v>1226</v>
      </c>
      <c r="I1872" s="69"/>
      <c r="J1872" s="26"/>
    </row>
    <row r="1873" spans="1:10" s="14" customFormat="1" ht="77.5" x14ac:dyDescent="0.35">
      <c r="A1873" s="10"/>
      <c r="B1873" s="11"/>
      <c r="C1873" s="58">
        <v>32</v>
      </c>
      <c r="D1873" s="56" t="s">
        <v>2498</v>
      </c>
      <c r="E1873" s="63">
        <v>0</v>
      </c>
      <c r="F1873" s="63">
        <v>10000000</v>
      </c>
      <c r="G1873" s="76">
        <f t="shared" si="91"/>
        <v>10000000</v>
      </c>
      <c r="H1873" s="56" t="s">
        <v>1226</v>
      </c>
      <c r="I1873" s="69"/>
      <c r="J1873" s="26"/>
    </row>
    <row r="1874" spans="1:10" s="14" customFormat="1" ht="93" x14ac:dyDescent="0.35">
      <c r="A1874" s="10"/>
      <c r="B1874" s="11"/>
      <c r="C1874" s="58">
        <v>33</v>
      </c>
      <c r="D1874" s="56" t="s">
        <v>2499</v>
      </c>
      <c r="E1874" s="63">
        <v>0</v>
      </c>
      <c r="F1874" s="63">
        <v>15000000</v>
      </c>
      <c r="G1874" s="76">
        <f t="shared" si="91"/>
        <v>15000000</v>
      </c>
      <c r="H1874" s="56" t="s">
        <v>1226</v>
      </c>
      <c r="I1874" s="69"/>
      <c r="J1874" s="26"/>
    </row>
    <row r="1875" spans="1:10" s="14" customFormat="1" ht="77.5" x14ac:dyDescent="0.35">
      <c r="A1875" s="10"/>
      <c r="B1875" s="11"/>
      <c r="C1875" s="58">
        <v>34</v>
      </c>
      <c r="D1875" s="56" t="s">
        <v>3322</v>
      </c>
      <c r="E1875" s="63">
        <v>0</v>
      </c>
      <c r="F1875" s="63">
        <v>7500000</v>
      </c>
      <c r="G1875" s="76">
        <f t="shared" si="91"/>
        <v>7500000</v>
      </c>
      <c r="H1875" s="56" t="s">
        <v>1226</v>
      </c>
      <c r="I1875" s="69"/>
      <c r="J1875" s="26"/>
    </row>
    <row r="1876" spans="1:10" s="14" customFormat="1" ht="77.5" x14ac:dyDescent="0.35">
      <c r="A1876" s="10"/>
      <c r="B1876" s="11"/>
      <c r="C1876" s="58">
        <v>35</v>
      </c>
      <c r="D1876" s="56" t="s">
        <v>3323</v>
      </c>
      <c r="E1876" s="63">
        <v>0</v>
      </c>
      <c r="F1876" s="63">
        <v>50000000</v>
      </c>
      <c r="G1876" s="76">
        <f t="shared" si="91"/>
        <v>50000000</v>
      </c>
      <c r="H1876" s="56" t="s">
        <v>1226</v>
      </c>
      <c r="I1876" s="69"/>
      <c r="J1876" s="26"/>
    </row>
    <row r="1877" spans="1:10" s="14" customFormat="1" ht="77.5" x14ac:dyDescent="0.35">
      <c r="A1877" s="10"/>
      <c r="B1877" s="11"/>
      <c r="C1877" s="58">
        <v>36</v>
      </c>
      <c r="D1877" s="56" t="s">
        <v>2502</v>
      </c>
      <c r="E1877" s="63">
        <v>0</v>
      </c>
      <c r="F1877" s="63">
        <v>13000000</v>
      </c>
      <c r="G1877" s="76">
        <f t="shared" si="91"/>
        <v>13000000</v>
      </c>
      <c r="H1877" s="56" t="s">
        <v>1226</v>
      </c>
      <c r="I1877" s="69"/>
      <c r="J1877" s="26"/>
    </row>
    <row r="1878" spans="1:10" s="14" customFormat="1" ht="108.5" x14ac:dyDescent="0.35">
      <c r="A1878" s="10"/>
      <c r="B1878" s="11"/>
      <c r="C1878" s="58">
        <v>37</v>
      </c>
      <c r="D1878" s="56" t="s">
        <v>2503</v>
      </c>
      <c r="E1878" s="63">
        <v>0</v>
      </c>
      <c r="F1878" s="63">
        <v>20000000</v>
      </c>
      <c r="G1878" s="76">
        <f t="shared" si="91"/>
        <v>20000000</v>
      </c>
      <c r="H1878" s="56" t="s">
        <v>1226</v>
      </c>
      <c r="I1878" s="69"/>
      <c r="J1878" s="26"/>
    </row>
    <row r="1879" spans="1:10" ht="15.75" customHeight="1" x14ac:dyDescent="0.35">
      <c r="A1879" s="10"/>
      <c r="B1879" s="11"/>
      <c r="C1879" s="109" t="s">
        <v>1390</v>
      </c>
      <c r="D1879" s="110"/>
      <c r="E1879" s="59">
        <f>SUM(E1842:E1878)</f>
        <v>132000000</v>
      </c>
      <c r="F1879" s="59">
        <f>SUM(F1842:F1878)</f>
        <v>761700000</v>
      </c>
      <c r="G1879" s="73">
        <f>SUM(G1842:G1878)</f>
        <v>629700000</v>
      </c>
      <c r="H1879" s="31"/>
      <c r="J1879" s="35"/>
    </row>
    <row r="1880" spans="1:10" x14ac:dyDescent="0.35">
      <c r="A1880" s="10"/>
      <c r="B1880" s="11"/>
      <c r="C1880" s="107" t="s">
        <v>1408</v>
      </c>
      <c r="D1880" s="112"/>
      <c r="E1880" s="59"/>
      <c r="F1880" s="59"/>
      <c r="G1880" s="73"/>
      <c r="H1880" s="31"/>
      <c r="J1880" s="35"/>
    </row>
    <row r="1881" spans="1:10" ht="77.5" x14ac:dyDescent="0.35">
      <c r="A1881" s="10"/>
      <c r="B1881" s="11"/>
      <c r="C1881" s="9">
        <f ca="1">COUNTIF($B$11:E1881,E1881)</f>
        <v>1</v>
      </c>
      <c r="D1881" s="4" t="s">
        <v>658</v>
      </c>
      <c r="E1881" s="59">
        <v>10000000</v>
      </c>
      <c r="F1881" s="59">
        <v>10000000</v>
      </c>
      <c r="G1881" s="73"/>
      <c r="H1881" s="6" t="s">
        <v>1226</v>
      </c>
    </row>
    <row r="1882" spans="1:10" ht="77.5" x14ac:dyDescent="0.35">
      <c r="A1882" s="10"/>
      <c r="B1882" s="11"/>
      <c r="C1882" s="9">
        <f ca="1">COUNTIF($B$11:E1882,E1882)</f>
        <v>2</v>
      </c>
      <c r="D1882" s="4" t="s">
        <v>659</v>
      </c>
      <c r="E1882" s="59">
        <v>10000000</v>
      </c>
      <c r="F1882" s="59">
        <v>10000000</v>
      </c>
      <c r="G1882" s="73"/>
      <c r="H1882" s="6" t="s">
        <v>1226</v>
      </c>
    </row>
    <row r="1883" spans="1:10" ht="93" x14ac:dyDescent="0.35">
      <c r="A1883" s="10"/>
      <c r="B1883" s="11"/>
      <c r="C1883" s="9">
        <f ca="1">COUNTIF($B$11:E1883,E1883)</f>
        <v>3</v>
      </c>
      <c r="D1883" s="4" t="s">
        <v>660</v>
      </c>
      <c r="E1883" s="59">
        <v>10000000</v>
      </c>
      <c r="F1883" s="59">
        <v>10000000</v>
      </c>
      <c r="G1883" s="73"/>
      <c r="H1883" s="6" t="s">
        <v>1226</v>
      </c>
    </row>
    <row r="1884" spans="1:10" ht="77.5" x14ac:dyDescent="0.35">
      <c r="A1884" s="10"/>
      <c r="B1884" s="11"/>
      <c r="C1884" s="9">
        <f ca="1">COUNTIF($B$11:E1884,E1884)</f>
        <v>4</v>
      </c>
      <c r="D1884" s="4" t="s">
        <v>661</v>
      </c>
      <c r="E1884" s="59">
        <v>10000000</v>
      </c>
      <c r="F1884" s="59">
        <v>10000000</v>
      </c>
      <c r="G1884" s="73"/>
      <c r="H1884" s="6" t="s">
        <v>1226</v>
      </c>
    </row>
    <row r="1885" spans="1:10" ht="77.5" x14ac:dyDescent="0.35">
      <c r="A1885" s="10"/>
      <c r="B1885" s="11"/>
      <c r="C1885" s="9">
        <f ca="1">COUNTIF($B$11:E1885,E1885)</f>
        <v>5</v>
      </c>
      <c r="D1885" s="4" t="s">
        <v>662</v>
      </c>
      <c r="E1885" s="59">
        <v>15000000</v>
      </c>
      <c r="F1885" s="59">
        <v>15000000</v>
      </c>
      <c r="G1885" s="73"/>
      <c r="H1885" s="6" t="s">
        <v>1226</v>
      </c>
    </row>
    <row r="1886" spans="1:10" s="14" customFormat="1" ht="124" x14ac:dyDescent="0.35">
      <c r="A1886" s="10"/>
      <c r="B1886" s="11"/>
      <c r="C1886" s="58">
        <v>6</v>
      </c>
      <c r="D1886" s="56" t="s">
        <v>2511</v>
      </c>
      <c r="E1886" s="63">
        <v>0</v>
      </c>
      <c r="F1886" s="63">
        <v>60000000</v>
      </c>
      <c r="G1886" s="76">
        <f t="shared" ref="G1886:G1896" si="92">F1886-E1886</f>
        <v>60000000</v>
      </c>
      <c r="H1886" s="56" t="s">
        <v>1227</v>
      </c>
      <c r="I1886" s="69"/>
      <c r="J1886" s="26"/>
    </row>
    <row r="1887" spans="1:10" s="14" customFormat="1" ht="108.5" x14ac:dyDescent="0.35">
      <c r="A1887" s="10"/>
      <c r="B1887" s="11"/>
      <c r="C1887" s="58">
        <v>7</v>
      </c>
      <c r="D1887" s="56" t="s">
        <v>2512</v>
      </c>
      <c r="E1887" s="63">
        <v>0</v>
      </c>
      <c r="F1887" s="63">
        <v>7500000</v>
      </c>
      <c r="G1887" s="76">
        <f t="shared" si="92"/>
        <v>7500000</v>
      </c>
      <c r="H1887" s="56" t="s">
        <v>1227</v>
      </c>
      <c r="I1887" s="69"/>
      <c r="J1887" s="26"/>
    </row>
    <row r="1888" spans="1:10" s="14" customFormat="1" ht="77.5" x14ac:dyDescent="0.35">
      <c r="A1888" s="10"/>
      <c r="B1888" s="11"/>
      <c r="C1888" s="58">
        <v>8</v>
      </c>
      <c r="D1888" s="56" t="s">
        <v>2504</v>
      </c>
      <c r="E1888" s="63">
        <v>0</v>
      </c>
      <c r="F1888" s="63">
        <v>30000000</v>
      </c>
      <c r="G1888" s="76">
        <f t="shared" si="92"/>
        <v>30000000</v>
      </c>
      <c r="H1888" s="56" t="s">
        <v>1226</v>
      </c>
      <c r="I1888" s="69"/>
      <c r="J1888" s="26"/>
    </row>
    <row r="1889" spans="1:10" s="14" customFormat="1" ht="93" x14ac:dyDescent="0.35">
      <c r="A1889" s="10"/>
      <c r="B1889" s="11"/>
      <c r="C1889" s="58">
        <v>9</v>
      </c>
      <c r="D1889" s="56" t="s">
        <v>2505</v>
      </c>
      <c r="E1889" s="63">
        <v>0</v>
      </c>
      <c r="F1889" s="63">
        <v>10000000</v>
      </c>
      <c r="G1889" s="76">
        <f t="shared" si="92"/>
        <v>10000000</v>
      </c>
      <c r="H1889" s="56" t="s">
        <v>1226</v>
      </c>
      <c r="I1889" s="69"/>
      <c r="J1889" s="26"/>
    </row>
    <row r="1890" spans="1:10" s="14" customFormat="1" ht="108.5" x14ac:dyDescent="0.35">
      <c r="A1890" s="10"/>
      <c r="B1890" s="11"/>
      <c r="C1890" s="58">
        <v>10</v>
      </c>
      <c r="D1890" s="56" t="s">
        <v>2506</v>
      </c>
      <c r="E1890" s="63">
        <v>0</v>
      </c>
      <c r="F1890" s="63">
        <v>10000000</v>
      </c>
      <c r="G1890" s="76">
        <f t="shared" si="92"/>
        <v>10000000</v>
      </c>
      <c r="H1890" s="56" t="s">
        <v>1226</v>
      </c>
      <c r="I1890" s="69"/>
      <c r="J1890" s="26"/>
    </row>
    <row r="1891" spans="1:10" s="14" customFormat="1" ht="108.5" x14ac:dyDescent="0.35">
      <c r="A1891" s="10"/>
      <c r="B1891" s="11"/>
      <c r="C1891" s="58">
        <v>11</v>
      </c>
      <c r="D1891" s="56" t="s">
        <v>3324</v>
      </c>
      <c r="E1891" s="63">
        <v>0</v>
      </c>
      <c r="F1891" s="63">
        <v>10000000</v>
      </c>
      <c r="G1891" s="76">
        <f t="shared" si="92"/>
        <v>10000000</v>
      </c>
      <c r="H1891" s="56" t="s">
        <v>1226</v>
      </c>
      <c r="I1891" s="69"/>
      <c r="J1891" s="26"/>
    </row>
    <row r="1892" spans="1:10" s="14" customFormat="1" ht="93" x14ac:dyDescent="0.35">
      <c r="A1892" s="10"/>
      <c r="B1892" s="11"/>
      <c r="C1892" s="58">
        <v>12</v>
      </c>
      <c r="D1892" s="56" t="s">
        <v>3325</v>
      </c>
      <c r="E1892" s="63">
        <v>0</v>
      </c>
      <c r="F1892" s="63">
        <v>10000000</v>
      </c>
      <c r="G1892" s="76">
        <f t="shared" si="92"/>
        <v>10000000</v>
      </c>
      <c r="H1892" s="56" t="s">
        <v>1226</v>
      </c>
      <c r="I1892" s="69"/>
      <c r="J1892" s="26"/>
    </row>
    <row r="1893" spans="1:10" s="14" customFormat="1" ht="77.5" x14ac:dyDescent="0.35">
      <c r="A1893" s="10"/>
      <c r="B1893" s="11"/>
      <c r="C1893" s="58">
        <v>13</v>
      </c>
      <c r="D1893" s="56" t="s">
        <v>2507</v>
      </c>
      <c r="E1893" s="63">
        <v>0</v>
      </c>
      <c r="F1893" s="63">
        <v>10000000</v>
      </c>
      <c r="G1893" s="76">
        <f t="shared" si="92"/>
        <v>10000000</v>
      </c>
      <c r="H1893" s="56" t="s">
        <v>1226</v>
      </c>
      <c r="I1893" s="69"/>
      <c r="J1893" s="26"/>
    </row>
    <row r="1894" spans="1:10" s="14" customFormat="1" ht="77.5" x14ac:dyDescent="0.35">
      <c r="A1894" s="10"/>
      <c r="B1894" s="11"/>
      <c r="C1894" s="58">
        <v>14</v>
      </c>
      <c r="D1894" s="56" t="s">
        <v>2508</v>
      </c>
      <c r="E1894" s="63">
        <v>0</v>
      </c>
      <c r="F1894" s="63">
        <v>10000000</v>
      </c>
      <c r="G1894" s="76">
        <f t="shared" si="92"/>
        <v>10000000</v>
      </c>
      <c r="H1894" s="56" t="s">
        <v>1226</v>
      </c>
      <c r="I1894" s="69"/>
      <c r="J1894" s="26"/>
    </row>
    <row r="1895" spans="1:10" s="14" customFormat="1" ht="108.5" x14ac:dyDescent="0.35">
      <c r="A1895" s="10"/>
      <c r="B1895" s="11"/>
      <c r="C1895" s="58">
        <v>15</v>
      </c>
      <c r="D1895" s="56" t="s">
        <v>2509</v>
      </c>
      <c r="E1895" s="63">
        <v>0</v>
      </c>
      <c r="F1895" s="63">
        <v>10000000</v>
      </c>
      <c r="G1895" s="76">
        <f t="shared" si="92"/>
        <v>10000000</v>
      </c>
      <c r="H1895" s="56" t="s">
        <v>1226</v>
      </c>
      <c r="I1895" s="69"/>
      <c r="J1895" s="26"/>
    </row>
    <row r="1896" spans="1:10" s="14" customFormat="1" ht="77.5" x14ac:dyDescent="0.35">
      <c r="A1896" s="10"/>
      <c r="B1896" s="11"/>
      <c r="C1896" s="58">
        <v>16</v>
      </c>
      <c r="D1896" s="56" t="s">
        <v>2510</v>
      </c>
      <c r="E1896" s="63">
        <v>0</v>
      </c>
      <c r="F1896" s="63">
        <v>10000000</v>
      </c>
      <c r="G1896" s="76">
        <f t="shared" si="92"/>
        <v>10000000</v>
      </c>
      <c r="H1896" s="56" t="s">
        <v>1226</v>
      </c>
      <c r="I1896" s="69"/>
      <c r="J1896" s="26"/>
    </row>
    <row r="1897" spans="1:10" x14ac:dyDescent="0.35">
      <c r="A1897" s="10"/>
      <c r="B1897" s="11"/>
      <c r="C1897" s="109" t="s">
        <v>1391</v>
      </c>
      <c r="D1897" s="110"/>
      <c r="E1897" s="59">
        <f>SUM(E1881:E1896)</f>
        <v>55000000</v>
      </c>
      <c r="F1897" s="59">
        <f>SUM(F1881:F1896)</f>
        <v>232500000</v>
      </c>
      <c r="G1897" s="73">
        <f>SUM(G1881:G1896)</f>
        <v>177500000</v>
      </c>
      <c r="H1897" s="31"/>
      <c r="J1897" s="35"/>
    </row>
    <row r="1898" spans="1:10" x14ac:dyDescent="0.35">
      <c r="A1898" s="10"/>
      <c r="B1898" s="11"/>
      <c r="C1898" s="107" t="s">
        <v>1409</v>
      </c>
      <c r="D1898" s="112"/>
      <c r="E1898" s="59"/>
      <c r="F1898" s="59"/>
      <c r="G1898" s="73"/>
      <c r="H1898" s="31"/>
      <c r="J1898" s="35"/>
    </row>
    <row r="1899" spans="1:10" ht="93" x14ac:dyDescent="0.35">
      <c r="A1899" s="10"/>
      <c r="B1899" s="11"/>
      <c r="C1899" s="9">
        <f ca="1">COUNTIF($B$11:E1899,E1899)</f>
        <v>1</v>
      </c>
      <c r="D1899" s="4" t="s">
        <v>663</v>
      </c>
      <c r="E1899" s="59">
        <v>65000000</v>
      </c>
      <c r="F1899" s="59">
        <v>65000000</v>
      </c>
      <c r="G1899" s="73"/>
      <c r="H1899" s="6" t="s">
        <v>1227</v>
      </c>
    </row>
    <row r="1900" spans="1:10" ht="77.5" x14ac:dyDescent="0.35">
      <c r="A1900" s="10"/>
      <c r="B1900" s="11"/>
      <c r="C1900" s="9">
        <f ca="1">COUNTIF($B$11:E1900,E1900)</f>
        <v>2</v>
      </c>
      <c r="D1900" s="4" t="s">
        <v>664</v>
      </c>
      <c r="E1900" s="59">
        <v>15000000</v>
      </c>
      <c r="F1900" s="59">
        <v>15000000</v>
      </c>
      <c r="G1900" s="73"/>
      <c r="H1900" s="6" t="s">
        <v>1226</v>
      </c>
    </row>
    <row r="1901" spans="1:10" ht="77.5" x14ac:dyDescent="0.35">
      <c r="A1901" s="10"/>
      <c r="B1901" s="11"/>
      <c r="C1901" s="9">
        <f ca="1">COUNTIF($B$11:E1901,E1901)</f>
        <v>3</v>
      </c>
      <c r="D1901" s="4" t="s">
        <v>665</v>
      </c>
      <c r="E1901" s="59">
        <v>20000000</v>
      </c>
      <c r="F1901" s="59">
        <v>20000000</v>
      </c>
      <c r="G1901" s="73"/>
      <c r="H1901" s="6" t="s">
        <v>1226</v>
      </c>
    </row>
    <row r="1902" spans="1:10" ht="77.5" x14ac:dyDescent="0.35">
      <c r="A1902" s="10"/>
      <c r="B1902" s="11"/>
      <c r="C1902" s="9">
        <f ca="1">COUNTIF($B$11:E1902,E1902)</f>
        <v>4</v>
      </c>
      <c r="D1902" s="4" t="s">
        <v>666</v>
      </c>
      <c r="E1902" s="59">
        <v>15000000</v>
      </c>
      <c r="F1902" s="59">
        <v>15000000</v>
      </c>
      <c r="G1902" s="73"/>
      <c r="H1902" s="6" t="s">
        <v>1226</v>
      </c>
    </row>
    <row r="1903" spans="1:10" s="14" customFormat="1" ht="77.5" x14ac:dyDescent="0.35">
      <c r="A1903" s="10"/>
      <c r="B1903" s="11"/>
      <c r="C1903" s="58">
        <v>5</v>
      </c>
      <c r="D1903" s="56" t="s">
        <v>2513</v>
      </c>
      <c r="E1903" s="63">
        <v>0</v>
      </c>
      <c r="F1903" s="63">
        <v>20000000</v>
      </c>
      <c r="G1903" s="76">
        <f t="shared" ref="G1903:G1919" si="93">F1903-E1903</f>
        <v>20000000</v>
      </c>
      <c r="H1903" s="56" t="s">
        <v>1227</v>
      </c>
      <c r="I1903" s="69" t="s">
        <v>3383</v>
      </c>
      <c r="J1903" s="26"/>
    </row>
    <row r="1904" spans="1:10" s="14" customFormat="1" ht="124" x14ac:dyDescent="0.35">
      <c r="A1904" s="10"/>
      <c r="B1904" s="11"/>
      <c r="C1904" s="58">
        <v>6</v>
      </c>
      <c r="D1904" s="56" t="s">
        <v>2519</v>
      </c>
      <c r="E1904" s="63">
        <v>0</v>
      </c>
      <c r="F1904" s="63">
        <v>10000000</v>
      </c>
      <c r="G1904" s="76">
        <f t="shared" si="93"/>
        <v>10000000</v>
      </c>
      <c r="H1904" s="56" t="s">
        <v>1227</v>
      </c>
      <c r="I1904" s="69" t="s">
        <v>3382</v>
      </c>
      <c r="J1904" s="26"/>
    </row>
    <row r="1905" spans="1:10" s="14" customFormat="1" ht="124" x14ac:dyDescent="0.35">
      <c r="A1905" s="10"/>
      <c r="B1905" s="11"/>
      <c r="C1905" s="58">
        <v>7</v>
      </c>
      <c r="D1905" s="56" t="s">
        <v>2520</v>
      </c>
      <c r="E1905" s="63">
        <v>0</v>
      </c>
      <c r="F1905" s="63">
        <v>90000000</v>
      </c>
      <c r="G1905" s="76">
        <f t="shared" si="93"/>
        <v>90000000</v>
      </c>
      <c r="H1905" s="56" t="s">
        <v>1227</v>
      </c>
      <c r="I1905" s="69" t="s">
        <v>3382</v>
      </c>
      <c r="J1905" s="26"/>
    </row>
    <row r="1906" spans="1:10" s="14" customFormat="1" ht="108.5" x14ac:dyDescent="0.35">
      <c r="A1906" s="10"/>
      <c r="B1906" s="11"/>
      <c r="C1906" s="58">
        <v>8</v>
      </c>
      <c r="D1906" s="56" t="s">
        <v>2521</v>
      </c>
      <c r="E1906" s="63">
        <v>0</v>
      </c>
      <c r="F1906" s="63">
        <v>6000000</v>
      </c>
      <c r="G1906" s="76">
        <f t="shared" si="93"/>
        <v>6000000</v>
      </c>
      <c r="H1906" s="56" t="s">
        <v>1227</v>
      </c>
      <c r="I1906" s="69" t="s">
        <v>3382</v>
      </c>
      <c r="J1906" s="26"/>
    </row>
    <row r="1907" spans="1:10" s="14" customFormat="1" ht="124" x14ac:dyDescent="0.35">
      <c r="A1907" s="10"/>
      <c r="B1907" s="11"/>
      <c r="C1907" s="58">
        <v>9</v>
      </c>
      <c r="D1907" s="56" t="s">
        <v>2522</v>
      </c>
      <c r="E1907" s="63">
        <v>0</v>
      </c>
      <c r="F1907" s="63">
        <v>6000000</v>
      </c>
      <c r="G1907" s="76">
        <f t="shared" si="93"/>
        <v>6000000</v>
      </c>
      <c r="H1907" s="56" t="s">
        <v>1227</v>
      </c>
      <c r="I1907" s="69" t="s">
        <v>3382</v>
      </c>
      <c r="J1907" s="26"/>
    </row>
    <row r="1908" spans="1:10" s="14" customFormat="1" ht="108.5" x14ac:dyDescent="0.35">
      <c r="A1908" s="10"/>
      <c r="B1908" s="11"/>
      <c r="C1908" s="58">
        <v>10</v>
      </c>
      <c r="D1908" s="56" t="s">
        <v>2523</v>
      </c>
      <c r="E1908" s="63">
        <v>0</v>
      </c>
      <c r="F1908" s="63">
        <v>8000000</v>
      </c>
      <c r="G1908" s="76">
        <f t="shared" si="93"/>
        <v>8000000</v>
      </c>
      <c r="H1908" s="56" t="s">
        <v>1227</v>
      </c>
      <c r="I1908" s="69" t="s">
        <v>3382</v>
      </c>
      <c r="J1908" s="26"/>
    </row>
    <row r="1909" spans="1:10" s="14" customFormat="1" ht="108.5" x14ac:dyDescent="0.35">
      <c r="A1909" s="10"/>
      <c r="B1909" s="11"/>
      <c r="C1909" s="58">
        <v>11</v>
      </c>
      <c r="D1909" s="56" t="s">
        <v>2524</v>
      </c>
      <c r="E1909" s="63">
        <v>0</v>
      </c>
      <c r="F1909" s="63">
        <v>50000000</v>
      </c>
      <c r="G1909" s="76">
        <f t="shared" si="93"/>
        <v>50000000</v>
      </c>
      <c r="H1909" s="56" t="s">
        <v>1227</v>
      </c>
      <c r="I1909" s="69" t="s">
        <v>3382</v>
      </c>
      <c r="J1909" s="26"/>
    </row>
    <row r="1910" spans="1:10" s="14" customFormat="1" ht="108.5" x14ac:dyDescent="0.35">
      <c r="A1910" s="10"/>
      <c r="B1910" s="11"/>
      <c r="C1910" s="58">
        <v>12</v>
      </c>
      <c r="D1910" s="56" t="s">
        <v>2525</v>
      </c>
      <c r="E1910" s="63">
        <v>0</v>
      </c>
      <c r="F1910" s="63">
        <v>50000000</v>
      </c>
      <c r="G1910" s="76">
        <f t="shared" si="93"/>
        <v>50000000</v>
      </c>
      <c r="H1910" s="56" t="s">
        <v>1227</v>
      </c>
      <c r="I1910" s="69" t="s">
        <v>3382</v>
      </c>
      <c r="J1910" s="26"/>
    </row>
    <row r="1911" spans="1:10" s="14" customFormat="1" ht="93" x14ac:dyDescent="0.35">
      <c r="A1911" s="10"/>
      <c r="B1911" s="11"/>
      <c r="C1911" s="58">
        <v>13</v>
      </c>
      <c r="D1911" s="56" t="s">
        <v>2526</v>
      </c>
      <c r="E1911" s="63">
        <v>0</v>
      </c>
      <c r="F1911" s="63">
        <v>6000000</v>
      </c>
      <c r="G1911" s="76">
        <f t="shared" si="93"/>
        <v>6000000</v>
      </c>
      <c r="H1911" s="56" t="s">
        <v>1227</v>
      </c>
      <c r="I1911" s="69" t="s">
        <v>3382</v>
      </c>
      <c r="J1911" s="26"/>
    </row>
    <row r="1912" spans="1:10" s="14" customFormat="1" ht="93" x14ac:dyDescent="0.35">
      <c r="A1912" s="10"/>
      <c r="B1912" s="11"/>
      <c r="C1912" s="58">
        <v>14</v>
      </c>
      <c r="D1912" s="56" t="s">
        <v>2528</v>
      </c>
      <c r="E1912" s="63">
        <v>0</v>
      </c>
      <c r="F1912" s="63">
        <v>7000000</v>
      </c>
      <c r="G1912" s="76">
        <f t="shared" si="93"/>
        <v>7000000</v>
      </c>
      <c r="H1912" s="56" t="s">
        <v>1227</v>
      </c>
      <c r="I1912" s="69" t="s">
        <v>3382</v>
      </c>
      <c r="J1912" s="26"/>
    </row>
    <row r="1913" spans="1:10" s="14" customFormat="1" ht="93" x14ac:dyDescent="0.35">
      <c r="A1913" s="10"/>
      <c r="B1913" s="11"/>
      <c r="C1913" s="58">
        <v>15</v>
      </c>
      <c r="D1913" s="56" t="s">
        <v>2514</v>
      </c>
      <c r="E1913" s="63">
        <v>0</v>
      </c>
      <c r="F1913" s="63">
        <v>10000000</v>
      </c>
      <c r="G1913" s="76">
        <f t="shared" si="93"/>
        <v>10000000</v>
      </c>
      <c r="H1913" s="56" t="s">
        <v>1226</v>
      </c>
      <c r="I1913" s="69" t="s">
        <v>3381</v>
      </c>
      <c r="J1913" s="26"/>
    </row>
    <row r="1914" spans="1:10" s="14" customFormat="1" ht="77.5" x14ac:dyDescent="0.35">
      <c r="A1914" s="10"/>
      <c r="B1914" s="11"/>
      <c r="C1914" s="58">
        <v>16</v>
      </c>
      <c r="D1914" s="56" t="s">
        <v>2515</v>
      </c>
      <c r="E1914" s="63">
        <v>0</v>
      </c>
      <c r="F1914" s="63">
        <v>6000000</v>
      </c>
      <c r="G1914" s="76">
        <f t="shared" si="93"/>
        <v>6000000</v>
      </c>
      <c r="H1914" s="56" t="s">
        <v>1226</v>
      </c>
      <c r="I1914" s="69" t="s">
        <v>3381</v>
      </c>
      <c r="J1914" s="26"/>
    </row>
    <row r="1915" spans="1:10" s="14" customFormat="1" ht="77.5" x14ac:dyDescent="0.35">
      <c r="A1915" s="10"/>
      <c r="B1915" s="11"/>
      <c r="C1915" s="58">
        <v>17</v>
      </c>
      <c r="D1915" s="56" t="s">
        <v>2516</v>
      </c>
      <c r="E1915" s="63">
        <v>0</v>
      </c>
      <c r="F1915" s="63">
        <v>10000000</v>
      </c>
      <c r="G1915" s="76">
        <f t="shared" si="93"/>
        <v>10000000</v>
      </c>
      <c r="H1915" s="56" t="s">
        <v>1226</v>
      </c>
      <c r="I1915" s="69" t="s">
        <v>3380</v>
      </c>
      <c r="J1915" s="26"/>
    </row>
    <row r="1916" spans="1:10" s="14" customFormat="1" ht="93" x14ac:dyDescent="0.35">
      <c r="A1916" s="10"/>
      <c r="B1916" s="11"/>
      <c r="C1916" s="58">
        <v>18</v>
      </c>
      <c r="D1916" s="56" t="s">
        <v>2517</v>
      </c>
      <c r="E1916" s="63">
        <v>0</v>
      </c>
      <c r="F1916" s="63">
        <v>10000000</v>
      </c>
      <c r="G1916" s="76">
        <f t="shared" si="93"/>
        <v>10000000</v>
      </c>
      <c r="H1916" s="56" t="s">
        <v>1226</v>
      </c>
      <c r="I1916" s="69" t="s">
        <v>3381</v>
      </c>
      <c r="J1916" s="26"/>
    </row>
    <row r="1917" spans="1:10" s="14" customFormat="1" ht="93" x14ac:dyDescent="0.35">
      <c r="A1917" s="10"/>
      <c r="B1917" s="11"/>
      <c r="C1917" s="58">
        <v>19</v>
      </c>
      <c r="D1917" s="56" t="s">
        <v>2518</v>
      </c>
      <c r="E1917" s="63">
        <v>0</v>
      </c>
      <c r="F1917" s="63">
        <v>10000000</v>
      </c>
      <c r="G1917" s="76">
        <f t="shared" si="93"/>
        <v>10000000</v>
      </c>
      <c r="H1917" s="56" t="s">
        <v>1226</v>
      </c>
      <c r="I1917" s="69" t="s">
        <v>3381</v>
      </c>
      <c r="J1917" s="26"/>
    </row>
    <row r="1918" spans="1:10" s="14" customFormat="1" ht="93" x14ac:dyDescent="0.35">
      <c r="A1918" s="10"/>
      <c r="B1918" s="11"/>
      <c r="C1918" s="58">
        <v>20</v>
      </c>
      <c r="D1918" s="12" t="s">
        <v>3384</v>
      </c>
      <c r="E1918" s="63">
        <v>0</v>
      </c>
      <c r="F1918" s="63">
        <v>10000000</v>
      </c>
      <c r="G1918" s="76">
        <f t="shared" si="93"/>
        <v>10000000</v>
      </c>
      <c r="H1918" s="56" t="s">
        <v>1226</v>
      </c>
      <c r="I1918" s="69" t="s">
        <v>3381</v>
      </c>
      <c r="J1918" s="26"/>
    </row>
    <row r="1919" spans="1:10" s="14" customFormat="1" ht="93" x14ac:dyDescent="0.35">
      <c r="A1919" s="10"/>
      <c r="B1919" s="11"/>
      <c r="C1919" s="58">
        <v>21</v>
      </c>
      <c r="D1919" s="56" t="s">
        <v>2527</v>
      </c>
      <c r="E1919" s="63">
        <v>0</v>
      </c>
      <c r="F1919" s="63">
        <v>12000000</v>
      </c>
      <c r="G1919" s="76">
        <f t="shared" si="93"/>
        <v>12000000</v>
      </c>
      <c r="H1919" s="6" t="s">
        <v>1227</v>
      </c>
      <c r="I1919" s="69" t="s">
        <v>3382</v>
      </c>
      <c r="J1919" s="26"/>
    </row>
    <row r="1920" spans="1:10" x14ac:dyDescent="0.35">
      <c r="A1920" s="10"/>
      <c r="B1920" s="11"/>
      <c r="C1920" s="109" t="s">
        <v>1392</v>
      </c>
      <c r="D1920" s="110"/>
      <c r="E1920" s="59">
        <f>SUM(E1899:E1919)</f>
        <v>115000000</v>
      </c>
      <c r="F1920" s="59">
        <f>SUM(F1899:F1919)</f>
        <v>436000000</v>
      </c>
      <c r="G1920" s="73">
        <f>SUM(G1899:G1919)</f>
        <v>321000000</v>
      </c>
      <c r="H1920" s="31"/>
      <c r="J1920" s="35"/>
    </row>
    <row r="1921" spans="1:10" x14ac:dyDescent="0.35">
      <c r="A1921" s="10"/>
      <c r="B1921" s="11"/>
      <c r="C1921" s="107" t="s">
        <v>1410</v>
      </c>
      <c r="D1921" s="112"/>
      <c r="E1921" s="59"/>
      <c r="F1921" s="59"/>
      <c r="G1921" s="73"/>
      <c r="H1921" s="31"/>
      <c r="J1921" s="35"/>
    </row>
    <row r="1922" spans="1:10" ht="77.5" x14ac:dyDescent="0.35">
      <c r="A1922" s="10"/>
      <c r="B1922" s="11"/>
      <c r="C1922" s="9">
        <f ca="1">COUNTIF($B$11:E1922,E1922)</f>
        <v>1</v>
      </c>
      <c r="D1922" s="4" t="s">
        <v>667</v>
      </c>
      <c r="E1922" s="59">
        <v>200000000</v>
      </c>
      <c r="F1922" s="59">
        <v>200000000</v>
      </c>
      <c r="G1922" s="73"/>
      <c r="H1922" s="6" t="s">
        <v>1227</v>
      </c>
    </row>
    <row r="1923" spans="1:10" ht="77.5" x14ac:dyDescent="0.35">
      <c r="A1923" s="10"/>
      <c r="B1923" s="11"/>
      <c r="C1923" s="9">
        <f ca="1">COUNTIF($B$11:E1923,E1923)</f>
        <v>2</v>
      </c>
      <c r="D1923" s="4" t="s">
        <v>668</v>
      </c>
      <c r="E1923" s="59">
        <v>10000000</v>
      </c>
      <c r="F1923" s="59">
        <v>10000000</v>
      </c>
      <c r="G1923" s="73"/>
      <c r="H1923" s="6" t="s">
        <v>1227</v>
      </c>
    </row>
    <row r="1924" spans="1:10" ht="77.5" x14ac:dyDescent="0.35">
      <c r="A1924" s="10"/>
      <c r="B1924" s="11"/>
      <c r="C1924" s="9">
        <f ca="1">COUNTIF($B$11:E1924,E1924)</f>
        <v>3</v>
      </c>
      <c r="D1924" s="4" t="s">
        <v>669</v>
      </c>
      <c r="E1924" s="59">
        <v>20000000</v>
      </c>
      <c r="F1924" s="59">
        <v>20000000</v>
      </c>
      <c r="G1924" s="73"/>
      <c r="H1924" s="6" t="s">
        <v>1227</v>
      </c>
    </row>
    <row r="1925" spans="1:10" ht="77.5" x14ac:dyDescent="0.35">
      <c r="A1925" s="10"/>
      <c r="B1925" s="11"/>
      <c r="C1925" s="9">
        <f ca="1">COUNTIF($B$11:E1925,E1925)</f>
        <v>4</v>
      </c>
      <c r="D1925" s="4" t="s">
        <v>670</v>
      </c>
      <c r="E1925" s="59">
        <v>10000000</v>
      </c>
      <c r="F1925" s="59">
        <v>10000000</v>
      </c>
      <c r="G1925" s="73"/>
      <c r="H1925" s="6" t="s">
        <v>1226</v>
      </c>
    </row>
    <row r="1926" spans="1:10" ht="77.5" x14ac:dyDescent="0.35">
      <c r="A1926" s="10"/>
      <c r="B1926" s="11"/>
      <c r="C1926" s="9">
        <f ca="1">COUNTIF($B$11:E1926,E1926)</f>
        <v>5</v>
      </c>
      <c r="D1926" s="4" t="s">
        <v>671</v>
      </c>
      <c r="E1926" s="59">
        <v>10000000</v>
      </c>
      <c r="F1926" s="59">
        <v>10000000</v>
      </c>
      <c r="G1926" s="73"/>
      <c r="H1926" s="6" t="s">
        <v>1226</v>
      </c>
    </row>
    <row r="1927" spans="1:10" ht="93" x14ac:dyDescent="0.35">
      <c r="A1927" s="10"/>
      <c r="B1927" s="11"/>
      <c r="C1927" s="9">
        <f ca="1">COUNTIF($B$11:E1927,E1927)</f>
        <v>6</v>
      </c>
      <c r="D1927" s="4" t="s">
        <v>672</v>
      </c>
      <c r="E1927" s="59">
        <v>15000000</v>
      </c>
      <c r="F1927" s="59">
        <v>15000000</v>
      </c>
      <c r="G1927" s="73"/>
      <c r="H1927" s="6" t="s">
        <v>1226</v>
      </c>
    </row>
    <row r="1928" spans="1:10" s="14" customFormat="1" ht="108.5" x14ac:dyDescent="0.35">
      <c r="A1928" s="10"/>
      <c r="B1928" s="11"/>
      <c r="C1928" s="58">
        <v>7</v>
      </c>
      <c r="D1928" s="56" t="s">
        <v>2533</v>
      </c>
      <c r="E1928" s="63">
        <v>0</v>
      </c>
      <c r="F1928" s="63">
        <v>10000000</v>
      </c>
      <c r="G1928" s="76">
        <f t="shared" ref="G1928:G1939" si="94">F1928-E1928</f>
        <v>10000000</v>
      </c>
      <c r="H1928" s="56" t="s">
        <v>1227</v>
      </c>
      <c r="I1928" s="69"/>
      <c r="J1928" s="26"/>
    </row>
    <row r="1929" spans="1:10" s="14" customFormat="1" ht="108.5" x14ac:dyDescent="0.35">
      <c r="A1929" s="10"/>
      <c r="B1929" s="11"/>
      <c r="C1929" s="58">
        <v>8</v>
      </c>
      <c r="D1929" s="56" t="s">
        <v>2537</v>
      </c>
      <c r="E1929" s="63">
        <v>0</v>
      </c>
      <c r="F1929" s="63">
        <v>40000000</v>
      </c>
      <c r="G1929" s="76">
        <f t="shared" si="94"/>
        <v>40000000</v>
      </c>
      <c r="H1929" s="56" t="s">
        <v>1227</v>
      </c>
      <c r="I1929" s="69"/>
      <c r="J1929" s="26"/>
    </row>
    <row r="1930" spans="1:10" s="14" customFormat="1" ht="93" x14ac:dyDescent="0.35">
      <c r="A1930" s="10"/>
      <c r="B1930" s="11"/>
      <c r="C1930" s="58">
        <v>9</v>
      </c>
      <c r="D1930" s="56" t="s">
        <v>2538</v>
      </c>
      <c r="E1930" s="63">
        <v>0</v>
      </c>
      <c r="F1930" s="63">
        <v>75000000</v>
      </c>
      <c r="G1930" s="76">
        <f t="shared" si="94"/>
        <v>75000000</v>
      </c>
      <c r="H1930" s="56" t="s">
        <v>1227</v>
      </c>
      <c r="I1930" s="69"/>
      <c r="J1930" s="26"/>
    </row>
    <row r="1931" spans="1:10" s="14" customFormat="1" ht="93" x14ac:dyDescent="0.35">
      <c r="A1931" s="10"/>
      <c r="B1931" s="11"/>
      <c r="C1931" s="58">
        <v>10</v>
      </c>
      <c r="D1931" s="56" t="s">
        <v>2539</v>
      </c>
      <c r="E1931" s="63">
        <v>0</v>
      </c>
      <c r="F1931" s="63">
        <v>40000000</v>
      </c>
      <c r="G1931" s="76">
        <f t="shared" si="94"/>
        <v>40000000</v>
      </c>
      <c r="H1931" s="56" t="s">
        <v>1227</v>
      </c>
      <c r="I1931" s="69"/>
      <c r="J1931" s="26"/>
    </row>
    <row r="1932" spans="1:10" s="14" customFormat="1" ht="93" x14ac:dyDescent="0.35">
      <c r="A1932" s="10"/>
      <c r="B1932" s="11"/>
      <c r="C1932" s="58">
        <v>11</v>
      </c>
      <c r="D1932" s="56" t="s">
        <v>2540</v>
      </c>
      <c r="E1932" s="63">
        <v>0</v>
      </c>
      <c r="F1932" s="63">
        <v>15000000</v>
      </c>
      <c r="G1932" s="76">
        <f t="shared" si="94"/>
        <v>15000000</v>
      </c>
      <c r="H1932" s="56" t="s">
        <v>1227</v>
      </c>
      <c r="I1932" s="69"/>
      <c r="J1932" s="26"/>
    </row>
    <row r="1933" spans="1:10" s="14" customFormat="1" ht="108.5" x14ac:dyDescent="0.35">
      <c r="A1933" s="10"/>
      <c r="B1933" s="11"/>
      <c r="C1933" s="58">
        <v>12</v>
      </c>
      <c r="D1933" s="56" t="s">
        <v>2529</v>
      </c>
      <c r="E1933" s="63">
        <v>0</v>
      </c>
      <c r="F1933" s="63">
        <v>18000000</v>
      </c>
      <c r="G1933" s="76">
        <f t="shared" si="94"/>
        <v>18000000</v>
      </c>
      <c r="H1933" s="56" t="s">
        <v>1226</v>
      </c>
      <c r="I1933" s="69"/>
      <c r="J1933" s="26"/>
    </row>
    <row r="1934" spans="1:10" s="14" customFormat="1" ht="108.5" x14ac:dyDescent="0.35">
      <c r="A1934" s="10"/>
      <c r="B1934" s="11"/>
      <c r="C1934" s="58">
        <v>13</v>
      </c>
      <c r="D1934" s="56" t="s">
        <v>2530</v>
      </c>
      <c r="E1934" s="63">
        <v>0</v>
      </c>
      <c r="F1934" s="63">
        <v>18000000</v>
      </c>
      <c r="G1934" s="76">
        <f t="shared" si="94"/>
        <v>18000000</v>
      </c>
      <c r="H1934" s="56" t="s">
        <v>1226</v>
      </c>
      <c r="I1934" s="69"/>
      <c r="J1934" s="26"/>
    </row>
    <row r="1935" spans="1:10" s="14" customFormat="1" ht="77.5" x14ac:dyDescent="0.35">
      <c r="A1935" s="10"/>
      <c r="B1935" s="11"/>
      <c r="C1935" s="58">
        <v>14</v>
      </c>
      <c r="D1935" s="56" t="s">
        <v>2531</v>
      </c>
      <c r="E1935" s="63">
        <v>0</v>
      </c>
      <c r="F1935" s="63">
        <v>10000000</v>
      </c>
      <c r="G1935" s="76">
        <f t="shared" si="94"/>
        <v>10000000</v>
      </c>
      <c r="H1935" s="56" t="s">
        <v>1226</v>
      </c>
      <c r="I1935" s="69"/>
      <c r="J1935" s="26"/>
    </row>
    <row r="1936" spans="1:10" s="14" customFormat="1" ht="77.5" x14ac:dyDescent="0.35">
      <c r="A1936" s="10"/>
      <c r="B1936" s="11"/>
      <c r="C1936" s="58">
        <v>15</v>
      </c>
      <c r="D1936" s="56" t="s">
        <v>2532</v>
      </c>
      <c r="E1936" s="63">
        <v>0</v>
      </c>
      <c r="F1936" s="63">
        <v>10000000</v>
      </c>
      <c r="G1936" s="76">
        <f t="shared" si="94"/>
        <v>10000000</v>
      </c>
      <c r="H1936" s="56" t="s">
        <v>1226</v>
      </c>
      <c r="I1936" s="69"/>
      <c r="J1936" s="26"/>
    </row>
    <row r="1937" spans="1:10" s="14" customFormat="1" ht="77.5" x14ac:dyDescent="0.35">
      <c r="A1937" s="10"/>
      <c r="B1937" s="11"/>
      <c r="C1937" s="58">
        <v>16</v>
      </c>
      <c r="D1937" s="56" t="s">
        <v>2534</v>
      </c>
      <c r="E1937" s="63">
        <v>0</v>
      </c>
      <c r="F1937" s="63">
        <v>10000000</v>
      </c>
      <c r="G1937" s="76">
        <f t="shared" si="94"/>
        <v>10000000</v>
      </c>
      <c r="H1937" s="56" t="s">
        <v>1226</v>
      </c>
      <c r="I1937" s="69"/>
      <c r="J1937" s="26"/>
    </row>
    <row r="1938" spans="1:10" s="14" customFormat="1" ht="77.5" x14ac:dyDescent="0.35">
      <c r="A1938" s="10"/>
      <c r="B1938" s="11"/>
      <c r="C1938" s="58">
        <v>17</v>
      </c>
      <c r="D1938" s="56" t="s">
        <v>2535</v>
      </c>
      <c r="E1938" s="63">
        <v>0</v>
      </c>
      <c r="F1938" s="63">
        <v>10000000</v>
      </c>
      <c r="G1938" s="76">
        <f t="shared" si="94"/>
        <v>10000000</v>
      </c>
      <c r="H1938" s="56" t="s">
        <v>1226</v>
      </c>
      <c r="I1938" s="69"/>
      <c r="J1938" s="26"/>
    </row>
    <row r="1939" spans="1:10" s="14" customFormat="1" ht="77.5" x14ac:dyDescent="0.35">
      <c r="A1939" s="10"/>
      <c r="B1939" s="11"/>
      <c r="C1939" s="58">
        <v>18</v>
      </c>
      <c r="D1939" s="56" t="s">
        <v>2536</v>
      </c>
      <c r="E1939" s="63">
        <v>0</v>
      </c>
      <c r="F1939" s="63">
        <v>15000000</v>
      </c>
      <c r="G1939" s="76">
        <f t="shared" si="94"/>
        <v>15000000</v>
      </c>
      <c r="H1939" s="56" t="s">
        <v>1226</v>
      </c>
      <c r="I1939" s="69"/>
      <c r="J1939" s="26"/>
    </row>
    <row r="1940" spans="1:10" x14ac:dyDescent="0.35">
      <c r="A1940" s="10"/>
      <c r="B1940" s="11"/>
      <c r="C1940" s="109" t="s">
        <v>1393</v>
      </c>
      <c r="D1940" s="110"/>
      <c r="E1940" s="59">
        <f>SUM(E1922:E1939)</f>
        <v>265000000</v>
      </c>
      <c r="F1940" s="59">
        <f>SUM(F1922:F1939)</f>
        <v>536000000</v>
      </c>
      <c r="G1940" s="73">
        <f>SUM(G1922:G1939)</f>
        <v>271000000</v>
      </c>
      <c r="H1940" s="31"/>
      <c r="J1940" s="35"/>
    </row>
    <row r="1941" spans="1:10" x14ac:dyDescent="0.35">
      <c r="A1941" s="10"/>
      <c r="B1941" s="11"/>
      <c r="C1941" s="107" t="s">
        <v>1411</v>
      </c>
      <c r="D1941" s="112"/>
      <c r="E1941" s="59"/>
      <c r="F1941" s="59"/>
      <c r="G1941" s="73"/>
      <c r="H1941" s="31"/>
      <c r="J1941" s="35"/>
    </row>
    <row r="1942" spans="1:10" ht="77.5" x14ac:dyDescent="0.35">
      <c r="A1942" s="10"/>
      <c r="B1942" s="11"/>
      <c r="C1942" s="9">
        <f ca="1">COUNTIF($B$11:E1942,E1942)</f>
        <v>1</v>
      </c>
      <c r="D1942" s="4" t="s">
        <v>673</v>
      </c>
      <c r="E1942" s="59">
        <v>15000000</v>
      </c>
      <c r="F1942" s="59">
        <v>15000000</v>
      </c>
      <c r="G1942" s="73"/>
      <c r="H1942" s="6" t="s">
        <v>1226</v>
      </c>
    </row>
    <row r="1943" spans="1:10" ht="93" x14ac:dyDescent="0.35">
      <c r="A1943" s="10"/>
      <c r="B1943" s="11"/>
      <c r="C1943" s="9">
        <f ca="1">COUNTIF($B$11:E1943,E1943)</f>
        <v>2</v>
      </c>
      <c r="D1943" s="4" t="s">
        <v>674</v>
      </c>
      <c r="E1943" s="59">
        <v>10000000</v>
      </c>
      <c r="F1943" s="59">
        <v>10000000</v>
      </c>
      <c r="G1943" s="73"/>
      <c r="H1943" s="6" t="s">
        <v>1226</v>
      </c>
    </row>
    <row r="1944" spans="1:10" ht="93" x14ac:dyDescent="0.35">
      <c r="A1944" s="10"/>
      <c r="B1944" s="11"/>
      <c r="C1944" s="9">
        <f ca="1">COUNTIF($B$11:E1944,E1944)</f>
        <v>3</v>
      </c>
      <c r="D1944" s="4" t="s">
        <v>675</v>
      </c>
      <c r="E1944" s="59">
        <v>10000000</v>
      </c>
      <c r="F1944" s="59">
        <v>10000000</v>
      </c>
      <c r="G1944" s="73"/>
      <c r="H1944" s="6" t="s">
        <v>1226</v>
      </c>
    </row>
    <row r="1945" spans="1:10" s="14" customFormat="1" ht="108.5" x14ac:dyDescent="0.35">
      <c r="A1945" s="10"/>
      <c r="B1945" s="11"/>
      <c r="C1945" s="58">
        <v>4</v>
      </c>
      <c r="D1945" s="56" t="s">
        <v>2550</v>
      </c>
      <c r="E1945" s="63">
        <v>0</v>
      </c>
      <c r="F1945" s="63">
        <v>25000000</v>
      </c>
      <c r="G1945" s="76">
        <f t="shared" ref="G1945:G1956" si="95">F1945-E1945</f>
        <v>25000000</v>
      </c>
      <c r="H1945" s="56" t="s">
        <v>1227</v>
      </c>
      <c r="I1945" s="69"/>
      <c r="J1945" s="26"/>
    </row>
    <row r="1946" spans="1:10" s="14" customFormat="1" ht="77.5" x14ac:dyDescent="0.35">
      <c r="A1946" s="10"/>
      <c r="B1946" s="11"/>
      <c r="C1946" s="58">
        <v>5</v>
      </c>
      <c r="D1946" s="56" t="s">
        <v>2542</v>
      </c>
      <c r="E1946" s="63">
        <v>0</v>
      </c>
      <c r="F1946" s="63">
        <v>15000000</v>
      </c>
      <c r="G1946" s="76">
        <f t="shared" si="95"/>
        <v>15000000</v>
      </c>
      <c r="H1946" s="56" t="s">
        <v>1227</v>
      </c>
      <c r="I1946" s="69"/>
      <c r="J1946" s="26"/>
    </row>
    <row r="1947" spans="1:10" s="14" customFormat="1" ht="77.5" x14ac:dyDescent="0.35">
      <c r="A1947" s="10"/>
      <c r="B1947" s="11"/>
      <c r="C1947" s="58">
        <v>6</v>
      </c>
      <c r="D1947" s="56" t="s">
        <v>2551</v>
      </c>
      <c r="E1947" s="63">
        <v>0</v>
      </c>
      <c r="F1947" s="63">
        <v>20000000</v>
      </c>
      <c r="G1947" s="76">
        <f t="shared" si="95"/>
        <v>20000000</v>
      </c>
      <c r="H1947" s="56" t="s">
        <v>1227</v>
      </c>
      <c r="I1947" s="69"/>
      <c r="J1947" s="26"/>
    </row>
    <row r="1948" spans="1:10" s="14" customFormat="1" ht="77.5" x14ac:dyDescent="0.35">
      <c r="A1948" s="10"/>
      <c r="B1948" s="11"/>
      <c r="C1948" s="58">
        <v>7</v>
      </c>
      <c r="D1948" s="56" t="s">
        <v>2552</v>
      </c>
      <c r="E1948" s="63">
        <v>0</v>
      </c>
      <c r="F1948" s="63">
        <v>100000000</v>
      </c>
      <c r="G1948" s="76">
        <f t="shared" si="95"/>
        <v>100000000</v>
      </c>
      <c r="H1948" s="56" t="s">
        <v>1227</v>
      </c>
      <c r="I1948" s="69"/>
      <c r="J1948" s="26"/>
    </row>
    <row r="1949" spans="1:10" s="14" customFormat="1" ht="93" x14ac:dyDescent="0.35">
      <c r="A1949" s="10"/>
      <c r="B1949" s="11"/>
      <c r="C1949" s="58">
        <v>8</v>
      </c>
      <c r="D1949" s="56" t="s">
        <v>2541</v>
      </c>
      <c r="E1949" s="63">
        <v>0</v>
      </c>
      <c r="F1949" s="63">
        <v>10000000</v>
      </c>
      <c r="G1949" s="76">
        <f t="shared" si="95"/>
        <v>10000000</v>
      </c>
      <c r="H1949" s="56" t="s">
        <v>1226</v>
      </c>
      <c r="I1949" s="69"/>
      <c r="J1949" s="26"/>
    </row>
    <row r="1950" spans="1:10" s="14" customFormat="1" ht="77.5" x14ac:dyDescent="0.35">
      <c r="A1950" s="10"/>
      <c r="B1950" s="11"/>
      <c r="C1950" s="58">
        <v>9</v>
      </c>
      <c r="D1950" s="56" t="s">
        <v>2543</v>
      </c>
      <c r="E1950" s="63">
        <v>0</v>
      </c>
      <c r="F1950" s="63">
        <v>10000000</v>
      </c>
      <c r="G1950" s="76">
        <f t="shared" si="95"/>
        <v>10000000</v>
      </c>
      <c r="H1950" s="56" t="s">
        <v>1226</v>
      </c>
      <c r="I1950" s="69"/>
      <c r="J1950" s="26"/>
    </row>
    <row r="1951" spans="1:10" s="14" customFormat="1" ht="77.5" x14ac:dyDescent="0.35">
      <c r="A1951" s="10"/>
      <c r="B1951" s="11"/>
      <c r="C1951" s="58">
        <v>10</v>
      </c>
      <c r="D1951" s="56" t="s">
        <v>2544</v>
      </c>
      <c r="E1951" s="63">
        <v>0</v>
      </c>
      <c r="F1951" s="63">
        <v>10000000</v>
      </c>
      <c r="G1951" s="76">
        <f t="shared" si="95"/>
        <v>10000000</v>
      </c>
      <c r="H1951" s="56" t="s">
        <v>1226</v>
      </c>
      <c r="I1951" s="69"/>
      <c r="J1951" s="26"/>
    </row>
    <row r="1952" spans="1:10" s="14" customFormat="1" ht="93" x14ac:dyDescent="0.35">
      <c r="A1952" s="10"/>
      <c r="B1952" s="11"/>
      <c r="C1952" s="58">
        <v>11</v>
      </c>
      <c r="D1952" s="56" t="s">
        <v>2545</v>
      </c>
      <c r="E1952" s="63">
        <v>0</v>
      </c>
      <c r="F1952" s="63">
        <v>15000000</v>
      </c>
      <c r="G1952" s="76">
        <f t="shared" si="95"/>
        <v>15000000</v>
      </c>
      <c r="H1952" s="56" t="s">
        <v>1226</v>
      </c>
      <c r="I1952" s="69"/>
      <c r="J1952" s="26"/>
    </row>
    <row r="1953" spans="1:10" s="14" customFormat="1" ht="77.5" x14ac:dyDescent="0.35">
      <c r="A1953" s="10"/>
      <c r="B1953" s="11"/>
      <c r="C1953" s="58">
        <v>12</v>
      </c>
      <c r="D1953" s="56" t="s">
        <v>2546</v>
      </c>
      <c r="E1953" s="63">
        <v>0</v>
      </c>
      <c r="F1953" s="63">
        <v>15000000</v>
      </c>
      <c r="G1953" s="76">
        <f t="shared" si="95"/>
        <v>15000000</v>
      </c>
      <c r="H1953" s="56" t="s">
        <v>1226</v>
      </c>
      <c r="I1953" s="69"/>
      <c r="J1953" s="26"/>
    </row>
    <row r="1954" spans="1:10" s="14" customFormat="1" ht="77.5" x14ac:dyDescent="0.35">
      <c r="A1954" s="10"/>
      <c r="B1954" s="11"/>
      <c r="C1954" s="58">
        <v>13</v>
      </c>
      <c r="D1954" s="56" t="s">
        <v>2547</v>
      </c>
      <c r="E1954" s="63">
        <v>0</v>
      </c>
      <c r="F1954" s="63">
        <v>15000000</v>
      </c>
      <c r="G1954" s="76">
        <f t="shared" si="95"/>
        <v>15000000</v>
      </c>
      <c r="H1954" s="56" t="s">
        <v>1226</v>
      </c>
      <c r="I1954" s="69"/>
      <c r="J1954" s="26"/>
    </row>
    <row r="1955" spans="1:10" s="14" customFormat="1" ht="93" x14ac:dyDescent="0.35">
      <c r="A1955" s="10"/>
      <c r="B1955" s="11"/>
      <c r="C1955" s="58">
        <v>14</v>
      </c>
      <c r="D1955" s="56" t="s">
        <v>2548</v>
      </c>
      <c r="E1955" s="63">
        <v>0</v>
      </c>
      <c r="F1955" s="63">
        <v>15000000</v>
      </c>
      <c r="G1955" s="76">
        <f t="shared" si="95"/>
        <v>15000000</v>
      </c>
      <c r="H1955" s="56" t="s">
        <v>1226</v>
      </c>
      <c r="I1955" s="69"/>
      <c r="J1955" s="26"/>
    </row>
    <row r="1956" spans="1:10" s="14" customFormat="1" ht="93" x14ac:dyDescent="0.35">
      <c r="A1956" s="10"/>
      <c r="B1956" s="11"/>
      <c r="C1956" s="58">
        <v>15</v>
      </c>
      <c r="D1956" s="56" t="s">
        <v>2549</v>
      </c>
      <c r="E1956" s="63">
        <v>0</v>
      </c>
      <c r="F1956" s="63">
        <v>10000000</v>
      </c>
      <c r="G1956" s="76">
        <f t="shared" si="95"/>
        <v>10000000</v>
      </c>
      <c r="H1956" s="56" t="s">
        <v>1226</v>
      </c>
      <c r="I1956" s="69"/>
      <c r="J1956" s="26"/>
    </row>
    <row r="1957" spans="1:10" x14ac:dyDescent="0.35">
      <c r="A1957" s="10"/>
      <c r="B1957" s="11"/>
      <c r="C1957" s="109" t="s">
        <v>1394</v>
      </c>
      <c r="D1957" s="110"/>
      <c r="E1957" s="59">
        <f>SUM(E1942:E1956)</f>
        <v>35000000</v>
      </c>
      <c r="F1957" s="59">
        <f>SUM(F1942:F1956)</f>
        <v>295000000</v>
      </c>
      <c r="G1957" s="73">
        <f>SUM(G1942:G1956)</f>
        <v>260000000</v>
      </c>
      <c r="H1957" s="31"/>
      <c r="J1957" s="35"/>
    </row>
    <row r="1958" spans="1:10" x14ac:dyDescent="0.35">
      <c r="A1958" s="10"/>
      <c r="B1958" s="11"/>
      <c r="C1958" s="107" t="s">
        <v>1412</v>
      </c>
      <c r="D1958" s="112"/>
      <c r="E1958" s="59"/>
      <c r="F1958" s="59"/>
      <c r="G1958" s="73"/>
      <c r="H1958" s="31"/>
      <c r="J1958" s="35"/>
    </row>
    <row r="1959" spans="1:10" ht="77.5" x14ac:dyDescent="0.35">
      <c r="A1959" s="10"/>
      <c r="B1959" s="11"/>
      <c r="C1959" s="9">
        <f ca="1">COUNTIF($B$11:E1959,E1959)</f>
        <v>1</v>
      </c>
      <c r="D1959" s="4" t="s">
        <v>676</v>
      </c>
      <c r="E1959" s="59">
        <v>20000000</v>
      </c>
      <c r="F1959" s="59">
        <v>20000000</v>
      </c>
      <c r="G1959" s="73"/>
      <c r="H1959" s="6" t="s">
        <v>1227</v>
      </c>
    </row>
    <row r="1960" spans="1:10" ht="77.5" x14ac:dyDescent="0.35">
      <c r="A1960" s="10"/>
      <c r="B1960" s="11"/>
      <c r="C1960" s="9">
        <f ca="1">COUNTIF($B$11:E1960,E1960)</f>
        <v>2</v>
      </c>
      <c r="D1960" s="4" t="s">
        <v>677</v>
      </c>
      <c r="E1960" s="59">
        <v>20000000</v>
      </c>
      <c r="F1960" s="59">
        <v>20000000</v>
      </c>
      <c r="G1960" s="73"/>
      <c r="H1960" s="6" t="s">
        <v>1227</v>
      </c>
    </row>
    <row r="1961" spans="1:10" ht="93" x14ac:dyDescent="0.35">
      <c r="A1961" s="10"/>
      <c r="B1961" s="11"/>
      <c r="C1961" s="9">
        <f ca="1">COUNTIF($B$11:E1961,E1961)</f>
        <v>3</v>
      </c>
      <c r="D1961" s="4" t="s">
        <v>678</v>
      </c>
      <c r="E1961" s="59">
        <v>30000000</v>
      </c>
      <c r="F1961" s="59">
        <v>30000000</v>
      </c>
      <c r="G1961" s="73"/>
      <c r="H1961" s="6" t="s">
        <v>1227</v>
      </c>
    </row>
    <row r="1962" spans="1:10" ht="108.5" x14ac:dyDescent="0.35">
      <c r="A1962" s="10"/>
      <c r="B1962" s="11"/>
      <c r="C1962" s="9">
        <f ca="1">COUNTIF($B$11:E1962,E1962)</f>
        <v>4</v>
      </c>
      <c r="D1962" s="4" t="s">
        <v>679</v>
      </c>
      <c r="E1962" s="59">
        <v>45000000</v>
      </c>
      <c r="F1962" s="59">
        <v>45000000</v>
      </c>
      <c r="G1962" s="73"/>
      <c r="H1962" s="6" t="s">
        <v>1227</v>
      </c>
    </row>
    <row r="1963" spans="1:10" ht="77.5" x14ac:dyDescent="0.35">
      <c r="A1963" s="10"/>
      <c r="B1963" s="11"/>
      <c r="C1963" s="9">
        <f ca="1">COUNTIF($B$11:E1963,E1963)</f>
        <v>5</v>
      </c>
      <c r="D1963" s="4" t="s">
        <v>680</v>
      </c>
      <c r="E1963" s="59">
        <v>50000000</v>
      </c>
      <c r="F1963" s="59">
        <v>50000000</v>
      </c>
      <c r="G1963" s="73"/>
      <c r="H1963" s="6" t="s">
        <v>1227</v>
      </c>
    </row>
    <row r="1964" spans="1:10" ht="77.5" x14ac:dyDescent="0.35">
      <c r="A1964" s="10"/>
      <c r="B1964" s="11"/>
      <c r="C1964" s="9">
        <f ca="1">COUNTIF($B$11:E1964,E1964)</f>
        <v>6</v>
      </c>
      <c r="D1964" s="4" t="s">
        <v>681</v>
      </c>
      <c r="E1964" s="59">
        <v>50000000</v>
      </c>
      <c r="F1964" s="59">
        <v>50000000</v>
      </c>
      <c r="G1964" s="73"/>
      <c r="H1964" s="6" t="s">
        <v>1227</v>
      </c>
    </row>
    <row r="1965" spans="1:10" ht="93" x14ac:dyDescent="0.35">
      <c r="A1965" s="10"/>
      <c r="B1965" s="11"/>
      <c r="C1965" s="9">
        <f ca="1">COUNTIF($B$11:E1965,E1965)</f>
        <v>7</v>
      </c>
      <c r="D1965" s="4" t="s">
        <v>682</v>
      </c>
      <c r="E1965" s="59">
        <v>30000000</v>
      </c>
      <c r="F1965" s="59">
        <v>30000000</v>
      </c>
      <c r="G1965" s="73"/>
      <c r="H1965" s="6" t="s">
        <v>1227</v>
      </c>
    </row>
    <row r="1966" spans="1:10" ht="108.5" x14ac:dyDescent="0.35">
      <c r="A1966" s="10"/>
      <c r="B1966" s="11"/>
      <c r="C1966" s="9">
        <f ca="1">COUNTIF($B$11:E1966,E1966)</f>
        <v>8</v>
      </c>
      <c r="D1966" s="4" t="s">
        <v>683</v>
      </c>
      <c r="E1966" s="59">
        <v>50000000</v>
      </c>
      <c r="F1966" s="59">
        <v>50000000</v>
      </c>
      <c r="G1966" s="73"/>
      <c r="H1966" s="6" t="s">
        <v>1227</v>
      </c>
    </row>
    <row r="1967" spans="1:10" ht="93" x14ac:dyDescent="0.35">
      <c r="A1967" s="10"/>
      <c r="B1967" s="11"/>
      <c r="C1967" s="9">
        <f ca="1">COUNTIF($B$11:E1967,E1967)</f>
        <v>9</v>
      </c>
      <c r="D1967" s="4" t="s">
        <v>684</v>
      </c>
      <c r="E1967" s="59">
        <v>40000000</v>
      </c>
      <c r="F1967" s="59">
        <v>40000000</v>
      </c>
      <c r="G1967" s="73"/>
      <c r="H1967" s="6" t="s">
        <v>1227</v>
      </c>
    </row>
    <row r="1968" spans="1:10" ht="108.5" x14ac:dyDescent="0.35">
      <c r="A1968" s="10"/>
      <c r="B1968" s="11"/>
      <c r="C1968" s="9">
        <f ca="1">COUNTIF($B$11:E1968,E1968)</f>
        <v>10</v>
      </c>
      <c r="D1968" s="4" t="s">
        <v>685</v>
      </c>
      <c r="E1968" s="59">
        <v>40000000</v>
      </c>
      <c r="F1968" s="59">
        <v>40000000</v>
      </c>
      <c r="G1968" s="73"/>
      <c r="H1968" s="6" t="s">
        <v>1227</v>
      </c>
    </row>
    <row r="1969" spans="1:10" ht="108.5" x14ac:dyDescent="0.35">
      <c r="A1969" s="10"/>
      <c r="B1969" s="11"/>
      <c r="C1969" s="9">
        <f ca="1">COUNTIF($B$11:E1969,E1969)</f>
        <v>11</v>
      </c>
      <c r="D1969" s="4" t="s">
        <v>686</v>
      </c>
      <c r="E1969" s="59">
        <v>40000000</v>
      </c>
      <c r="F1969" s="59">
        <v>40000000</v>
      </c>
      <c r="G1969" s="73"/>
      <c r="H1969" s="6" t="s">
        <v>1227</v>
      </c>
    </row>
    <row r="1970" spans="1:10" ht="108.5" x14ac:dyDescent="0.35">
      <c r="A1970" s="10"/>
      <c r="B1970" s="11"/>
      <c r="C1970" s="9">
        <f ca="1">COUNTIF($B$11:E1970,E1970)</f>
        <v>12</v>
      </c>
      <c r="D1970" s="4" t="s">
        <v>687</v>
      </c>
      <c r="E1970" s="59">
        <v>40000000</v>
      </c>
      <c r="F1970" s="59">
        <v>40000000</v>
      </c>
      <c r="G1970" s="73"/>
      <c r="H1970" s="6" t="s">
        <v>1227</v>
      </c>
    </row>
    <row r="1971" spans="1:10" ht="77.5" x14ac:dyDescent="0.35">
      <c r="A1971" s="10"/>
      <c r="B1971" s="11"/>
      <c r="C1971" s="9">
        <f ca="1">COUNTIF($B$11:E1971,E1971)</f>
        <v>13</v>
      </c>
      <c r="D1971" s="4" t="s">
        <v>688</v>
      </c>
      <c r="E1971" s="59">
        <v>45000000</v>
      </c>
      <c r="F1971" s="59">
        <v>45000000</v>
      </c>
      <c r="G1971" s="73"/>
      <c r="H1971" s="6" t="s">
        <v>1227</v>
      </c>
    </row>
    <row r="1972" spans="1:10" ht="77.5" x14ac:dyDescent="0.35">
      <c r="A1972" s="10"/>
      <c r="B1972" s="11"/>
      <c r="C1972" s="9">
        <f ca="1">COUNTIF($B$11:E1972,E1972)</f>
        <v>14</v>
      </c>
      <c r="D1972" s="4" t="s">
        <v>689</v>
      </c>
      <c r="E1972" s="59">
        <v>45000000</v>
      </c>
      <c r="F1972" s="59">
        <v>45000000</v>
      </c>
      <c r="G1972" s="73"/>
      <c r="H1972" s="6" t="s">
        <v>1227</v>
      </c>
    </row>
    <row r="1973" spans="1:10" ht="77.5" x14ac:dyDescent="0.35">
      <c r="A1973" s="10"/>
      <c r="B1973" s="11"/>
      <c r="C1973" s="9">
        <f ca="1">COUNTIF($B$11:E1973,E1973)</f>
        <v>15</v>
      </c>
      <c r="D1973" s="4" t="s">
        <v>690</v>
      </c>
      <c r="E1973" s="59">
        <v>40000000</v>
      </c>
      <c r="F1973" s="59">
        <v>40000000</v>
      </c>
      <c r="G1973" s="73"/>
      <c r="H1973" s="6" t="s">
        <v>1227</v>
      </c>
    </row>
    <row r="1974" spans="1:10" ht="77.5" x14ac:dyDescent="0.35">
      <c r="A1974" s="10"/>
      <c r="B1974" s="11"/>
      <c r="C1974" s="9">
        <f ca="1">COUNTIF($B$11:E1974,E1974)</f>
        <v>16</v>
      </c>
      <c r="D1974" s="4" t="s">
        <v>691</v>
      </c>
      <c r="E1974" s="59">
        <v>15000000</v>
      </c>
      <c r="F1974" s="59">
        <v>15000000</v>
      </c>
      <c r="G1974" s="73"/>
      <c r="H1974" s="6" t="s">
        <v>1226</v>
      </c>
    </row>
    <row r="1975" spans="1:10" ht="77.5" x14ac:dyDescent="0.35">
      <c r="A1975" s="10"/>
      <c r="B1975" s="11"/>
      <c r="C1975" s="9">
        <f ca="1">COUNTIF($B$11:E1975,E1975)</f>
        <v>17</v>
      </c>
      <c r="D1975" s="4" t="s">
        <v>692</v>
      </c>
      <c r="E1975" s="59">
        <v>15000000</v>
      </c>
      <c r="F1975" s="59">
        <v>15000000</v>
      </c>
      <c r="G1975" s="73"/>
      <c r="H1975" s="6" t="s">
        <v>1226</v>
      </c>
    </row>
    <row r="1976" spans="1:10" ht="77.5" x14ac:dyDescent="0.35">
      <c r="A1976" s="10"/>
      <c r="B1976" s="11"/>
      <c r="C1976" s="9">
        <f ca="1">COUNTIF($B$11:E1976,E1976)</f>
        <v>18</v>
      </c>
      <c r="D1976" s="4" t="s">
        <v>693</v>
      </c>
      <c r="E1976" s="59">
        <v>15000000</v>
      </c>
      <c r="F1976" s="59">
        <v>15000000</v>
      </c>
      <c r="G1976" s="73"/>
      <c r="H1976" s="6" t="s">
        <v>1226</v>
      </c>
    </row>
    <row r="1977" spans="1:10" ht="77.5" x14ac:dyDescent="0.35">
      <c r="A1977" s="10"/>
      <c r="B1977" s="11"/>
      <c r="C1977" s="9">
        <f ca="1">COUNTIF($B$11:E1977,E1977)</f>
        <v>19</v>
      </c>
      <c r="D1977" s="4" t="s">
        <v>694</v>
      </c>
      <c r="E1977" s="59">
        <v>10000000</v>
      </c>
      <c r="F1977" s="59">
        <v>10000000</v>
      </c>
      <c r="G1977" s="73"/>
      <c r="H1977" s="6" t="s">
        <v>1226</v>
      </c>
    </row>
    <row r="1978" spans="1:10" ht="77.5" x14ac:dyDescent="0.35">
      <c r="A1978" s="10"/>
      <c r="B1978" s="11"/>
      <c r="C1978" s="9">
        <f ca="1">COUNTIF($B$11:E1978,E1978)</f>
        <v>20</v>
      </c>
      <c r="D1978" s="4" t="s">
        <v>695</v>
      </c>
      <c r="E1978" s="59">
        <v>10000000</v>
      </c>
      <c r="F1978" s="59">
        <v>10000000</v>
      </c>
      <c r="G1978" s="73"/>
      <c r="H1978" s="6" t="s">
        <v>1226</v>
      </c>
    </row>
    <row r="1979" spans="1:10" ht="77.5" x14ac:dyDescent="0.35">
      <c r="A1979" s="10"/>
      <c r="B1979" s="11"/>
      <c r="C1979" s="9">
        <f ca="1">COUNTIF($B$11:E1979,E1979)</f>
        <v>21</v>
      </c>
      <c r="D1979" s="4" t="s">
        <v>696</v>
      </c>
      <c r="E1979" s="59">
        <v>30000000</v>
      </c>
      <c r="F1979" s="59">
        <v>30000000</v>
      </c>
      <c r="G1979" s="73"/>
      <c r="H1979" s="6" t="s">
        <v>1226</v>
      </c>
    </row>
    <row r="1980" spans="1:10" s="14" customFormat="1" ht="77.5" x14ac:dyDescent="0.35">
      <c r="A1980" s="10"/>
      <c r="B1980" s="11"/>
      <c r="C1980" s="58">
        <v>22</v>
      </c>
      <c r="D1980" s="56" t="s">
        <v>2553</v>
      </c>
      <c r="E1980" s="63">
        <v>0</v>
      </c>
      <c r="F1980" s="63">
        <v>20000000</v>
      </c>
      <c r="G1980" s="76">
        <f t="shared" ref="G1980:G2013" si="96">F1980-E1980</f>
        <v>20000000</v>
      </c>
      <c r="H1980" s="56" t="s">
        <v>1227</v>
      </c>
      <c r="I1980" s="69"/>
      <c r="J1980" s="26"/>
    </row>
    <row r="1981" spans="1:10" s="14" customFormat="1" ht="77.5" x14ac:dyDescent="0.35">
      <c r="A1981" s="10"/>
      <c r="B1981" s="11"/>
      <c r="C1981" s="58">
        <v>23</v>
      </c>
      <c r="D1981" s="56" t="s">
        <v>2554</v>
      </c>
      <c r="E1981" s="63">
        <v>0</v>
      </c>
      <c r="F1981" s="63">
        <v>20000000</v>
      </c>
      <c r="G1981" s="76">
        <f t="shared" si="96"/>
        <v>20000000</v>
      </c>
      <c r="H1981" s="56" t="s">
        <v>1227</v>
      </c>
      <c r="I1981" s="69"/>
      <c r="J1981" s="26"/>
    </row>
    <row r="1982" spans="1:10" s="14" customFormat="1" ht="108.5" x14ac:dyDescent="0.35">
      <c r="A1982" s="10"/>
      <c r="B1982" s="11"/>
      <c r="C1982" s="58">
        <v>24</v>
      </c>
      <c r="D1982" s="56" t="s">
        <v>2555</v>
      </c>
      <c r="E1982" s="63">
        <v>0</v>
      </c>
      <c r="F1982" s="63">
        <v>30000000</v>
      </c>
      <c r="G1982" s="76">
        <f t="shared" si="96"/>
        <v>30000000</v>
      </c>
      <c r="H1982" s="56" t="s">
        <v>1227</v>
      </c>
      <c r="I1982" s="69"/>
      <c r="J1982" s="26"/>
    </row>
    <row r="1983" spans="1:10" s="14" customFormat="1" ht="93" x14ac:dyDescent="0.35">
      <c r="A1983" s="10"/>
      <c r="B1983" s="11"/>
      <c r="C1983" s="58">
        <v>25</v>
      </c>
      <c r="D1983" s="56" t="s">
        <v>2556</v>
      </c>
      <c r="E1983" s="63">
        <v>0</v>
      </c>
      <c r="F1983" s="63">
        <v>75000000</v>
      </c>
      <c r="G1983" s="76">
        <f t="shared" si="96"/>
        <v>75000000</v>
      </c>
      <c r="H1983" s="56" t="s">
        <v>1227</v>
      </c>
      <c r="I1983" s="69"/>
      <c r="J1983" s="26"/>
    </row>
    <row r="1984" spans="1:10" s="14" customFormat="1" ht="93" x14ac:dyDescent="0.35">
      <c r="A1984" s="10"/>
      <c r="B1984" s="11"/>
      <c r="C1984" s="58">
        <v>26</v>
      </c>
      <c r="D1984" s="56" t="s">
        <v>2557</v>
      </c>
      <c r="E1984" s="63">
        <v>0</v>
      </c>
      <c r="F1984" s="63">
        <v>50000000</v>
      </c>
      <c r="G1984" s="76">
        <f t="shared" si="96"/>
        <v>50000000</v>
      </c>
      <c r="H1984" s="56" t="s">
        <v>1227</v>
      </c>
      <c r="I1984" s="69"/>
      <c r="J1984" s="26"/>
    </row>
    <row r="1985" spans="1:10" s="14" customFormat="1" ht="77.5" x14ac:dyDescent="0.35">
      <c r="A1985" s="10"/>
      <c r="B1985" s="11"/>
      <c r="C1985" s="58">
        <v>27</v>
      </c>
      <c r="D1985" s="56" t="s">
        <v>2558</v>
      </c>
      <c r="E1985" s="63">
        <v>0</v>
      </c>
      <c r="F1985" s="63">
        <v>75000000</v>
      </c>
      <c r="G1985" s="76">
        <f t="shared" si="96"/>
        <v>75000000</v>
      </c>
      <c r="H1985" s="56" t="s">
        <v>1227</v>
      </c>
      <c r="I1985" s="69"/>
      <c r="J1985" s="26"/>
    </row>
    <row r="1986" spans="1:10" s="14" customFormat="1" ht="77.5" x14ac:dyDescent="0.35">
      <c r="A1986" s="10"/>
      <c r="B1986" s="11"/>
      <c r="C1986" s="58">
        <v>28</v>
      </c>
      <c r="D1986" s="56" t="s">
        <v>2559</v>
      </c>
      <c r="E1986" s="63">
        <v>0</v>
      </c>
      <c r="F1986" s="63">
        <v>75000000</v>
      </c>
      <c r="G1986" s="76">
        <f t="shared" si="96"/>
        <v>75000000</v>
      </c>
      <c r="H1986" s="56" t="s">
        <v>1227</v>
      </c>
      <c r="I1986" s="69"/>
      <c r="J1986" s="26"/>
    </row>
    <row r="1987" spans="1:10" s="14" customFormat="1" ht="93" x14ac:dyDescent="0.35">
      <c r="A1987" s="10"/>
      <c r="B1987" s="11"/>
      <c r="C1987" s="58">
        <v>29</v>
      </c>
      <c r="D1987" s="56" t="s">
        <v>2567</v>
      </c>
      <c r="E1987" s="63">
        <v>0</v>
      </c>
      <c r="F1987" s="63">
        <v>20000000</v>
      </c>
      <c r="G1987" s="76">
        <f t="shared" si="96"/>
        <v>20000000</v>
      </c>
      <c r="H1987" s="56" t="s">
        <v>1227</v>
      </c>
      <c r="I1987" s="69"/>
      <c r="J1987" s="26"/>
    </row>
    <row r="1988" spans="1:10" s="14" customFormat="1" ht="93" x14ac:dyDescent="0.35">
      <c r="A1988" s="10"/>
      <c r="B1988" s="11"/>
      <c r="C1988" s="58">
        <v>30</v>
      </c>
      <c r="D1988" s="56" t="s">
        <v>2576</v>
      </c>
      <c r="E1988" s="63">
        <v>0</v>
      </c>
      <c r="F1988" s="63">
        <v>50000000</v>
      </c>
      <c r="G1988" s="76">
        <f t="shared" si="96"/>
        <v>50000000</v>
      </c>
      <c r="H1988" s="56" t="s">
        <v>1227</v>
      </c>
      <c r="I1988" s="69"/>
      <c r="J1988" s="26"/>
    </row>
    <row r="1989" spans="1:10" s="14" customFormat="1" ht="108.5" x14ac:dyDescent="0.35">
      <c r="A1989" s="10"/>
      <c r="B1989" s="11"/>
      <c r="C1989" s="58">
        <v>31</v>
      </c>
      <c r="D1989" s="56" t="s">
        <v>2577</v>
      </c>
      <c r="E1989" s="63">
        <v>0</v>
      </c>
      <c r="F1989" s="63">
        <v>200000000</v>
      </c>
      <c r="G1989" s="76">
        <f t="shared" si="96"/>
        <v>200000000</v>
      </c>
      <c r="H1989" s="56" t="s">
        <v>1227</v>
      </c>
      <c r="I1989" s="69"/>
      <c r="J1989" s="26"/>
    </row>
    <row r="1990" spans="1:10" s="14" customFormat="1" ht="108.5" x14ac:dyDescent="0.35">
      <c r="A1990" s="10"/>
      <c r="B1990" s="11"/>
      <c r="C1990" s="58">
        <v>32</v>
      </c>
      <c r="D1990" s="56" t="s">
        <v>2578</v>
      </c>
      <c r="E1990" s="63">
        <v>0</v>
      </c>
      <c r="F1990" s="63">
        <v>50000000</v>
      </c>
      <c r="G1990" s="76">
        <f t="shared" si="96"/>
        <v>50000000</v>
      </c>
      <c r="H1990" s="56" t="s">
        <v>1227</v>
      </c>
      <c r="I1990" s="69"/>
      <c r="J1990" s="26"/>
    </row>
    <row r="1991" spans="1:10" s="14" customFormat="1" ht="108.5" x14ac:dyDescent="0.35">
      <c r="A1991" s="10"/>
      <c r="B1991" s="11"/>
      <c r="C1991" s="58">
        <v>33</v>
      </c>
      <c r="D1991" s="56" t="s">
        <v>2579</v>
      </c>
      <c r="E1991" s="63">
        <v>0</v>
      </c>
      <c r="F1991" s="63">
        <v>75000000</v>
      </c>
      <c r="G1991" s="76">
        <f t="shared" si="96"/>
        <v>75000000</v>
      </c>
      <c r="H1991" s="56" t="s">
        <v>1227</v>
      </c>
      <c r="I1991" s="69"/>
      <c r="J1991" s="26"/>
    </row>
    <row r="1992" spans="1:10" s="14" customFormat="1" ht="108.5" x14ac:dyDescent="0.35">
      <c r="A1992" s="10"/>
      <c r="B1992" s="11"/>
      <c r="C1992" s="58">
        <v>34</v>
      </c>
      <c r="D1992" s="56" t="s">
        <v>2580</v>
      </c>
      <c r="E1992" s="63">
        <v>0</v>
      </c>
      <c r="F1992" s="63">
        <v>30000000</v>
      </c>
      <c r="G1992" s="76">
        <f t="shared" si="96"/>
        <v>30000000</v>
      </c>
      <c r="H1992" s="56" t="s">
        <v>1227</v>
      </c>
      <c r="I1992" s="69"/>
      <c r="J1992" s="26"/>
    </row>
    <row r="1993" spans="1:10" s="14" customFormat="1" ht="77.5" x14ac:dyDescent="0.35">
      <c r="A1993" s="10"/>
      <c r="B1993" s="11"/>
      <c r="C1993" s="58">
        <v>35</v>
      </c>
      <c r="D1993" s="56" t="s">
        <v>2581</v>
      </c>
      <c r="E1993" s="63">
        <v>0</v>
      </c>
      <c r="F1993" s="63">
        <v>50000000</v>
      </c>
      <c r="G1993" s="76">
        <f t="shared" si="96"/>
        <v>50000000</v>
      </c>
      <c r="H1993" s="56" t="s">
        <v>1227</v>
      </c>
      <c r="I1993" s="69"/>
      <c r="J1993" s="26"/>
    </row>
    <row r="1994" spans="1:10" s="14" customFormat="1" ht="77.5" x14ac:dyDescent="0.35">
      <c r="A1994" s="10"/>
      <c r="B1994" s="11"/>
      <c r="C1994" s="58">
        <v>36</v>
      </c>
      <c r="D1994" s="56" t="s">
        <v>2582</v>
      </c>
      <c r="E1994" s="63">
        <v>0</v>
      </c>
      <c r="F1994" s="63">
        <v>50000000</v>
      </c>
      <c r="G1994" s="76">
        <f t="shared" si="96"/>
        <v>50000000</v>
      </c>
      <c r="H1994" s="56" t="s">
        <v>1227</v>
      </c>
      <c r="I1994" s="69"/>
      <c r="J1994" s="26"/>
    </row>
    <row r="1995" spans="1:10" s="14" customFormat="1" ht="77.5" x14ac:dyDescent="0.35">
      <c r="A1995" s="10"/>
      <c r="B1995" s="11"/>
      <c r="C1995" s="58">
        <v>37</v>
      </c>
      <c r="D1995" s="56" t="s">
        <v>2583</v>
      </c>
      <c r="E1995" s="63">
        <v>0</v>
      </c>
      <c r="F1995" s="63">
        <v>50000000</v>
      </c>
      <c r="G1995" s="76">
        <f t="shared" si="96"/>
        <v>50000000</v>
      </c>
      <c r="H1995" s="56" t="s">
        <v>1227</v>
      </c>
      <c r="I1995" s="69"/>
      <c r="J1995" s="26"/>
    </row>
    <row r="1996" spans="1:10" s="14" customFormat="1" ht="77.5" x14ac:dyDescent="0.35">
      <c r="A1996" s="10"/>
      <c r="B1996" s="11"/>
      <c r="C1996" s="58">
        <v>38</v>
      </c>
      <c r="D1996" s="56" t="s">
        <v>2584</v>
      </c>
      <c r="E1996" s="63">
        <v>0</v>
      </c>
      <c r="F1996" s="63">
        <v>50000000</v>
      </c>
      <c r="G1996" s="76">
        <f t="shared" si="96"/>
        <v>50000000</v>
      </c>
      <c r="H1996" s="56" t="s">
        <v>1227</v>
      </c>
      <c r="I1996" s="69"/>
      <c r="J1996" s="26"/>
    </row>
    <row r="1997" spans="1:10" s="14" customFormat="1" ht="77.5" x14ac:dyDescent="0.35">
      <c r="A1997" s="10"/>
      <c r="B1997" s="11"/>
      <c r="C1997" s="58">
        <v>39</v>
      </c>
      <c r="D1997" s="56" t="s">
        <v>2585</v>
      </c>
      <c r="E1997" s="63">
        <v>0</v>
      </c>
      <c r="F1997" s="63">
        <v>45000000</v>
      </c>
      <c r="G1997" s="76">
        <f t="shared" si="96"/>
        <v>45000000</v>
      </c>
      <c r="H1997" s="56" t="s">
        <v>1227</v>
      </c>
      <c r="I1997" s="69"/>
      <c r="J1997" s="26"/>
    </row>
    <row r="1998" spans="1:10" s="14" customFormat="1" ht="77.5" x14ac:dyDescent="0.35">
      <c r="A1998" s="10"/>
      <c r="B1998" s="11"/>
      <c r="C1998" s="58">
        <v>40</v>
      </c>
      <c r="D1998" s="56" t="s">
        <v>2586</v>
      </c>
      <c r="E1998" s="63">
        <v>0</v>
      </c>
      <c r="F1998" s="63">
        <v>45000000</v>
      </c>
      <c r="G1998" s="76">
        <f t="shared" si="96"/>
        <v>45000000</v>
      </c>
      <c r="H1998" s="56" t="s">
        <v>1227</v>
      </c>
      <c r="I1998" s="69"/>
      <c r="J1998" s="26"/>
    </row>
    <row r="1999" spans="1:10" s="14" customFormat="1" ht="93" x14ac:dyDescent="0.35">
      <c r="A1999" s="10"/>
      <c r="B1999" s="11"/>
      <c r="C1999" s="58">
        <v>41</v>
      </c>
      <c r="D1999" s="56" t="s">
        <v>2560</v>
      </c>
      <c r="E1999" s="63">
        <v>0</v>
      </c>
      <c r="F1999" s="63">
        <v>18000000</v>
      </c>
      <c r="G1999" s="76">
        <f t="shared" si="96"/>
        <v>18000000</v>
      </c>
      <c r="H1999" s="56" t="s">
        <v>1226</v>
      </c>
      <c r="I1999" s="69"/>
      <c r="J1999" s="26"/>
    </row>
    <row r="2000" spans="1:10" s="14" customFormat="1" ht="108.5" x14ac:dyDescent="0.35">
      <c r="A2000" s="10"/>
      <c r="B2000" s="11"/>
      <c r="C2000" s="58">
        <v>42</v>
      </c>
      <c r="D2000" s="56" t="s">
        <v>2561</v>
      </c>
      <c r="E2000" s="63">
        <v>0</v>
      </c>
      <c r="F2000" s="63">
        <v>10000000</v>
      </c>
      <c r="G2000" s="76">
        <f t="shared" si="96"/>
        <v>10000000</v>
      </c>
      <c r="H2000" s="56" t="s">
        <v>1226</v>
      </c>
      <c r="I2000" s="69"/>
      <c r="J2000" s="26"/>
    </row>
    <row r="2001" spans="1:10" s="14" customFormat="1" ht="108.5" x14ac:dyDescent="0.35">
      <c r="A2001" s="10"/>
      <c r="B2001" s="11"/>
      <c r="C2001" s="58">
        <v>43</v>
      </c>
      <c r="D2001" s="56" t="s">
        <v>2562</v>
      </c>
      <c r="E2001" s="63">
        <v>0</v>
      </c>
      <c r="F2001" s="63">
        <v>12000000</v>
      </c>
      <c r="G2001" s="76">
        <f t="shared" si="96"/>
        <v>12000000</v>
      </c>
      <c r="H2001" s="56" t="s">
        <v>1226</v>
      </c>
      <c r="I2001" s="69"/>
      <c r="J2001" s="26"/>
    </row>
    <row r="2002" spans="1:10" s="14" customFormat="1" ht="108.5" x14ac:dyDescent="0.35">
      <c r="A2002" s="10"/>
      <c r="B2002" s="11"/>
      <c r="C2002" s="58">
        <v>44</v>
      </c>
      <c r="D2002" s="56" t="s">
        <v>2563</v>
      </c>
      <c r="E2002" s="63">
        <v>0</v>
      </c>
      <c r="F2002" s="63">
        <v>12000000</v>
      </c>
      <c r="G2002" s="76">
        <f t="shared" si="96"/>
        <v>12000000</v>
      </c>
      <c r="H2002" s="56" t="s">
        <v>1226</v>
      </c>
      <c r="I2002" s="69"/>
      <c r="J2002" s="26"/>
    </row>
    <row r="2003" spans="1:10" s="14" customFormat="1" ht="108.5" x14ac:dyDescent="0.35">
      <c r="A2003" s="10"/>
      <c r="B2003" s="11"/>
      <c r="C2003" s="58">
        <v>45</v>
      </c>
      <c r="D2003" s="56" t="s">
        <v>2564</v>
      </c>
      <c r="E2003" s="63">
        <v>0</v>
      </c>
      <c r="F2003" s="63">
        <v>10000000</v>
      </c>
      <c r="G2003" s="76">
        <f t="shared" si="96"/>
        <v>10000000</v>
      </c>
      <c r="H2003" s="56" t="s">
        <v>1226</v>
      </c>
      <c r="I2003" s="69"/>
      <c r="J2003" s="26"/>
    </row>
    <row r="2004" spans="1:10" s="14" customFormat="1" ht="108.5" x14ac:dyDescent="0.35">
      <c r="A2004" s="10"/>
      <c r="B2004" s="11"/>
      <c r="C2004" s="58">
        <v>46</v>
      </c>
      <c r="D2004" s="56" t="s">
        <v>2565</v>
      </c>
      <c r="E2004" s="63">
        <v>0</v>
      </c>
      <c r="F2004" s="63">
        <v>10000000</v>
      </c>
      <c r="G2004" s="76">
        <f t="shared" si="96"/>
        <v>10000000</v>
      </c>
      <c r="H2004" s="56" t="s">
        <v>1226</v>
      </c>
      <c r="I2004" s="69"/>
      <c r="J2004" s="26"/>
    </row>
    <row r="2005" spans="1:10" s="14" customFormat="1" ht="93" x14ac:dyDescent="0.35">
      <c r="A2005" s="10"/>
      <c r="B2005" s="11"/>
      <c r="C2005" s="58">
        <v>47</v>
      </c>
      <c r="D2005" s="56" t="s">
        <v>2566</v>
      </c>
      <c r="E2005" s="63">
        <v>0</v>
      </c>
      <c r="F2005" s="63">
        <v>12000000</v>
      </c>
      <c r="G2005" s="76">
        <f t="shared" si="96"/>
        <v>12000000</v>
      </c>
      <c r="H2005" s="56" t="s">
        <v>1226</v>
      </c>
      <c r="I2005" s="69"/>
      <c r="J2005" s="26"/>
    </row>
    <row r="2006" spans="1:10" s="14" customFormat="1" ht="93" x14ac:dyDescent="0.35">
      <c r="A2006" s="10"/>
      <c r="B2006" s="11"/>
      <c r="C2006" s="58">
        <v>48</v>
      </c>
      <c r="D2006" s="56" t="s">
        <v>2568</v>
      </c>
      <c r="E2006" s="63">
        <v>0</v>
      </c>
      <c r="F2006" s="63">
        <v>10000000</v>
      </c>
      <c r="G2006" s="76">
        <f t="shared" si="96"/>
        <v>10000000</v>
      </c>
      <c r="H2006" s="56" t="s">
        <v>1226</v>
      </c>
      <c r="I2006" s="69"/>
      <c r="J2006" s="26"/>
    </row>
    <row r="2007" spans="1:10" s="14" customFormat="1" ht="93" x14ac:dyDescent="0.35">
      <c r="A2007" s="10"/>
      <c r="B2007" s="11"/>
      <c r="C2007" s="58">
        <v>49</v>
      </c>
      <c r="D2007" s="56" t="s">
        <v>2569</v>
      </c>
      <c r="E2007" s="63">
        <v>0</v>
      </c>
      <c r="F2007" s="63">
        <v>10000000</v>
      </c>
      <c r="G2007" s="76">
        <f t="shared" si="96"/>
        <v>10000000</v>
      </c>
      <c r="H2007" s="56" t="s">
        <v>1226</v>
      </c>
      <c r="I2007" s="69"/>
      <c r="J2007" s="26"/>
    </row>
    <row r="2008" spans="1:10" s="14" customFormat="1" ht="93" x14ac:dyDescent="0.35">
      <c r="A2008" s="10"/>
      <c r="B2008" s="11"/>
      <c r="C2008" s="58">
        <v>50</v>
      </c>
      <c r="D2008" s="56" t="s">
        <v>2570</v>
      </c>
      <c r="E2008" s="63">
        <v>0</v>
      </c>
      <c r="F2008" s="63">
        <v>10000000</v>
      </c>
      <c r="G2008" s="76">
        <f t="shared" si="96"/>
        <v>10000000</v>
      </c>
      <c r="H2008" s="56" t="s">
        <v>1226</v>
      </c>
      <c r="I2008" s="69"/>
      <c r="J2008" s="26"/>
    </row>
    <row r="2009" spans="1:10" s="14" customFormat="1" ht="93" x14ac:dyDescent="0.35">
      <c r="A2009" s="10"/>
      <c r="B2009" s="11"/>
      <c r="C2009" s="58">
        <v>51</v>
      </c>
      <c r="D2009" s="56" t="s">
        <v>2571</v>
      </c>
      <c r="E2009" s="63">
        <v>0</v>
      </c>
      <c r="F2009" s="63">
        <v>10000000</v>
      </c>
      <c r="G2009" s="76">
        <f t="shared" si="96"/>
        <v>10000000</v>
      </c>
      <c r="H2009" s="56" t="s">
        <v>1226</v>
      </c>
      <c r="I2009" s="69"/>
      <c r="J2009" s="26"/>
    </row>
    <row r="2010" spans="1:10" s="14" customFormat="1" ht="77.5" x14ac:dyDescent="0.35">
      <c r="A2010" s="10"/>
      <c r="B2010" s="11"/>
      <c r="C2010" s="58">
        <v>52</v>
      </c>
      <c r="D2010" s="56" t="s">
        <v>2572</v>
      </c>
      <c r="E2010" s="63">
        <v>0</v>
      </c>
      <c r="F2010" s="63">
        <v>15000000</v>
      </c>
      <c r="G2010" s="76">
        <f t="shared" si="96"/>
        <v>15000000</v>
      </c>
      <c r="H2010" s="56" t="s">
        <v>1226</v>
      </c>
      <c r="I2010" s="69"/>
      <c r="J2010" s="26"/>
    </row>
    <row r="2011" spans="1:10" s="14" customFormat="1" ht="77.5" x14ac:dyDescent="0.35">
      <c r="A2011" s="10"/>
      <c r="B2011" s="11"/>
      <c r="C2011" s="58">
        <v>53</v>
      </c>
      <c r="D2011" s="56" t="s">
        <v>2573</v>
      </c>
      <c r="E2011" s="63">
        <v>0</v>
      </c>
      <c r="F2011" s="63">
        <v>12000000</v>
      </c>
      <c r="G2011" s="76">
        <f t="shared" si="96"/>
        <v>12000000</v>
      </c>
      <c r="H2011" s="56" t="s">
        <v>1226</v>
      </c>
      <c r="I2011" s="69"/>
      <c r="J2011" s="26"/>
    </row>
    <row r="2012" spans="1:10" s="14" customFormat="1" ht="77.5" x14ac:dyDescent="0.35">
      <c r="A2012" s="10"/>
      <c r="B2012" s="11"/>
      <c r="C2012" s="58">
        <v>54</v>
      </c>
      <c r="D2012" s="56" t="s">
        <v>2574</v>
      </c>
      <c r="E2012" s="63">
        <v>0</v>
      </c>
      <c r="F2012" s="63">
        <v>20000000</v>
      </c>
      <c r="G2012" s="76">
        <f t="shared" si="96"/>
        <v>20000000</v>
      </c>
      <c r="H2012" s="56" t="s">
        <v>1226</v>
      </c>
      <c r="I2012" s="69"/>
      <c r="J2012" s="26"/>
    </row>
    <row r="2013" spans="1:10" s="14" customFormat="1" ht="77.5" x14ac:dyDescent="0.35">
      <c r="A2013" s="10"/>
      <c r="B2013" s="11"/>
      <c r="C2013" s="58">
        <v>55</v>
      </c>
      <c r="D2013" s="56" t="s">
        <v>2575</v>
      </c>
      <c r="E2013" s="63">
        <v>0</v>
      </c>
      <c r="F2013" s="63">
        <v>15000000</v>
      </c>
      <c r="G2013" s="76">
        <f t="shared" si="96"/>
        <v>15000000</v>
      </c>
      <c r="H2013" s="56" t="s">
        <v>1226</v>
      </c>
      <c r="I2013" s="69"/>
      <c r="J2013" s="26"/>
    </row>
    <row r="2014" spans="1:10" x14ac:dyDescent="0.35">
      <c r="A2014" s="10"/>
      <c r="B2014" s="27"/>
      <c r="C2014" s="109" t="s">
        <v>1395</v>
      </c>
      <c r="D2014" s="110"/>
      <c r="E2014" s="59">
        <f>SUM(E1959:E2013)</f>
        <v>680000000</v>
      </c>
      <c r="F2014" s="59">
        <f>SUM(F1959:F2013)</f>
        <v>1926000000</v>
      </c>
      <c r="G2014" s="73">
        <f>SUM(G1959:G2013)</f>
        <v>1246000000</v>
      </c>
      <c r="H2014" s="31"/>
      <c r="J2014" s="35"/>
    </row>
    <row r="2015" spans="1:10" s="30" customFormat="1" x14ac:dyDescent="0.35">
      <c r="A2015" s="28"/>
      <c r="B2015" s="40"/>
      <c r="C2015" s="109" t="s">
        <v>1396</v>
      </c>
      <c r="D2015" s="110"/>
      <c r="E2015" s="61">
        <f>E1649+E1677+E1702+E1736+E1762+E1791+E1807+E1828+E1840+E1879+E1897+E1920+E1940+E1957+E2014</f>
        <v>2850500000</v>
      </c>
      <c r="F2015" s="61">
        <f>F1649+F1677+F1702+F1736+F1762+F1791+F1807+F1828+F1840+F1879+F1897+F1920+F1940+F1957+F2014</f>
        <v>8261200000</v>
      </c>
      <c r="G2015" s="75">
        <f>G1649+G1677+G1702+G1736+G1762+G1791+G1807+G1828+G1840+G1879+G1897+G1920+G1940+G1957+G2014</f>
        <v>5410700000</v>
      </c>
      <c r="H2015" s="36"/>
      <c r="I2015" s="69"/>
      <c r="J2015" s="53"/>
    </row>
    <row r="2016" spans="1:10" s="30" customFormat="1" x14ac:dyDescent="0.35">
      <c r="A2016" s="37">
        <v>8</v>
      </c>
      <c r="B2016" s="38" t="s">
        <v>1427</v>
      </c>
      <c r="C2016" s="107" t="s">
        <v>1428</v>
      </c>
      <c r="D2016" s="112"/>
      <c r="E2016" s="61"/>
      <c r="F2016" s="61"/>
      <c r="G2016" s="75"/>
      <c r="H2016" s="36"/>
      <c r="I2016" s="69"/>
      <c r="J2016" s="53"/>
    </row>
    <row r="2017" spans="1:10" ht="77.5" x14ac:dyDescent="0.35">
      <c r="A2017" s="10"/>
      <c r="B2017" s="11"/>
      <c r="C2017" s="9">
        <f ca="1">COUNTIF($B$11:E2017,E2017)</f>
        <v>1</v>
      </c>
      <c r="D2017" s="4" t="s">
        <v>697</v>
      </c>
      <c r="E2017" s="59">
        <v>10000000</v>
      </c>
      <c r="F2017" s="59">
        <v>10000000</v>
      </c>
      <c r="G2017" s="73"/>
      <c r="H2017" s="6" t="s">
        <v>1227</v>
      </c>
    </row>
    <row r="2018" spans="1:10" ht="77.5" x14ac:dyDescent="0.35">
      <c r="A2018" s="10"/>
      <c r="B2018" s="11"/>
      <c r="C2018" s="9">
        <f ca="1">COUNTIF($B$11:E2018,E2018)</f>
        <v>2</v>
      </c>
      <c r="D2018" s="4" t="s">
        <v>698</v>
      </c>
      <c r="E2018" s="59">
        <v>10000000</v>
      </c>
      <c r="F2018" s="59">
        <v>10000000</v>
      </c>
      <c r="G2018" s="73"/>
      <c r="H2018" s="6" t="s">
        <v>1227</v>
      </c>
    </row>
    <row r="2019" spans="1:10" ht="77.5" x14ac:dyDescent="0.35">
      <c r="A2019" s="10"/>
      <c r="B2019" s="11"/>
      <c r="C2019" s="9">
        <f ca="1">COUNTIF($B$11:E2019,E2019)</f>
        <v>3</v>
      </c>
      <c r="D2019" s="4" t="s">
        <v>699</v>
      </c>
      <c r="E2019" s="59">
        <v>15000000</v>
      </c>
      <c r="F2019" s="59">
        <v>15000000</v>
      </c>
      <c r="G2019" s="73"/>
      <c r="H2019" s="6" t="s">
        <v>1226</v>
      </c>
    </row>
    <row r="2020" spans="1:10" ht="77.5" x14ac:dyDescent="0.35">
      <c r="A2020" s="10"/>
      <c r="B2020" s="11"/>
      <c r="C2020" s="9">
        <f ca="1">COUNTIF($B$11:E2020,E2020)</f>
        <v>4</v>
      </c>
      <c r="D2020" s="4" t="s">
        <v>700</v>
      </c>
      <c r="E2020" s="59">
        <v>10000000</v>
      </c>
      <c r="F2020" s="59">
        <v>10000000</v>
      </c>
      <c r="G2020" s="73"/>
      <c r="H2020" s="6" t="s">
        <v>1226</v>
      </c>
    </row>
    <row r="2021" spans="1:10" ht="77.5" x14ac:dyDescent="0.35">
      <c r="A2021" s="10"/>
      <c r="B2021" s="11"/>
      <c r="C2021" s="9">
        <f ca="1">COUNTIF($B$11:E2021,E2021)</f>
        <v>5</v>
      </c>
      <c r="D2021" s="4" t="s">
        <v>701</v>
      </c>
      <c r="E2021" s="59">
        <v>20000000</v>
      </c>
      <c r="F2021" s="59">
        <v>20000000</v>
      </c>
      <c r="G2021" s="73"/>
      <c r="H2021" s="6" t="s">
        <v>1226</v>
      </c>
    </row>
    <row r="2022" spans="1:10" ht="77.5" x14ac:dyDescent="0.35">
      <c r="A2022" s="10"/>
      <c r="B2022" s="11"/>
      <c r="C2022" s="9">
        <f ca="1">COUNTIF($B$11:E2022,E2022)</f>
        <v>6</v>
      </c>
      <c r="D2022" s="4" t="s">
        <v>702</v>
      </c>
      <c r="E2022" s="59">
        <v>10000000</v>
      </c>
      <c r="F2022" s="59">
        <v>10000000</v>
      </c>
      <c r="G2022" s="73"/>
      <c r="H2022" s="6" t="s">
        <v>1226</v>
      </c>
    </row>
    <row r="2023" spans="1:10" s="14" customFormat="1" ht="108.5" x14ac:dyDescent="0.35">
      <c r="A2023" s="10"/>
      <c r="B2023" s="11"/>
      <c r="C2023" s="58">
        <v>7</v>
      </c>
      <c r="D2023" s="56" t="s">
        <v>2590</v>
      </c>
      <c r="E2023" s="63">
        <v>0</v>
      </c>
      <c r="F2023" s="63">
        <v>40000000</v>
      </c>
      <c r="G2023" s="76">
        <f t="shared" ref="G2023:G2027" si="97">F2023-E2023</f>
        <v>40000000</v>
      </c>
      <c r="H2023" s="56" t="s">
        <v>1227</v>
      </c>
      <c r="I2023" s="69"/>
      <c r="J2023" s="26"/>
    </row>
    <row r="2024" spans="1:10" s="14" customFormat="1" ht="93" x14ac:dyDescent="0.35">
      <c r="A2024" s="10"/>
      <c r="B2024" s="11"/>
      <c r="C2024" s="58">
        <v>8</v>
      </c>
      <c r="D2024" s="56" t="s">
        <v>2591</v>
      </c>
      <c r="E2024" s="63">
        <v>0</v>
      </c>
      <c r="F2024" s="63">
        <v>45000000</v>
      </c>
      <c r="G2024" s="76">
        <f t="shared" si="97"/>
        <v>45000000</v>
      </c>
      <c r="H2024" s="56" t="s">
        <v>1227</v>
      </c>
      <c r="I2024" s="69"/>
      <c r="J2024" s="26"/>
    </row>
    <row r="2025" spans="1:10" s="14" customFormat="1" ht="77.5" x14ac:dyDescent="0.35">
      <c r="A2025" s="10"/>
      <c r="B2025" s="11"/>
      <c r="C2025" s="58">
        <v>9</v>
      </c>
      <c r="D2025" s="56" t="s">
        <v>2587</v>
      </c>
      <c r="E2025" s="63">
        <v>0</v>
      </c>
      <c r="F2025" s="63">
        <v>10000000</v>
      </c>
      <c r="G2025" s="76">
        <f t="shared" si="97"/>
        <v>10000000</v>
      </c>
      <c r="H2025" s="56" t="s">
        <v>1226</v>
      </c>
      <c r="I2025" s="69"/>
      <c r="J2025" s="26"/>
    </row>
    <row r="2026" spans="1:10" s="14" customFormat="1" ht="77.5" x14ac:dyDescent="0.35">
      <c r="A2026" s="10"/>
      <c r="B2026" s="11"/>
      <c r="C2026" s="58">
        <v>10</v>
      </c>
      <c r="D2026" s="56" t="s">
        <v>2588</v>
      </c>
      <c r="E2026" s="63">
        <v>0</v>
      </c>
      <c r="F2026" s="63">
        <v>20000000</v>
      </c>
      <c r="G2026" s="76">
        <f t="shared" si="97"/>
        <v>20000000</v>
      </c>
      <c r="H2026" s="56" t="s">
        <v>1226</v>
      </c>
      <c r="I2026" s="69"/>
      <c r="J2026" s="26"/>
    </row>
    <row r="2027" spans="1:10" s="14" customFormat="1" ht="77.5" x14ac:dyDescent="0.35">
      <c r="A2027" s="10"/>
      <c r="B2027" s="11"/>
      <c r="C2027" s="58">
        <v>11</v>
      </c>
      <c r="D2027" s="56" t="s">
        <v>2589</v>
      </c>
      <c r="E2027" s="63">
        <v>0</v>
      </c>
      <c r="F2027" s="63">
        <v>10000000</v>
      </c>
      <c r="G2027" s="76">
        <f t="shared" si="97"/>
        <v>10000000</v>
      </c>
      <c r="H2027" s="56" t="s">
        <v>1226</v>
      </c>
      <c r="I2027" s="69"/>
      <c r="J2027" s="26"/>
    </row>
    <row r="2028" spans="1:10" x14ac:dyDescent="0.35">
      <c r="A2028" s="10"/>
      <c r="B2028" s="11"/>
      <c r="C2028" s="109" t="s">
        <v>1413</v>
      </c>
      <c r="D2028" s="110"/>
      <c r="E2028" s="59">
        <f>SUM(E2017:E2027)</f>
        <v>75000000</v>
      </c>
      <c r="F2028" s="59">
        <f>SUM(F2017:F2027)</f>
        <v>200000000</v>
      </c>
      <c r="G2028" s="73">
        <f>SUM(G2017:G2027)</f>
        <v>125000000</v>
      </c>
      <c r="H2028" s="31"/>
      <c r="J2028" s="35"/>
    </row>
    <row r="2029" spans="1:10" x14ac:dyDescent="0.35">
      <c r="A2029" s="10"/>
      <c r="B2029" s="11"/>
      <c r="C2029" s="107" t="s">
        <v>1429</v>
      </c>
      <c r="D2029" s="112"/>
      <c r="E2029" s="59"/>
      <c r="F2029" s="59"/>
      <c r="G2029" s="73"/>
      <c r="H2029" s="31"/>
      <c r="J2029" s="35"/>
    </row>
    <row r="2030" spans="1:10" ht="77.5" x14ac:dyDescent="0.35">
      <c r="A2030" s="10"/>
      <c r="B2030" s="11"/>
      <c r="C2030" s="9">
        <f ca="1">COUNTIF($B$11:E2030,E2030)</f>
        <v>1</v>
      </c>
      <c r="D2030" s="4" t="s">
        <v>703</v>
      </c>
      <c r="E2030" s="59">
        <v>10000000</v>
      </c>
      <c r="F2030" s="59">
        <v>10000000</v>
      </c>
      <c r="G2030" s="73"/>
      <c r="H2030" s="6" t="s">
        <v>1226</v>
      </c>
    </row>
    <row r="2031" spans="1:10" ht="77.5" x14ac:dyDescent="0.35">
      <c r="A2031" s="10"/>
      <c r="B2031" s="11"/>
      <c r="C2031" s="9">
        <f ca="1">COUNTIF($B$11:E2031,E2031)</f>
        <v>2</v>
      </c>
      <c r="D2031" s="4" t="s">
        <v>704</v>
      </c>
      <c r="E2031" s="59">
        <v>10000000</v>
      </c>
      <c r="F2031" s="59">
        <v>10000000</v>
      </c>
      <c r="G2031" s="73"/>
      <c r="H2031" s="6" t="s">
        <v>1226</v>
      </c>
    </row>
    <row r="2032" spans="1:10" ht="77.5" x14ac:dyDescent="0.35">
      <c r="A2032" s="10"/>
      <c r="B2032" s="11"/>
      <c r="C2032" s="9">
        <f ca="1">COUNTIF($B$11:E2032,E2032)</f>
        <v>3</v>
      </c>
      <c r="D2032" s="4" t="s">
        <v>705</v>
      </c>
      <c r="E2032" s="59">
        <v>10000000</v>
      </c>
      <c r="F2032" s="59">
        <v>10000000</v>
      </c>
      <c r="G2032" s="73"/>
      <c r="H2032" s="6" t="s">
        <v>1226</v>
      </c>
    </row>
    <row r="2033" spans="1:10" ht="77.5" x14ac:dyDescent="0.35">
      <c r="A2033" s="10"/>
      <c r="B2033" s="11"/>
      <c r="C2033" s="9">
        <f ca="1">COUNTIF($B$11:E2033,E2033)</f>
        <v>4</v>
      </c>
      <c r="D2033" s="4" t="s">
        <v>706</v>
      </c>
      <c r="E2033" s="59">
        <v>10000000</v>
      </c>
      <c r="F2033" s="59">
        <v>10000000</v>
      </c>
      <c r="G2033" s="73"/>
      <c r="H2033" s="6" t="s">
        <v>1226</v>
      </c>
    </row>
    <row r="2034" spans="1:10" s="14" customFormat="1" ht="108.5" x14ac:dyDescent="0.35">
      <c r="A2034" s="10"/>
      <c r="B2034" s="11"/>
      <c r="C2034" s="58">
        <v>5</v>
      </c>
      <c r="D2034" s="56" t="s">
        <v>2596</v>
      </c>
      <c r="E2034" s="63">
        <v>0</v>
      </c>
      <c r="F2034" s="63">
        <v>75000000</v>
      </c>
      <c r="G2034" s="76">
        <f t="shared" ref="G2034:G2043" si="98">F2034-E2034</f>
        <v>75000000</v>
      </c>
      <c r="H2034" s="56" t="s">
        <v>1227</v>
      </c>
      <c r="I2034" s="69"/>
      <c r="J2034" s="26"/>
    </row>
    <row r="2035" spans="1:10" s="14" customFormat="1" ht="108.5" x14ac:dyDescent="0.35">
      <c r="A2035" s="10"/>
      <c r="B2035" s="11"/>
      <c r="C2035" s="58">
        <v>6</v>
      </c>
      <c r="D2035" s="56" t="s">
        <v>2597</v>
      </c>
      <c r="E2035" s="63">
        <v>0</v>
      </c>
      <c r="F2035" s="63">
        <v>40000000</v>
      </c>
      <c r="G2035" s="76">
        <f t="shared" si="98"/>
        <v>40000000</v>
      </c>
      <c r="H2035" s="56" t="s">
        <v>1227</v>
      </c>
      <c r="I2035" s="69"/>
      <c r="J2035" s="26"/>
    </row>
    <row r="2036" spans="1:10" s="14" customFormat="1" ht="77.5" x14ac:dyDescent="0.35">
      <c r="A2036" s="10"/>
      <c r="B2036" s="11"/>
      <c r="C2036" s="58">
        <v>7</v>
      </c>
      <c r="D2036" s="56" t="s">
        <v>2592</v>
      </c>
      <c r="E2036" s="63">
        <v>0</v>
      </c>
      <c r="F2036" s="63">
        <v>10000000</v>
      </c>
      <c r="G2036" s="76">
        <f t="shared" si="98"/>
        <v>10000000</v>
      </c>
      <c r="H2036" s="56" t="s">
        <v>1226</v>
      </c>
      <c r="I2036" s="69"/>
      <c r="J2036" s="26"/>
    </row>
    <row r="2037" spans="1:10" s="14" customFormat="1" ht="77.5" x14ac:dyDescent="0.35">
      <c r="A2037" s="10"/>
      <c r="B2037" s="11"/>
      <c r="C2037" s="58">
        <v>8</v>
      </c>
      <c r="D2037" s="56" t="s">
        <v>2593</v>
      </c>
      <c r="E2037" s="63">
        <v>0</v>
      </c>
      <c r="F2037" s="63">
        <v>45000000</v>
      </c>
      <c r="G2037" s="76">
        <f t="shared" si="98"/>
        <v>45000000</v>
      </c>
      <c r="H2037" s="56" t="s">
        <v>1226</v>
      </c>
      <c r="I2037" s="69"/>
      <c r="J2037" s="26"/>
    </row>
    <row r="2038" spans="1:10" s="14" customFormat="1" ht="77.5" x14ac:dyDescent="0.35">
      <c r="A2038" s="10"/>
      <c r="B2038" s="11"/>
      <c r="C2038" s="58">
        <v>9</v>
      </c>
      <c r="D2038" s="56" t="s">
        <v>2594</v>
      </c>
      <c r="E2038" s="63">
        <v>0</v>
      </c>
      <c r="F2038" s="63">
        <v>10000000</v>
      </c>
      <c r="G2038" s="76">
        <f t="shared" si="98"/>
        <v>10000000</v>
      </c>
      <c r="H2038" s="56" t="s">
        <v>1226</v>
      </c>
      <c r="I2038" s="69"/>
      <c r="J2038" s="26"/>
    </row>
    <row r="2039" spans="1:10" s="14" customFormat="1" ht="77.5" x14ac:dyDescent="0.35">
      <c r="A2039" s="10"/>
      <c r="B2039" s="11"/>
      <c r="C2039" s="58">
        <v>10</v>
      </c>
      <c r="D2039" s="56" t="s">
        <v>3326</v>
      </c>
      <c r="E2039" s="63">
        <v>0</v>
      </c>
      <c r="F2039" s="63">
        <v>13000000</v>
      </c>
      <c r="G2039" s="76">
        <f t="shared" si="98"/>
        <v>13000000</v>
      </c>
      <c r="H2039" s="56" t="s">
        <v>1226</v>
      </c>
      <c r="I2039" s="69"/>
      <c r="J2039" s="26"/>
    </row>
    <row r="2040" spans="1:10" s="14" customFormat="1" ht="77.5" x14ac:dyDescent="0.35">
      <c r="A2040" s="10"/>
      <c r="B2040" s="11"/>
      <c r="C2040" s="58">
        <v>11</v>
      </c>
      <c r="D2040" s="56" t="s">
        <v>3327</v>
      </c>
      <c r="E2040" s="63">
        <v>0</v>
      </c>
      <c r="F2040" s="63">
        <v>13000000</v>
      </c>
      <c r="G2040" s="76">
        <f t="shared" si="98"/>
        <v>13000000</v>
      </c>
      <c r="H2040" s="56" t="s">
        <v>1226</v>
      </c>
      <c r="I2040" s="69"/>
      <c r="J2040" s="26"/>
    </row>
    <row r="2041" spans="1:10" s="14" customFormat="1" ht="77.5" x14ac:dyDescent="0.35">
      <c r="A2041" s="10"/>
      <c r="B2041" s="11"/>
      <c r="C2041" s="58">
        <v>12</v>
      </c>
      <c r="D2041" s="56" t="s">
        <v>3328</v>
      </c>
      <c r="E2041" s="63">
        <v>0</v>
      </c>
      <c r="F2041" s="63">
        <v>13000000</v>
      </c>
      <c r="G2041" s="76">
        <f t="shared" si="98"/>
        <v>13000000</v>
      </c>
      <c r="H2041" s="56" t="s">
        <v>1226</v>
      </c>
      <c r="I2041" s="69"/>
      <c r="J2041" s="26"/>
    </row>
    <row r="2042" spans="1:10" s="14" customFormat="1" ht="77.5" x14ac:dyDescent="0.35">
      <c r="A2042" s="10"/>
      <c r="B2042" s="11"/>
      <c r="C2042" s="58">
        <v>13</v>
      </c>
      <c r="D2042" s="56" t="s">
        <v>3329</v>
      </c>
      <c r="E2042" s="63">
        <v>0</v>
      </c>
      <c r="F2042" s="63">
        <v>13000000</v>
      </c>
      <c r="G2042" s="76">
        <f t="shared" si="98"/>
        <v>13000000</v>
      </c>
      <c r="H2042" s="56" t="s">
        <v>1226</v>
      </c>
      <c r="I2042" s="69"/>
      <c r="J2042" s="26"/>
    </row>
    <row r="2043" spans="1:10" s="14" customFormat="1" ht="77.5" x14ac:dyDescent="0.35">
      <c r="A2043" s="10"/>
      <c r="B2043" s="11"/>
      <c r="C2043" s="58">
        <v>14</v>
      </c>
      <c r="D2043" s="56" t="s">
        <v>2595</v>
      </c>
      <c r="E2043" s="63">
        <v>0</v>
      </c>
      <c r="F2043" s="63">
        <v>10000000</v>
      </c>
      <c r="G2043" s="76">
        <f t="shared" si="98"/>
        <v>10000000</v>
      </c>
      <c r="H2043" s="56" t="s">
        <v>1226</v>
      </c>
      <c r="I2043" s="69"/>
      <c r="J2043" s="26"/>
    </row>
    <row r="2044" spans="1:10" x14ac:dyDescent="0.35">
      <c r="A2044" s="10"/>
      <c r="B2044" s="11"/>
      <c r="C2044" s="109" t="s">
        <v>1414</v>
      </c>
      <c r="D2044" s="110"/>
      <c r="E2044" s="61">
        <f>SUM(E2030:E2043)</f>
        <v>40000000</v>
      </c>
      <c r="F2044" s="61">
        <f>SUM(F2030:F2043)</f>
        <v>282000000</v>
      </c>
      <c r="G2044" s="75">
        <f>SUM(G2030:G2043)</f>
        <v>242000000</v>
      </c>
      <c r="H2044" s="31"/>
      <c r="J2044" s="35"/>
    </row>
    <row r="2045" spans="1:10" x14ac:dyDescent="0.35">
      <c r="A2045" s="10"/>
      <c r="B2045" s="11"/>
      <c r="C2045" s="107" t="s">
        <v>1430</v>
      </c>
      <c r="D2045" s="112"/>
      <c r="E2045" s="59"/>
      <c r="F2045" s="59"/>
      <c r="G2045" s="73"/>
      <c r="H2045" s="31"/>
      <c r="J2045" s="35"/>
    </row>
    <row r="2046" spans="1:10" ht="77.5" x14ac:dyDescent="0.35">
      <c r="A2046" s="10"/>
      <c r="B2046" s="11"/>
      <c r="C2046" s="9">
        <f ca="1">COUNTIF($B$11:E2046,E2046)</f>
        <v>1</v>
      </c>
      <c r="D2046" s="4" t="s">
        <v>707</v>
      </c>
      <c r="E2046" s="59">
        <v>10000000</v>
      </c>
      <c r="F2046" s="59">
        <v>10000000</v>
      </c>
      <c r="G2046" s="73"/>
      <c r="H2046" s="6" t="s">
        <v>1226</v>
      </c>
    </row>
    <row r="2047" spans="1:10" ht="77.5" x14ac:dyDescent="0.35">
      <c r="A2047" s="10"/>
      <c r="B2047" s="11"/>
      <c r="C2047" s="9">
        <f ca="1">COUNTIF($B$11:E2047,E2047)</f>
        <v>2</v>
      </c>
      <c r="D2047" s="4" t="s">
        <v>708</v>
      </c>
      <c r="E2047" s="59">
        <v>20000000</v>
      </c>
      <c r="F2047" s="59">
        <v>20000000</v>
      </c>
      <c r="G2047" s="73"/>
      <c r="H2047" s="6" t="s">
        <v>1226</v>
      </c>
    </row>
    <row r="2048" spans="1:10" ht="93" x14ac:dyDescent="0.35">
      <c r="A2048" s="10"/>
      <c r="B2048" s="11"/>
      <c r="C2048" s="9">
        <f ca="1">COUNTIF($B$11:E2048,E2048)</f>
        <v>3</v>
      </c>
      <c r="D2048" s="4" t="s">
        <v>709</v>
      </c>
      <c r="E2048" s="59">
        <v>10000000</v>
      </c>
      <c r="F2048" s="59">
        <v>10000000</v>
      </c>
      <c r="G2048" s="73"/>
      <c r="H2048" s="6" t="s">
        <v>1226</v>
      </c>
    </row>
    <row r="2049" spans="1:10" s="14" customFormat="1" ht="77.5" x14ac:dyDescent="0.35">
      <c r="A2049" s="10"/>
      <c r="B2049" s="11"/>
      <c r="C2049" s="58">
        <v>4</v>
      </c>
      <c r="D2049" s="56" t="s">
        <v>2600</v>
      </c>
      <c r="E2049" s="63">
        <v>0</v>
      </c>
      <c r="F2049" s="63">
        <v>75000000</v>
      </c>
      <c r="G2049" s="76">
        <f t="shared" ref="G2049:G2051" si="99">F2049-E2049</f>
        <v>75000000</v>
      </c>
      <c r="H2049" s="56" t="s">
        <v>1227</v>
      </c>
      <c r="I2049" s="69"/>
      <c r="J2049" s="26"/>
    </row>
    <row r="2050" spans="1:10" s="14" customFormat="1" ht="77.5" x14ac:dyDescent="0.35">
      <c r="A2050" s="10"/>
      <c r="B2050" s="11"/>
      <c r="C2050" s="58">
        <v>5</v>
      </c>
      <c r="D2050" s="56" t="s">
        <v>2598</v>
      </c>
      <c r="E2050" s="63">
        <v>0</v>
      </c>
      <c r="F2050" s="63">
        <v>15000000</v>
      </c>
      <c r="G2050" s="76">
        <f t="shared" si="99"/>
        <v>15000000</v>
      </c>
      <c r="H2050" s="56" t="s">
        <v>1226</v>
      </c>
      <c r="I2050" s="69"/>
      <c r="J2050" s="26"/>
    </row>
    <row r="2051" spans="1:10" s="14" customFormat="1" ht="77.5" x14ac:dyDescent="0.35">
      <c r="A2051" s="10"/>
      <c r="B2051" s="11"/>
      <c r="C2051" s="58">
        <v>6</v>
      </c>
      <c r="D2051" s="56" t="s">
        <v>2599</v>
      </c>
      <c r="E2051" s="63">
        <v>0</v>
      </c>
      <c r="F2051" s="63">
        <v>15000000</v>
      </c>
      <c r="G2051" s="76">
        <f t="shared" si="99"/>
        <v>15000000</v>
      </c>
      <c r="H2051" s="56" t="s">
        <v>1226</v>
      </c>
      <c r="I2051" s="69"/>
      <c r="J2051" s="26"/>
    </row>
    <row r="2052" spans="1:10" x14ac:dyDescent="0.35">
      <c r="A2052" s="10"/>
      <c r="B2052" s="11"/>
      <c r="C2052" s="109" t="s">
        <v>1415</v>
      </c>
      <c r="D2052" s="110"/>
      <c r="E2052" s="59">
        <f>SUM(E2046:E2051)</f>
        <v>40000000</v>
      </c>
      <c r="F2052" s="59">
        <f>SUM(F2046:F2051)</f>
        <v>145000000</v>
      </c>
      <c r="G2052" s="73">
        <f>SUM(G2046:G2051)</f>
        <v>105000000</v>
      </c>
      <c r="H2052" s="31"/>
      <c r="J2052" s="35"/>
    </row>
    <row r="2053" spans="1:10" x14ac:dyDescent="0.35">
      <c r="A2053" s="10"/>
      <c r="B2053" s="11"/>
      <c r="C2053" s="107" t="s">
        <v>1431</v>
      </c>
      <c r="D2053" s="112"/>
      <c r="E2053" s="59"/>
      <c r="F2053" s="59"/>
      <c r="G2053" s="73"/>
      <c r="H2053" s="31"/>
      <c r="J2053" s="35"/>
    </row>
    <row r="2054" spans="1:10" ht="77.5" x14ac:dyDescent="0.35">
      <c r="A2054" s="10"/>
      <c r="B2054" s="11"/>
      <c r="C2054" s="9">
        <f ca="1">COUNTIF($B$11:E2054,E2054)</f>
        <v>1</v>
      </c>
      <c r="D2054" s="4" t="s">
        <v>710</v>
      </c>
      <c r="E2054" s="59">
        <v>15000000</v>
      </c>
      <c r="F2054" s="59">
        <v>15000000</v>
      </c>
      <c r="G2054" s="73"/>
      <c r="H2054" s="6" t="s">
        <v>1227</v>
      </c>
    </row>
    <row r="2055" spans="1:10" ht="77.5" x14ac:dyDescent="0.35">
      <c r="A2055" s="10"/>
      <c r="B2055" s="11"/>
      <c r="C2055" s="9">
        <f ca="1">COUNTIF($B$11:E2055,E2055)</f>
        <v>2</v>
      </c>
      <c r="D2055" s="4" t="s">
        <v>711</v>
      </c>
      <c r="E2055" s="59">
        <v>10000000</v>
      </c>
      <c r="F2055" s="59">
        <v>10000000</v>
      </c>
      <c r="G2055" s="73"/>
      <c r="H2055" s="6" t="s">
        <v>1227</v>
      </c>
    </row>
    <row r="2056" spans="1:10" ht="77.5" x14ac:dyDescent="0.35">
      <c r="A2056" s="10"/>
      <c r="B2056" s="11"/>
      <c r="C2056" s="9">
        <f ca="1">COUNTIF($B$11:E2056,E2056)</f>
        <v>3</v>
      </c>
      <c r="D2056" s="4" t="s">
        <v>712</v>
      </c>
      <c r="E2056" s="59">
        <v>10000000</v>
      </c>
      <c r="F2056" s="59">
        <v>10000000</v>
      </c>
      <c r="G2056" s="73"/>
      <c r="H2056" s="6" t="s">
        <v>1227</v>
      </c>
    </row>
    <row r="2057" spans="1:10" ht="77.5" x14ac:dyDescent="0.35">
      <c r="A2057" s="10"/>
      <c r="B2057" s="11"/>
      <c r="C2057" s="9">
        <f ca="1">COUNTIF($B$11:E2057,E2057)</f>
        <v>4</v>
      </c>
      <c r="D2057" s="4" t="s">
        <v>713</v>
      </c>
      <c r="E2057" s="59">
        <v>10000000</v>
      </c>
      <c r="F2057" s="59">
        <v>10000000</v>
      </c>
      <c r="G2057" s="73"/>
      <c r="H2057" s="6" t="s">
        <v>1226</v>
      </c>
    </row>
    <row r="2058" spans="1:10" ht="77.5" x14ac:dyDescent="0.35">
      <c r="A2058" s="10"/>
      <c r="B2058" s="11"/>
      <c r="C2058" s="9">
        <f ca="1">COUNTIF($B$11:E2058,E2058)</f>
        <v>5</v>
      </c>
      <c r="D2058" s="4" t="s">
        <v>714</v>
      </c>
      <c r="E2058" s="59">
        <v>10000000</v>
      </c>
      <c r="F2058" s="59">
        <v>10000000</v>
      </c>
      <c r="G2058" s="73"/>
      <c r="H2058" s="6" t="s">
        <v>1226</v>
      </c>
    </row>
    <row r="2059" spans="1:10" ht="77.5" x14ac:dyDescent="0.35">
      <c r="A2059" s="10"/>
      <c r="B2059" s="11"/>
      <c r="C2059" s="9">
        <f ca="1">COUNTIF($B$11:E2059,E2059)</f>
        <v>6</v>
      </c>
      <c r="D2059" s="4" t="s">
        <v>715</v>
      </c>
      <c r="E2059" s="59">
        <v>10000000</v>
      </c>
      <c r="F2059" s="59">
        <v>10000000</v>
      </c>
      <c r="G2059" s="73"/>
      <c r="H2059" s="6" t="s">
        <v>1226</v>
      </c>
    </row>
    <row r="2060" spans="1:10" ht="77.5" x14ac:dyDescent="0.35">
      <c r="A2060" s="10"/>
      <c r="B2060" s="11"/>
      <c r="C2060" s="9">
        <f ca="1">COUNTIF($B$11:E2060,E2060)</f>
        <v>7</v>
      </c>
      <c r="D2060" s="4" t="s">
        <v>716</v>
      </c>
      <c r="E2060" s="59">
        <v>15000000</v>
      </c>
      <c r="F2060" s="59">
        <v>15000000</v>
      </c>
      <c r="G2060" s="73"/>
      <c r="H2060" s="6" t="s">
        <v>1226</v>
      </c>
    </row>
    <row r="2061" spans="1:10" ht="77.5" x14ac:dyDescent="0.35">
      <c r="A2061" s="10"/>
      <c r="B2061" s="11"/>
      <c r="C2061" s="9">
        <f ca="1">COUNTIF($B$11:E2061,E2061)</f>
        <v>8</v>
      </c>
      <c r="D2061" s="4" t="s">
        <v>717</v>
      </c>
      <c r="E2061" s="59">
        <v>15000000</v>
      </c>
      <c r="F2061" s="59">
        <v>15000000</v>
      </c>
      <c r="G2061" s="73"/>
      <c r="H2061" s="6" t="s">
        <v>1226</v>
      </c>
    </row>
    <row r="2062" spans="1:10" ht="108.5" x14ac:dyDescent="0.35">
      <c r="A2062" s="10"/>
      <c r="B2062" s="11"/>
      <c r="C2062" s="9">
        <f ca="1">COUNTIF($B$11:E2062,E2062)</f>
        <v>9</v>
      </c>
      <c r="D2062" s="4" t="s">
        <v>718</v>
      </c>
      <c r="E2062" s="59">
        <v>10000000</v>
      </c>
      <c r="F2062" s="59">
        <v>10000000</v>
      </c>
      <c r="G2062" s="73"/>
      <c r="H2062" s="6" t="s">
        <v>1226</v>
      </c>
    </row>
    <row r="2063" spans="1:10" s="14" customFormat="1" ht="124" x14ac:dyDescent="0.35">
      <c r="A2063" s="10"/>
      <c r="B2063" s="11"/>
      <c r="C2063" s="58">
        <v>10</v>
      </c>
      <c r="D2063" s="56" t="s">
        <v>2603</v>
      </c>
      <c r="E2063" s="63">
        <v>0</v>
      </c>
      <c r="F2063" s="63">
        <v>150000000</v>
      </c>
      <c r="G2063" s="76">
        <f t="shared" ref="G2063:G2065" si="100">F2063-E2063</f>
        <v>150000000</v>
      </c>
      <c r="H2063" s="56" t="s">
        <v>1227</v>
      </c>
      <c r="I2063" s="69"/>
      <c r="J2063" s="26"/>
    </row>
    <row r="2064" spans="1:10" s="14" customFormat="1" ht="77.5" x14ac:dyDescent="0.35">
      <c r="A2064" s="10"/>
      <c r="B2064" s="11"/>
      <c r="C2064" s="58">
        <v>11</v>
      </c>
      <c r="D2064" s="56" t="s">
        <v>2601</v>
      </c>
      <c r="E2064" s="63">
        <v>0</v>
      </c>
      <c r="F2064" s="63">
        <v>10000000</v>
      </c>
      <c r="G2064" s="76">
        <f t="shared" si="100"/>
        <v>10000000</v>
      </c>
      <c r="H2064" s="56" t="s">
        <v>1226</v>
      </c>
      <c r="I2064" s="69"/>
      <c r="J2064" s="26"/>
    </row>
    <row r="2065" spans="1:10" s="14" customFormat="1" ht="77.5" x14ac:dyDescent="0.35">
      <c r="A2065" s="10"/>
      <c r="B2065" s="11"/>
      <c r="C2065" s="58">
        <v>12</v>
      </c>
      <c r="D2065" s="56" t="s">
        <v>2602</v>
      </c>
      <c r="E2065" s="63">
        <v>0</v>
      </c>
      <c r="F2065" s="63">
        <v>10000000</v>
      </c>
      <c r="G2065" s="76">
        <f t="shared" si="100"/>
        <v>10000000</v>
      </c>
      <c r="H2065" s="56" t="s">
        <v>1226</v>
      </c>
      <c r="I2065" s="69"/>
      <c r="J2065" s="26"/>
    </row>
    <row r="2066" spans="1:10" x14ac:dyDescent="0.35">
      <c r="A2066" s="10"/>
      <c r="B2066" s="11"/>
      <c r="C2066" s="109" t="s">
        <v>1416</v>
      </c>
      <c r="D2066" s="110"/>
      <c r="E2066" s="59">
        <f>SUM(E2054:E2065)</f>
        <v>105000000</v>
      </c>
      <c r="F2066" s="59">
        <f>SUM(F2054:F2065)</f>
        <v>275000000</v>
      </c>
      <c r="G2066" s="73">
        <f>SUM(G2054:G2065)</f>
        <v>170000000</v>
      </c>
      <c r="H2066" s="31"/>
      <c r="J2066" s="35"/>
    </row>
    <row r="2067" spans="1:10" s="44" customFormat="1" x14ac:dyDescent="0.35">
      <c r="A2067" s="10"/>
      <c r="B2067" s="11"/>
      <c r="C2067" s="107" t="s">
        <v>2604</v>
      </c>
      <c r="D2067" s="112"/>
      <c r="E2067" s="65"/>
      <c r="F2067" s="65"/>
      <c r="G2067" s="74"/>
      <c r="H2067" s="12"/>
      <c r="I2067" s="69"/>
      <c r="J2067" s="26"/>
    </row>
    <row r="2068" spans="1:10" s="14" customFormat="1" ht="93" x14ac:dyDescent="0.35">
      <c r="A2068" s="10"/>
      <c r="B2068" s="11"/>
      <c r="C2068" s="58">
        <v>1</v>
      </c>
      <c r="D2068" s="56" t="s">
        <v>2605</v>
      </c>
      <c r="E2068" s="63">
        <v>0</v>
      </c>
      <c r="F2068" s="63">
        <v>10000000</v>
      </c>
      <c r="G2068" s="76">
        <f t="shared" ref="G2068:G2071" si="101">F2068-E2068</f>
        <v>10000000</v>
      </c>
      <c r="H2068" s="56" t="s">
        <v>1227</v>
      </c>
      <c r="I2068" s="69"/>
      <c r="J2068" s="26"/>
    </row>
    <row r="2069" spans="1:10" s="14" customFormat="1" ht="93" x14ac:dyDescent="0.35">
      <c r="A2069" s="10"/>
      <c r="B2069" s="11"/>
      <c r="C2069" s="58">
        <v>2</v>
      </c>
      <c r="D2069" s="56" t="s">
        <v>2608</v>
      </c>
      <c r="E2069" s="63">
        <v>0</v>
      </c>
      <c r="F2069" s="63">
        <v>60000000</v>
      </c>
      <c r="G2069" s="76">
        <f t="shared" si="101"/>
        <v>60000000</v>
      </c>
      <c r="H2069" s="56" t="s">
        <v>1227</v>
      </c>
      <c r="I2069" s="69"/>
      <c r="J2069" s="26"/>
    </row>
    <row r="2070" spans="1:10" s="14" customFormat="1" ht="93" x14ac:dyDescent="0.35">
      <c r="A2070" s="10"/>
      <c r="B2070" s="11"/>
      <c r="C2070" s="58">
        <v>3</v>
      </c>
      <c r="D2070" s="56" t="s">
        <v>2606</v>
      </c>
      <c r="E2070" s="63">
        <v>0</v>
      </c>
      <c r="F2070" s="63">
        <v>10000000</v>
      </c>
      <c r="G2070" s="76">
        <f t="shared" si="101"/>
        <v>10000000</v>
      </c>
      <c r="H2070" s="56" t="s">
        <v>1226</v>
      </c>
      <c r="I2070" s="69"/>
      <c r="J2070" s="26"/>
    </row>
    <row r="2071" spans="1:10" s="14" customFormat="1" ht="93" x14ac:dyDescent="0.35">
      <c r="A2071" s="10"/>
      <c r="B2071" s="11"/>
      <c r="C2071" s="58">
        <v>4</v>
      </c>
      <c r="D2071" s="56" t="s">
        <v>2607</v>
      </c>
      <c r="E2071" s="63">
        <v>0</v>
      </c>
      <c r="F2071" s="63">
        <v>10000000</v>
      </c>
      <c r="G2071" s="76">
        <f t="shared" si="101"/>
        <v>10000000</v>
      </c>
      <c r="H2071" s="56" t="s">
        <v>1226</v>
      </c>
      <c r="I2071" s="69"/>
      <c r="J2071" s="26"/>
    </row>
    <row r="2072" spans="1:10" x14ac:dyDescent="0.35">
      <c r="A2072" s="10"/>
      <c r="B2072" s="11"/>
      <c r="C2072" s="109" t="s">
        <v>2609</v>
      </c>
      <c r="D2072" s="110"/>
      <c r="E2072" s="59">
        <f>SUM(E2068:E2071)</f>
        <v>0</v>
      </c>
      <c r="F2072" s="59">
        <f>SUM(F2068:F2071)</f>
        <v>90000000</v>
      </c>
      <c r="G2072" s="73">
        <f>SUM(G2068:G2071)</f>
        <v>90000000</v>
      </c>
      <c r="H2072" s="31"/>
      <c r="J2072" s="35"/>
    </row>
    <row r="2073" spans="1:10" x14ac:dyDescent="0.35">
      <c r="A2073" s="10"/>
      <c r="B2073" s="11"/>
      <c r="C2073" s="107" t="s">
        <v>1432</v>
      </c>
      <c r="D2073" s="112"/>
      <c r="E2073" s="59"/>
      <c r="F2073" s="59"/>
      <c r="G2073" s="73"/>
      <c r="H2073" s="31"/>
      <c r="J2073" s="35"/>
    </row>
    <row r="2074" spans="1:10" ht="108.5" x14ac:dyDescent="0.35">
      <c r="A2074" s="10"/>
      <c r="B2074" s="11"/>
      <c r="C2074" s="9">
        <f ca="1">COUNTIF($B$11:E2074,E2074)</f>
        <v>1</v>
      </c>
      <c r="D2074" s="4" t="s">
        <v>719</v>
      </c>
      <c r="E2074" s="59">
        <v>50000000</v>
      </c>
      <c r="F2074" s="59">
        <v>50000000</v>
      </c>
      <c r="G2074" s="73"/>
      <c r="H2074" s="6" t="s">
        <v>1227</v>
      </c>
    </row>
    <row r="2075" spans="1:10" ht="93" x14ac:dyDescent="0.35">
      <c r="A2075" s="10"/>
      <c r="B2075" s="11"/>
      <c r="C2075" s="9">
        <f ca="1">COUNTIF($B$11:E2075,E2075)</f>
        <v>2</v>
      </c>
      <c r="D2075" s="4" t="s">
        <v>720</v>
      </c>
      <c r="E2075" s="59">
        <v>40000000</v>
      </c>
      <c r="F2075" s="59">
        <v>40000000</v>
      </c>
      <c r="G2075" s="73"/>
      <c r="H2075" s="6" t="s">
        <v>1227</v>
      </c>
    </row>
    <row r="2076" spans="1:10" ht="77.5" x14ac:dyDescent="0.35">
      <c r="A2076" s="10"/>
      <c r="B2076" s="11"/>
      <c r="C2076" s="9">
        <f ca="1">COUNTIF($B$11:E2076,E2076)</f>
        <v>3</v>
      </c>
      <c r="D2076" s="4" t="s">
        <v>721</v>
      </c>
      <c r="E2076" s="59">
        <v>20000000</v>
      </c>
      <c r="F2076" s="59">
        <v>20000000</v>
      </c>
      <c r="G2076" s="73"/>
      <c r="H2076" s="6" t="s">
        <v>1227</v>
      </c>
    </row>
    <row r="2077" spans="1:10" ht="108.5" x14ac:dyDescent="0.35">
      <c r="A2077" s="10"/>
      <c r="B2077" s="11"/>
      <c r="C2077" s="9">
        <f ca="1">COUNTIF($B$11:E2077,E2077)</f>
        <v>4</v>
      </c>
      <c r="D2077" s="4" t="s">
        <v>722</v>
      </c>
      <c r="E2077" s="59">
        <v>50000000</v>
      </c>
      <c r="F2077" s="59">
        <v>50000000</v>
      </c>
      <c r="G2077" s="73"/>
      <c r="H2077" s="6" t="s">
        <v>1227</v>
      </c>
    </row>
    <row r="2078" spans="1:10" ht="77.5" x14ac:dyDescent="0.35">
      <c r="A2078" s="10"/>
      <c r="B2078" s="11"/>
      <c r="C2078" s="9">
        <f ca="1">COUNTIF($B$11:E2078,E2078)</f>
        <v>5</v>
      </c>
      <c r="D2078" s="4" t="s">
        <v>723</v>
      </c>
      <c r="E2078" s="59">
        <v>10000000</v>
      </c>
      <c r="F2078" s="59">
        <v>10000000</v>
      </c>
      <c r="G2078" s="73"/>
      <c r="H2078" s="6" t="s">
        <v>1226</v>
      </c>
    </row>
    <row r="2079" spans="1:10" ht="77.5" x14ac:dyDescent="0.35">
      <c r="A2079" s="10"/>
      <c r="B2079" s="11"/>
      <c r="C2079" s="9">
        <f ca="1">COUNTIF($B$11:E2079,E2079)</f>
        <v>6</v>
      </c>
      <c r="D2079" s="4" t="s">
        <v>724</v>
      </c>
      <c r="E2079" s="59">
        <v>10000000</v>
      </c>
      <c r="F2079" s="59">
        <v>10000000</v>
      </c>
      <c r="G2079" s="73"/>
      <c r="H2079" s="6" t="s">
        <v>1226</v>
      </c>
    </row>
    <row r="2080" spans="1:10" ht="77.5" x14ac:dyDescent="0.35">
      <c r="A2080" s="10"/>
      <c r="B2080" s="11"/>
      <c r="C2080" s="9">
        <f ca="1">COUNTIF($B$11:E2080,E2080)</f>
        <v>7</v>
      </c>
      <c r="D2080" s="4" t="s">
        <v>725</v>
      </c>
      <c r="E2080" s="59">
        <v>10000000</v>
      </c>
      <c r="F2080" s="59">
        <v>10000000</v>
      </c>
      <c r="G2080" s="73"/>
      <c r="H2080" s="6" t="s">
        <v>1226</v>
      </c>
    </row>
    <row r="2081" spans="1:10" ht="108.5" x14ac:dyDescent="0.35">
      <c r="A2081" s="10"/>
      <c r="B2081" s="11"/>
      <c r="C2081" s="9">
        <f ca="1">COUNTIF($B$11:E2081,E2081)</f>
        <v>8</v>
      </c>
      <c r="D2081" s="4" t="s">
        <v>726</v>
      </c>
      <c r="E2081" s="59">
        <v>10000000</v>
      </c>
      <c r="F2081" s="59">
        <v>10000000</v>
      </c>
      <c r="G2081" s="73"/>
      <c r="H2081" s="6" t="s">
        <v>1226</v>
      </c>
    </row>
    <row r="2082" spans="1:10" s="14" customFormat="1" ht="77.5" x14ac:dyDescent="0.35">
      <c r="A2082" s="10"/>
      <c r="B2082" s="11"/>
      <c r="C2082" s="58">
        <v>9</v>
      </c>
      <c r="D2082" s="56" t="s">
        <v>3330</v>
      </c>
      <c r="E2082" s="63">
        <v>0</v>
      </c>
      <c r="F2082" s="63">
        <v>15000000</v>
      </c>
      <c r="G2082" s="76">
        <f t="shared" ref="G2082:G2089" si="102">F2082-E2082</f>
        <v>15000000</v>
      </c>
      <c r="H2082" s="56" t="s">
        <v>1227</v>
      </c>
      <c r="I2082" s="69"/>
      <c r="J2082" s="26"/>
    </row>
    <row r="2083" spans="1:10" s="14" customFormat="1" ht="77.5" x14ac:dyDescent="0.35">
      <c r="A2083" s="10"/>
      <c r="B2083" s="11"/>
      <c r="C2083" s="58">
        <v>10</v>
      </c>
      <c r="D2083" s="56" t="s">
        <v>2613</v>
      </c>
      <c r="E2083" s="63">
        <v>0</v>
      </c>
      <c r="F2083" s="63">
        <v>13000000</v>
      </c>
      <c r="G2083" s="76">
        <f t="shared" si="102"/>
        <v>13000000</v>
      </c>
      <c r="H2083" s="56" t="s">
        <v>1226</v>
      </c>
      <c r="I2083" s="69"/>
      <c r="J2083" s="26"/>
    </row>
    <row r="2084" spans="1:10" s="14" customFormat="1" ht="77.5" x14ac:dyDescent="0.35">
      <c r="A2084" s="10"/>
      <c r="B2084" s="11"/>
      <c r="C2084" s="58">
        <v>11</v>
      </c>
      <c r="D2084" s="56" t="s">
        <v>2614</v>
      </c>
      <c r="E2084" s="63">
        <v>0</v>
      </c>
      <c r="F2084" s="63">
        <v>13000000</v>
      </c>
      <c r="G2084" s="76">
        <f t="shared" si="102"/>
        <v>13000000</v>
      </c>
      <c r="H2084" s="56" t="s">
        <v>1226</v>
      </c>
      <c r="I2084" s="69"/>
      <c r="J2084" s="26"/>
    </row>
    <row r="2085" spans="1:10" s="14" customFormat="1" ht="77.5" x14ac:dyDescent="0.35">
      <c r="A2085" s="10"/>
      <c r="B2085" s="11"/>
      <c r="C2085" s="58">
        <v>12</v>
      </c>
      <c r="D2085" s="56" t="s">
        <v>2615</v>
      </c>
      <c r="E2085" s="63">
        <v>0</v>
      </c>
      <c r="F2085" s="63">
        <v>13000000</v>
      </c>
      <c r="G2085" s="76">
        <f t="shared" si="102"/>
        <v>13000000</v>
      </c>
      <c r="H2085" s="56" t="s">
        <v>1226</v>
      </c>
      <c r="I2085" s="69"/>
      <c r="J2085" s="26"/>
    </row>
    <row r="2086" spans="1:10" s="14" customFormat="1" ht="77.5" x14ac:dyDescent="0.35">
      <c r="A2086" s="10"/>
      <c r="B2086" s="11"/>
      <c r="C2086" s="58">
        <v>13</v>
      </c>
      <c r="D2086" s="56" t="s">
        <v>3331</v>
      </c>
      <c r="E2086" s="63">
        <v>0</v>
      </c>
      <c r="F2086" s="63">
        <v>13000000</v>
      </c>
      <c r="G2086" s="76">
        <f t="shared" si="102"/>
        <v>13000000</v>
      </c>
      <c r="H2086" s="56" t="s">
        <v>1226</v>
      </c>
      <c r="I2086" s="69"/>
      <c r="J2086" s="26"/>
    </row>
    <row r="2087" spans="1:10" s="14" customFormat="1" ht="77.5" x14ac:dyDescent="0.35">
      <c r="A2087" s="10"/>
      <c r="B2087" s="11"/>
      <c r="C2087" s="58">
        <v>14</v>
      </c>
      <c r="D2087" s="56" t="s">
        <v>2616</v>
      </c>
      <c r="E2087" s="63">
        <v>0</v>
      </c>
      <c r="F2087" s="63">
        <v>13000000</v>
      </c>
      <c r="G2087" s="76">
        <f t="shared" si="102"/>
        <v>13000000</v>
      </c>
      <c r="H2087" s="56" t="s">
        <v>1226</v>
      </c>
      <c r="I2087" s="69"/>
      <c r="J2087" s="26"/>
    </row>
    <row r="2088" spans="1:10" s="14" customFormat="1" ht="77.5" x14ac:dyDescent="0.35">
      <c r="A2088" s="10"/>
      <c r="B2088" s="11"/>
      <c r="C2088" s="58">
        <v>15</v>
      </c>
      <c r="D2088" s="56" t="s">
        <v>2617</v>
      </c>
      <c r="E2088" s="63">
        <v>0</v>
      </c>
      <c r="F2088" s="63">
        <v>13000000</v>
      </c>
      <c r="G2088" s="76">
        <f t="shared" si="102"/>
        <v>13000000</v>
      </c>
      <c r="H2088" s="56" t="s">
        <v>1226</v>
      </c>
      <c r="I2088" s="69"/>
      <c r="J2088" s="26"/>
    </row>
    <row r="2089" spans="1:10" s="14" customFormat="1" ht="77.5" x14ac:dyDescent="0.35">
      <c r="A2089" s="10"/>
      <c r="B2089" s="11"/>
      <c r="C2089" s="58">
        <v>16</v>
      </c>
      <c r="D2089" s="56" t="s">
        <v>2618</v>
      </c>
      <c r="E2089" s="63">
        <v>0</v>
      </c>
      <c r="F2089" s="63">
        <v>13000000</v>
      </c>
      <c r="G2089" s="76">
        <f t="shared" si="102"/>
        <v>13000000</v>
      </c>
      <c r="H2089" s="56" t="s">
        <v>1226</v>
      </c>
      <c r="I2089" s="69"/>
      <c r="J2089" s="26"/>
    </row>
    <row r="2090" spans="1:10" ht="15.75" customHeight="1" x14ac:dyDescent="0.35">
      <c r="A2090" s="10"/>
      <c r="B2090" s="11"/>
      <c r="C2090" s="109" t="s">
        <v>1417</v>
      </c>
      <c r="D2090" s="110"/>
      <c r="E2090" s="59">
        <f>SUM(E2074:E2089)</f>
        <v>200000000</v>
      </c>
      <c r="F2090" s="59">
        <f>SUM(F2074:F2089)</f>
        <v>306000000</v>
      </c>
      <c r="G2090" s="73">
        <f>SUM(G2074:G2089)</f>
        <v>106000000</v>
      </c>
      <c r="H2090" s="31"/>
      <c r="J2090" s="35"/>
    </row>
    <row r="2091" spans="1:10" ht="15.75" customHeight="1" x14ac:dyDescent="0.35">
      <c r="A2091" s="10"/>
      <c r="B2091" s="11"/>
      <c r="C2091" s="107" t="s">
        <v>1433</v>
      </c>
      <c r="D2091" s="112"/>
      <c r="E2091" s="59"/>
      <c r="F2091" s="59"/>
      <c r="G2091" s="73"/>
      <c r="H2091" s="31"/>
      <c r="J2091" s="35"/>
    </row>
    <row r="2092" spans="1:10" ht="77.5" x14ac:dyDescent="0.35">
      <c r="A2092" s="10"/>
      <c r="B2092" s="11"/>
      <c r="C2092" s="9">
        <f ca="1">COUNTIF($B$11:E2092,E2092)</f>
        <v>1</v>
      </c>
      <c r="D2092" s="4" t="s">
        <v>727</v>
      </c>
      <c r="E2092" s="59">
        <v>15000000</v>
      </c>
      <c r="F2092" s="59">
        <v>15000000</v>
      </c>
      <c r="G2092" s="73"/>
      <c r="H2092" s="6" t="s">
        <v>1227</v>
      </c>
    </row>
    <row r="2093" spans="1:10" ht="93" x14ac:dyDescent="0.35">
      <c r="A2093" s="10"/>
      <c r="B2093" s="11"/>
      <c r="C2093" s="9">
        <f ca="1">COUNTIF($B$11:E2093,E2093)</f>
        <v>2</v>
      </c>
      <c r="D2093" s="4" t="s">
        <v>728</v>
      </c>
      <c r="E2093" s="59">
        <v>10000000</v>
      </c>
      <c r="F2093" s="59">
        <v>10000000</v>
      </c>
      <c r="G2093" s="73"/>
      <c r="H2093" s="6" t="s">
        <v>1227</v>
      </c>
    </row>
    <row r="2094" spans="1:10" ht="93" x14ac:dyDescent="0.35">
      <c r="A2094" s="10"/>
      <c r="B2094" s="11"/>
      <c r="C2094" s="9">
        <f ca="1">COUNTIF($B$11:E2094,E2094)</f>
        <v>3</v>
      </c>
      <c r="D2094" s="4" t="s">
        <v>729</v>
      </c>
      <c r="E2094" s="59">
        <v>20000000</v>
      </c>
      <c r="F2094" s="59">
        <v>20000000</v>
      </c>
      <c r="G2094" s="73"/>
      <c r="H2094" s="6" t="s">
        <v>1227</v>
      </c>
    </row>
    <row r="2095" spans="1:10" ht="77.5" x14ac:dyDescent="0.35">
      <c r="A2095" s="10"/>
      <c r="B2095" s="11"/>
      <c r="C2095" s="9">
        <f ca="1">COUNTIF($B$11:E2095,E2095)</f>
        <v>4</v>
      </c>
      <c r="D2095" s="4" t="s">
        <v>730</v>
      </c>
      <c r="E2095" s="59">
        <v>10000000</v>
      </c>
      <c r="F2095" s="59">
        <v>10000000</v>
      </c>
      <c r="G2095" s="73"/>
      <c r="H2095" s="6" t="s">
        <v>1226</v>
      </c>
    </row>
    <row r="2096" spans="1:10" ht="77.5" x14ac:dyDescent="0.35">
      <c r="A2096" s="10"/>
      <c r="B2096" s="11"/>
      <c r="C2096" s="9">
        <f ca="1">COUNTIF($B$11:E2096,E2096)</f>
        <v>5</v>
      </c>
      <c r="D2096" s="4" t="s">
        <v>731</v>
      </c>
      <c r="E2096" s="59">
        <v>20000000</v>
      </c>
      <c r="F2096" s="59">
        <v>20000000</v>
      </c>
      <c r="G2096" s="73"/>
      <c r="H2096" s="6" t="s">
        <v>1226</v>
      </c>
    </row>
    <row r="2097" spans="1:10" ht="124" x14ac:dyDescent="0.35">
      <c r="A2097" s="10"/>
      <c r="B2097" s="11"/>
      <c r="C2097" s="9">
        <f ca="1">COUNTIF($B$11:E2097,E2097)</f>
        <v>6</v>
      </c>
      <c r="D2097" s="4" t="s">
        <v>732</v>
      </c>
      <c r="E2097" s="59">
        <v>10000000</v>
      </c>
      <c r="F2097" s="59">
        <v>10000000</v>
      </c>
      <c r="G2097" s="73"/>
      <c r="H2097" s="6" t="s">
        <v>1226</v>
      </c>
    </row>
    <row r="2098" spans="1:10" ht="77.5" x14ac:dyDescent="0.35">
      <c r="A2098" s="10"/>
      <c r="B2098" s="11"/>
      <c r="C2098" s="9">
        <f ca="1">COUNTIF($B$11:E2098,E2098)</f>
        <v>7</v>
      </c>
      <c r="D2098" s="4" t="s">
        <v>733</v>
      </c>
      <c r="E2098" s="59">
        <v>20000000</v>
      </c>
      <c r="F2098" s="59">
        <v>20000000</v>
      </c>
      <c r="G2098" s="73"/>
      <c r="H2098" s="6" t="s">
        <v>1226</v>
      </c>
    </row>
    <row r="2099" spans="1:10" s="14" customFormat="1" ht="77.5" x14ac:dyDescent="0.35">
      <c r="A2099" s="10"/>
      <c r="B2099" s="11"/>
      <c r="C2099" s="58">
        <v>8</v>
      </c>
      <c r="D2099" s="56" t="s">
        <v>2627</v>
      </c>
      <c r="E2099" s="63">
        <v>0</v>
      </c>
      <c r="F2099" s="63">
        <v>50000000</v>
      </c>
      <c r="G2099" s="76">
        <f t="shared" ref="G2099:G2112" si="103">F2099-E2099</f>
        <v>50000000</v>
      </c>
      <c r="H2099" s="56" t="s">
        <v>1227</v>
      </c>
      <c r="I2099" s="69"/>
      <c r="J2099" s="26"/>
    </row>
    <row r="2100" spans="1:10" s="14" customFormat="1" ht="93" x14ac:dyDescent="0.35">
      <c r="A2100" s="10"/>
      <c r="B2100" s="11"/>
      <c r="C2100" s="58">
        <v>9</v>
      </c>
      <c r="D2100" s="56" t="s">
        <v>2629</v>
      </c>
      <c r="E2100" s="63">
        <v>0</v>
      </c>
      <c r="F2100" s="63">
        <v>15000000</v>
      </c>
      <c r="G2100" s="76">
        <f t="shared" si="103"/>
        <v>15000000</v>
      </c>
      <c r="H2100" s="56" t="s">
        <v>1227</v>
      </c>
      <c r="I2100" s="69"/>
      <c r="J2100" s="26"/>
    </row>
    <row r="2101" spans="1:10" s="14" customFormat="1" ht="77.5" x14ac:dyDescent="0.35">
      <c r="A2101" s="10"/>
      <c r="B2101" s="11"/>
      <c r="C2101" s="58">
        <v>10</v>
      </c>
      <c r="D2101" s="56" t="s">
        <v>2619</v>
      </c>
      <c r="E2101" s="63">
        <v>0</v>
      </c>
      <c r="F2101" s="63">
        <v>10000000</v>
      </c>
      <c r="G2101" s="76">
        <f t="shared" si="103"/>
        <v>10000000</v>
      </c>
      <c r="H2101" s="56" t="s">
        <v>1226</v>
      </c>
      <c r="I2101" s="69"/>
      <c r="J2101" s="26"/>
    </row>
    <row r="2102" spans="1:10" s="14" customFormat="1" ht="77.5" x14ac:dyDescent="0.35">
      <c r="A2102" s="10"/>
      <c r="B2102" s="11"/>
      <c r="C2102" s="58">
        <v>11</v>
      </c>
      <c r="D2102" s="56" t="s">
        <v>2620</v>
      </c>
      <c r="E2102" s="63">
        <v>0</v>
      </c>
      <c r="F2102" s="63">
        <v>10000000</v>
      </c>
      <c r="G2102" s="76">
        <f t="shared" si="103"/>
        <v>10000000</v>
      </c>
      <c r="H2102" s="56" t="s">
        <v>1226</v>
      </c>
      <c r="I2102" s="69"/>
      <c r="J2102" s="26"/>
    </row>
    <row r="2103" spans="1:10" s="14" customFormat="1" ht="77.5" x14ac:dyDescent="0.35">
      <c r="A2103" s="10"/>
      <c r="B2103" s="11"/>
      <c r="C2103" s="58">
        <v>12</v>
      </c>
      <c r="D2103" s="56" t="s">
        <v>2621</v>
      </c>
      <c r="E2103" s="63">
        <v>0</v>
      </c>
      <c r="F2103" s="63">
        <v>10000000</v>
      </c>
      <c r="G2103" s="76">
        <f t="shared" si="103"/>
        <v>10000000</v>
      </c>
      <c r="H2103" s="56" t="s">
        <v>1226</v>
      </c>
      <c r="I2103" s="69"/>
      <c r="J2103" s="26"/>
    </row>
    <row r="2104" spans="1:10" s="14" customFormat="1" ht="77.5" x14ac:dyDescent="0.35">
      <c r="A2104" s="10"/>
      <c r="B2104" s="11"/>
      <c r="C2104" s="58">
        <v>13</v>
      </c>
      <c r="D2104" s="56" t="s">
        <v>2622</v>
      </c>
      <c r="E2104" s="63">
        <v>0</v>
      </c>
      <c r="F2104" s="63">
        <v>10000000</v>
      </c>
      <c r="G2104" s="76">
        <f t="shared" si="103"/>
        <v>10000000</v>
      </c>
      <c r="H2104" s="56" t="s">
        <v>1226</v>
      </c>
      <c r="I2104" s="69"/>
      <c r="J2104" s="26"/>
    </row>
    <row r="2105" spans="1:10" s="14" customFormat="1" ht="77.5" x14ac:dyDescent="0.35">
      <c r="A2105" s="10"/>
      <c r="B2105" s="11"/>
      <c r="C2105" s="58">
        <v>14</v>
      </c>
      <c r="D2105" s="56" t="s">
        <v>2623</v>
      </c>
      <c r="E2105" s="63">
        <v>0</v>
      </c>
      <c r="F2105" s="63">
        <v>10000000</v>
      </c>
      <c r="G2105" s="76">
        <f t="shared" si="103"/>
        <v>10000000</v>
      </c>
      <c r="H2105" s="56" t="s">
        <v>1226</v>
      </c>
      <c r="I2105" s="69"/>
      <c r="J2105" s="26"/>
    </row>
    <row r="2106" spans="1:10" s="14" customFormat="1" ht="93" x14ac:dyDescent="0.35">
      <c r="A2106" s="10"/>
      <c r="B2106" s="11"/>
      <c r="C2106" s="58">
        <v>15</v>
      </c>
      <c r="D2106" s="56" t="s">
        <v>3332</v>
      </c>
      <c r="E2106" s="63">
        <v>0</v>
      </c>
      <c r="F2106" s="63">
        <v>10000000</v>
      </c>
      <c r="G2106" s="76">
        <f t="shared" si="103"/>
        <v>10000000</v>
      </c>
      <c r="H2106" s="56" t="s">
        <v>1226</v>
      </c>
      <c r="I2106" s="69"/>
      <c r="J2106" s="26"/>
    </row>
    <row r="2107" spans="1:10" s="14" customFormat="1" ht="93" x14ac:dyDescent="0.35">
      <c r="A2107" s="10"/>
      <c r="B2107" s="11"/>
      <c r="C2107" s="58">
        <v>16</v>
      </c>
      <c r="D2107" s="56" t="s">
        <v>3333</v>
      </c>
      <c r="E2107" s="63">
        <v>0</v>
      </c>
      <c r="F2107" s="63">
        <v>12500000</v>
      </c>
      <c r="G2107" s="76">
        <f t="shared" si="103"/>
        <v>12500000</v>
      </c>
      <c r="H2107" s="56" t="s">
        <v>1226</v>
      </c>
      <c r="I2107" s="69"/>
      <c r="J2107" s="26"/>
    </row>
    <row r="2108" spans="1:10" s="14" customFormat="1" ht="93" x14ac:dyDescent="0.35">
      <c r="A2108" s="10"/>
      <c r="B2108" s="11"/>
      <c r="C2108" s="58">
        <v>17</v>
      </c>
      <c r="D2108" s="56" t="s">
        <v>2624</v>
      </c>
      <c r="E2108" s="63">
        <v>0</v>
      </c>
      <c r="F2108" s="63">
        <v>12500000</v>
      </c>
      <c r="G2108" s="76">
        <f t="shared" si="103"/>
        <v>12500000</v>
      </c>
      <c r="H2108" s="56" t="s">
        <v>1226</v>
      </c>
      <c r="I2108" s="69"/>
      <c r="J2108" s="26"/>
    </row>
    <row r="2109" spans="1:10" s="14" customFormat="1" ht="77.5" x14ac:dyDescent="0.35">
      <c r="A2109" s="10"/>
      <c r="B2109" s="11"/>
      <c r="C2109" s="58">
        <v>18</v>
      </c>
      <c r="D2109" s="56" t="s">
        <v>2625</v>
      </c>
      <c r="E2109" s="63">
        <v>0</v>
      </c>
      <c r="F2109" s="63">
        <v>13000000</v>
      </c>
      <c r="G2109" s="76">
        <f t="shared" si="103"/>
        <v>13000000</v>
      </c>
      <c r="H2109" s="56" t="s">
        <v>1226</v>
      </c>
      <c r="I2109" s="69"/>
      <c r="J2109" s="26"/>
    </row>
    <row r="2110" spans="1:10" s="14" customFormat="1" ht="93" x14ac:dyDescent="0.35">
      <c r="A2110" s="10"/>
      <c r="B2110" s="11"/>
      <c r="C2110" s="58">
        <v>19</v>
      </c>
      <c r="D2110" s="56" t="s">
        <v>2626</v>
      </c>
      <c r="E2110" s="63">
        <v>0</v>
      </c>
      <c r="F2110" s="63">
        <v>13000000</v>
      </c>
      <c r="G2110" s="76">
        <f t="shared" si="103"/>
        <v>13000000</v>
      </c>
      <c r="H2110" s="56" t="s">
        <v>1226</v>
      </c>
      <c r="I2110" s="69"/>
      <c r="J2110" s="26"/>
    </row>
    <row r="2111" spans="1:10" s="14" customFormat="1" ht="93" x14ac:dyDescent="0.35">
      <c r="A2111" s="10"/>
      <c r="B2111" s="11"/>
      <c r="C2111" s="58">
        <v>20</v>
      </c>
      <c r="D2111" s="56" t="s">
        <v>3334</v>
      </c>
      <c r="E2111" s="63">
        <v>0</v>
      </c>
      <c r="F2111" s="63">
        <v>10000000</v>
      </c>
      <c r="G2111" s="76">
        <f t="shared" si="103"/>
        <v>10000000</v>
      </c>
      <c r="H2111" s="56" t="s">
        <v>1226</v>
      </c>
      <c r="I2111" s="69"/>
      <c r="J2111" s="26"/>
    </row>
    <row r="2112" spans="1:10" s="14" customFormat="1" ht="93" x14ac:dyDescent="0.35">
      <c r="A2112" s="10"/>
      <c r="B2112" s="11"/>
      <c r="C2112" s="58">
        <v>21</v>
      </c>
      <c r="D2112" s="56" t="s">
        <v>2628</v>
      </c>
      <c r="E2112" s="63">
        <v>0</v>
      </c>
      <c r="F2112" s="63">
        <v>15000000</v>
      </c>
      <c r="G2112" s="76">
        <f t="shared" si="103"/>
        <v>15000000</v>
      </c>
      <c r="H2112" s="56" t="s">
        <v>1226</v>
      </c>
      <c r="I2112" s="69"/>
      <c r="J2112" s="26"/>
    </row>
    <row r="2113" spans="1:10" x14ac:dyDescent="0.35">
      <c r="A2113" s="10"/>
      <c r="B2113" s="11"/>
      <c r="C2113" s="109" t="s">
        <v>1418</v>
      </c>
      <c r="D2113" s="110"/>
      <c r="E2113" s="59">
        <f>SUM(E2092:E2112)</f>
        <v>105000000</v>
      </c>
      <c r="F2113" s="59">
        <f>SUM(F2092:F2112)</f>
        <v>306000000</v>
      </c>
      <c r="G2113" s="73">
        <f>SUM(G2092:G2112)</f>
        <v>201000000</v>
      </c>
      <c r="H2113" s="31"/>
      <c r="J2113" s="35"/>
    </row>
    <row r="2114" spans="1:10" x14ac:dyDescent="0.35">
      <c r="A2114" s="10"/>
      <c r="B2114" s="11"/>
      <c r="C2114" s="107" t="s">
        <v>1434</v>
      </c>
      <c r="D2114" s="112"/>
      <c r="E2114" s="59"/>
      <c r="F2114" s="59"/>
      <c r="G2114" s="73"/>
      <c r="H2114" s="31"/>
      <c r="J2114" s="35"/>
    </row>
    <row r="2115" spans="1:10" ht="93" x14ac:dyDescent="0.35">
      <c r="A2115" s="10"/>
      <c r="B2115" s="11"/>
      <c r="C2115" s="9">
        <f ca="1">COUNTIF($B$11:E2115,E2115)</f>
        <v>1</v>
      </c>
      <c r="D2115" s="4" t="s">
        <v>734</v>
      </c>
      <c r="E2115" s="59">
        <v>18000000</v>
      </c>
      <c r="F2115" s="59">
        <v>18000000</v>
      </c>
      <c r="G2115" s="73"/>
      <c r="H2115" s="6" t="s">
        <v>1227</v>
      </c>
    </row>
    <row r="2116" spans="1:10" ht="93" x14ac:dyDescent="0.35">
      <c r="A2116" s="10"/>
      <c r="B2116" s="11"/>
      <c r="C2116" s="9">
        <f ca="1">COUNTIF($B$11:E2116,E2116)</f>
        <v>2</v>
      </c>
      <c r="D2116" s="4" t="s">
        <v>735</v>
      </c>
      <c r="E2116" s="59">
        <v>15000000</v>
      </c>
      <c r="F2116" s="59">
        <v>15000000</v>
      </c>
      <c r="G2116" s="73"/>
      <c r="H2116" s="6" t="s">
        <v>1227</v>
      </c>
    </row>
    <row r="2117" spans="1:10" ht="77.5" x14ac:dyDescent="0.35">
      <c r="A2117" s="10"/>
      <c r="B2117" s="11"/>
      <c r="C2117" s="9">
        <f ca="1">COUNTIF($B$11:E2117,E2117)</f>
        <v>3</v>
      </c>
      <c r="D2117" s="4" t="s">
        <v>736</v>
      </c>
      <c r="E2117" s="59">
        <v>10000000</v>
      </c>
      <c r="F2117" s="59">
        <v>10000000</v>
      </c>
      <c r="G2117" s="73"/>
      <c r="H2117" s="6" t="s">
        <v>1226</v>
      </c>
    </row>
    <row r="2118" spans="1:10" ht="77.5" x14ac:dyDescent="0.35">
      <c r="A2118" s="10"/>
      <c r="B2118" s="11"/>
      <c r="C2118" s="9">
        <f ca="1">COUNTIF($B$11:E2118,E2118)</f>
        <v>4</v>
      </c>
      <c r="D2118" s="4" t="s">
        <v>737</v>
      </c>
      <c r="E2118" s="59">
        <v>30000000</v>
      </c>
      <c r="F2118" s="59">
        <v>30000000</v>
      </c>
      <c r="G2118" s="73"/>
      <c r="H2118" s="6" t="s">
        <v>1226</v>
      </c>
    </row>
    <row r="2119" spans="1:10" ht="93" x14ac:dyDescent="0.35">
      <c r="A2119" s="10"/>
      <c r="B2119" s="11"/>
      <c r="C2119" s="9">
        <f ca="1">COUNTIF($B$11:E2119,E2119)</f>
        <v>5</v>
      </c>
      <c r="D2119" s="4" t="s">
        <v>738</v>
      </c>
      <c r="E2119" s="59">
        <v>10000000</v>
      </c>
      <c r="F2119" s="59">
        <v>10000000</v>
      </c>
      <c r="G2119" s="73"/>
      <c r="H2119" s="6" t="s">
        <v>1226</v>
      </c>
    </row>
    <row r="2120" spans="1:10" ht="77.5" x14ac:dyDescent="0.35">
      <c r="A2120" s="10"/>
      <c r="B2120" s="11"/>
      <c r="C2120" s="9">
        <f ca="1">COUNTIF($B$11:E2120,E2120)</f>
        <v>6</v>
      </c>
      <c r="D2120" s="4" t="s">
        <v>739</v>
      </c>
      <c r="E2120" s="59">
        <v>10000000</v>
      </c>
      <c r="F2120" s="59">
        <v>10000000</v>
      </c>
      <c r="G2120" s="73"/>
      <c r="H2120" s="6" t="s">
        <v>1226</v>
      </c>
    </row>
    <row r="2121" spans="1:10" ht="93" x14ac:dyDescent="0.35">
      <c r="A2121" s="10"/>
      <c r="B2121" s="11"/>
      <c r="C2121" s="9">
        <f ca="1">COUNTIF($B$11:E2121,E2121)</f>
        <v>7</v>
      </c>
      <c r="D2121" s="4" t="s">
        <v>740</v>
      </c>
      <c r="E2121" s="59">
        <v>30000000</v>
      </c>
      <c r="F2121" s="59">
        <v>30000000</v>
      </c>
      <c r="G2121" s="73"/>
      <c r="H2121" s="6" t="s">
        <v>1226</v>
      </c>
    </row>
    <row r="2122" spans="1:10" ht="108.5" x14ac:dyDescent="0.35">
      <c r="A2122" s="10"/>
      <c r="B2122" s="11"/>
      <c r="C2122" s="9">
        <f ca="1">COUNTIF($B$11:E2122,E2122)</f>
        <v>8</v>
      </c>
      <c r="D2122" s="4" t="s">
        <v>741</v>
      </c>
      <c r="E2122" s="59">
        <v>25000000</v>
      </c>
      <c r="F2122" s="59">
        <v>25000000</v>
      </c>
      <c r="G2122" s="73"/>
      <c r="H2122" s="6" t="s">
        <v>1226</v>
      </c>
    </row>
    <row r="2123" spans="1:10" ht="77.5" x14ac:dyDescent="0.35">
      <c r="A2123" s="10"/>
      <c r="B2123" s="11"/>
      <c r="C2123" s="9">
        <f ca="1">COUNTIF($B$11:E2123,E2123)</f>
        <v>9</v>
      </c>
      <c r="D2123" s="4" t="s">
        <v>742</v>
      </c>
      <c r="E2123" s="59">
        <v>20000000</v>
      </c>
      <c r="F2123" s="59">
        <v>20000000</v>
      </c>
      <c r="G2123" s="73"/>
      <c r="H2123" s="6" t="s">
        <v>1226</v>
      </c>
    </row>
    <row r="2124" spans="1:10" s="14" customFormat="1" ht="77.5" x14ac:dyDescent="0.35">
      <c r="A2124" s="10"/>
      <c r="B2124" s="11"/>
      <c r="C2124" s="58">
        <v>10</v>
      </c>
      <c r="D2124" s="56" t="s">
        <v>2630</v>
      </c>
      <c r="E2124" s="63">
        <v>0</v>
      </c>
      <c r="F2124" s="63">
        <v>15000000</v>
      </c>
      <c r="G2124" s="76">
        <f t="shared" ref="G2124:G2131" si="104">F2124-E2124</f>
        <v>15000000</v>
      </c>
      <c r="H2124" s="56" t="s">
        <v>1227</v>
      </c>
      <c r="I2124" s="69"/>
      <c r="J2124" s="26"/>
    </row>
    <row r="2125" spans="1:10" s="14" customFormat="1" ht="77.5" x14ac:dyDescent="0.35">
      <c r="A2125" s="10"/>
      <c r="B2125" s="11"/>
      <c r="C2125" s="58">
        <v>11</v>
      </c>
      <c r="D2125" s="56" t="s">
        <v>2631</v>
      </c>
      <c r="E2125" s="63">
        <v>0</v>
      </c>
      <c r="F2125" s="63">
        <v>15000000</v>
      </c>
      <c r="G2125" s="76">
        <f t="shared" si="104"/>
        <v>15000000</v>
      </c>
      <c r="H2125" s="56" t="s">
        <v>1227</v>
      </c>
      <c r="I2125" s="69"/>
      <c r="J2125" s="26"/>
    </row>
    <row r="2126" spans="1:10" s="14" customFormat="1" ht="93" x14ac:dyDescent="0.35">
      <c r="A2126" s="10"/>
      <c r="B2126" s="11"/>
      <c r="C2126" s="58">
        <v>12</v>
      </c>
      <c r="D2126" s="56" t="s">
        <v>2636</v>
      </c>
      <c r="E2126" s="63">
        <v>0</v>
      </c>
      <c r="F2126" s="63">
        <v>25000000</v>
      </c>
      <c r="G2126" s="76">
        <f t="shared" si="104"/>
        <v>25000000</v>
      </c>
      <c r="H2126" s="56" t="s">
        <v>1227</v>
      </c>
      <c r="I2126" s="69"/>
      <c r="J2126" s="26"/>
    </row>
    <row r="2127" spans="1:10" s="14" customFormat="1" ht="139.5" x14ac:dyDescent="0.35">
      <c r="A2127" s="10"/>
      <c r="B2127" s="11"/>
      <c r="C2127" s="58">
        <v>13</v>
      </c>
      <c r="D2127" s="56" t="s">
        <v>2637</v>
      </c>
      <c r="E2127" s="63">
        <v>0</v>
      </c>
      <c r="F2127" s="63">
        <v>35000000</v>
      </c>
      <c r="G2127" s="76">
        <f t="shared" si="104"/>
        <v>35000000</v>
      </c>
      <c r="H2127" s="56" t="s">
        <v>1227</v>
      </c>
      <c r="I2127" s="69"/>
      <c r="J2127" s="26"/>
    </row>
    <row r="2128" spans="1:10" s="14" customFormat="1" ht="77.5" x14ac:dyDescent="0.35">
      <c r="A2128" s="10"/>
      <c r="B2128" s="11"/>
      <c r="C2128" s="58">
        <v>14</v>
      </c>
      <c r="D2128" s="56" t="s">
        <v>2632</v>
      </c>
      <c r="E2128" s="63">
        <v>0</v>
      </c>
      <c r="F2128" s="63">
        <v>15000000</v>
      </c>
      <c r="G2128" s="76">
        <f t="shared" si="104"/>
        <v>15000000</v>
      </c>
      <c r="H2128" s="56" t="s">
        <v>1226</v>
      </c>
      <c r="I2128" s="69"/>
      <c r="J2128" s="26"/>
    </row>
    <row r="2129" spans="1:10" s="14" customFormat="1" ht="77.5" x14ac:dyDescent="0.35">
      <c r="A2129" s="10"/>
      <c r="B2129" s="11"/>
      <c r="C2129" s="58">
        <v>15</v>
      </c>
      <c r="D2129" s="56" t="s">
        <v>2633</v>
      </c>
      <c r="E2129" s="63">
        <v>0</v>
      </c>
      <c r="F2129" s="63">
        <v>15000000</v>
      </c>
      <c r="G2129" s="76">
        <f t="shared" si="104"/>
        <v>15000000</v>
      </c>
      <c r="H2129" s="56" t="s">
        <v>1226</v>
      </c>
      <c r="I2129" s="69"/>
      <c r="J2129" s="26"/>
    </row>
    <row r="2130" spans="1:10" s="14" customFormat="1" ht="77.5" x14ac:dyDescent="0.35">
      <c r="A2130" s="10"/>
      <c r="B2130" s="11"/>
      <c r="C2130" s="58">
        <v>16</v>
      </c>
      <c r="D2130" s="56" t="s">
        <v>2634</v>
      </c>
      <c r="E2130" s="63">
        <v>0</v>
      </c>
      <c r="F2130" s="63">
        <v>20000000</v>
      </c>
      <c r="G2130" s="76">
        <f t="shared" si="104"/>
        <v>20000000</v>
      </c>
      <c r="H2130" s="56" t="s">
        <v>1226</v>
      </c>
      <c r="I2130" s="69"/>
      <c r="J2130" s="26"/>
    </row>
    <row r="2131" spans="1:10" s="14" customFormat="1" ht="77.5" x14ac:dyDescent="0.35">
      <c r="A2131" s="10"/>
      <c r="B2131" s="11"/>
      <c r="C2131" s="58">
        <v>17</v>
      </c>
      <c r="D2131" s="56" t="s">
        <v>2635</v>
      </c>
      <c r="E2131" s="63">
        <v>0</v>
      </c>
      <c r="F2131" s="63">
        <v>10000000</v>
      </c>
      <c r="G2131" s="76">
        <f t="shared" si="104"/>
        <v>10000000</v>
      </c>
      <c r="H2131" s="56" t="s">
        <v>1226</v>
      </c>
      <c r="I2131" s="69"/>
      <c r="J2131" s="26"/>
    </row>
    <row r="2132" spans="1:10" x14ac:dyDescent="0.35">
      <c r="A2132" s="10"/>
      <c r="B2132" s="11"/>
      <c r="C2132" s="109" t="s">
        <v>1419</v>
      </c>
      <c r="D2132" s="110"/>
      <c r="E2132" s="59">
        <f>SUM(E2115:E2131)</f>
        <v>168000000</v>
      </c>
      <c r="F2132" s="59">
        <f>SUM(F2115:F2131)</f>
        <v>318000000</v>
      </c>
      <c r="G2132" s="73">
        <f>SUM(G2115:G2131)</f>
        <v>150000000</v>
      </c>
      <c r="H2132" s="31"/>
      <c r="J2132" s="35"/>
    </row>
    <row r="2133" spans="1:10" x14ac:dyDescent="0.35">
      <c r="A2133" s="10"/>
      <c r="B2133" s="11"/>
      <c r="C2133" s="107" t="s">
        <v>1435</v>
      </c>
      <c r="D2133" s="112"/>
      <c r="E2133" s="59"/>
      <c r="F2133" s="59"/>
      <c r="G2133" s="73"/>
      <c r="H2133" s="31"/>
      <c r="J2133" s="35"/>
    </row>
    <row r="2134" spans="1:10" ht="77.5" x14ac:dyDescent="0.35">
      <c r="A2134" s="10"/>
      <c r="B2134" s="11"/>
      <c r="C2134" s="9">
        <f ca="1">COUNTIF($B$11:E2134,E2134)</f>
        <v>1</v>
      </c>
      <c r="D2134" s="4" t="s">
        <v>743</v>
      </c>
      <c r="E2134" s="59">
        <v>10000000</v>
      </c>
      <c r="F2134" s="59">
        <v>10000000</v>
      </c>
      <c r="G2134" s="73"/>
      <c r="H2134" s="6" t="s">
        <v>1227</v>
      </c>
    </row>
    <row r="2135" spans="1:10" ht="77.5" x14ac:dyDescent="0.35">
      <c r="A2135" s="10"/>
      <c r="B2135" s="11"/>
      <c r="C2135" s="9">
        <f ca="1">COUNTIF($B$11:E2135,E2135)</f>
        <v>2</v>
      </c>
      <c r="D2135" s="4" t="s">
        <v>744</v>
      </c>
      <c r="E2135" s="59">
        <v>10000000</v>
      </c>
      <c r="F2135" s="59">
        <v>10000000</v>
      </c>
      <c r="G2135" s="73"/>
      <c r="H2135" s="6" t="s">
        <v>1227</v>
      </c>
    </row>
    <row r="2136" spans="1:10" ht="108.5" x14ac:dyDescent="0.35">
      <c r="A2136" s="10"/>
      <c r="B2136" s="11"/>
      <c r="C2136" s="9">
        <f ca="1">COUNTIF($B$11:E2136,E2136)</f>
        <v>3</v>
      </c>
      <c r="D2136" s="4" t="s">
        <v>745</v>
      </c>
      <c r="E2136" s="59">
        <v>50000000</v>
      </c>
      <c r="F2136" s="59">
        <v>50000000</v>
      </c>
      <c r="G2136" s="73"/>
      <c r="H2136" s="6" t="s">
        <v>1227</v>
      </c>
    </row>
    <row r="2137" spans="1:10" ht="108.5" x14ac:dyDescent="0.35">
      <c r="A2137" s="10"/>
      <c r="B2137" s="11"/>
      <c r="C2137" s="9">
        <f ca="1">COUNTIF($B$11:E2137,E2137)</f>
        <v>4</v>
      </c>
      <c r="D2137" s="4" t="s">
        <v>746</v>
      </c>
      <c r="E2137" s="59">
        <v>20000000</v>
      </c>
      <c r="F2137" s="59">
        <v>20000000</v>
      </c>
      <c r="G2137" s="73"/>
      <c r="H2137" s="6" t="s">
        <v>1227</v>
      </c>
    </row>
    <row r="2138" spans="1:10" ht="77.5" x14ac:dyDescent="0.35">
      <c r="A2138" s="10"/>
      <c r="B2138" s="11"/>
      <c r="C2138" s="9">
        <f ca="1">COUNTIF($B$11:E2138,E2138)</f>
        <v>5</v>
      </c>
      <c r="D2138" s="4" t="s">
        <v>747</v>
      </c>
      <c r="E2138" s="59">
        <v>25000000</v>
      </c>
      <c r="F2138" s="59">
        <v>25000000</v>
      </c>
      <c r="G2138" s="73"/>
      <c r="H2138" s="6" t="s">
        <v>1227</v>
      </c>
    </row>
    <row r="2139" spans="1:10" ht="77.5" x14ac:dyDescent="0.35">
      <c r="A2139" s="10"/>
      <c r="B2139" s="11"/>
      <c r="C2139" s="9">
        <f ca="1">COUNTIF($B$11:E2139,E2139)</f>
        <v>6</v>
      </c>
      <c r="D2139" s="4" t="s">
        <v>748</v>
      </c>
      <c r="E2139" s="59">
        <v>10000000</v>
      </c>
      <c r="F2139" s="59">
        <v>10000000</v>
      </c>
      <c r="G2139" s="73"/>
      <c r="H2139" s="6" t="s">
        <v>1226</v>
      </c>
    </row>
    <row r="2140" spans="1:10" ht="77.5" x14ac:dyDescent="0.35">
      <c r="A2140" s="10"/>
      <c r="B2140" s="11"/>
      <c r="C2140" s="9">
        <f ca="1">COUNTIF($B$11:E2140,E2140)</f>
        <v>7</v>
      </c>
      <c r="D2140" s="4" t="s">
        <v>749</v>
      </c>
      <c r="E2140" s="59">
        <v>10000000</v>
      </c>
      <c r="F2140" s="59">
        <v>10000000</v>
      </c>
      <c r="G2140" s="73"/>
      <c r="H2140" s="6" t="s">
        <v>1226</v>
      </c>
    </row>
    <row r="2141" spans="1:10" ht="93" x14ac:dyDescent="0.35">
      <c r="A2141" s="10"/>
      <c r="B2141" s="11"/>
      <c r="C2141" s="9">
        <f ca="1">COUNTIF($B$11:E2141,E2141)</f>
        <v>8</v>
      </c>
      <c r="D2141" s="4" t="s">
        <v>750</v>
      </c>
      <c r="E2141" s="59">
        <v>15000000</v>
      </c>
      <c r="F2141" s="59">
        <v>15000000</v>
      </c>
      <c r="G2141" s="73"/>
      <c r="H2141" s="6" t="s">
        <v>1226</v>
      </c>
    </row>
    <row r="2142" spans="1:10" ht="93" x14ac:dyDescent="0.35">
      <c r="A2142" s="10"/>
      <c r="B2142" s="11"/>
      <c r="C2142" s="9">
        <f ca="1">COUNTIF($B$11:E2142,E2142)</f>
        <v>9</v>
      </c>
      <c r="D2142" s="4" t="s">
        <v>751</v>
      </c>
      <c r="E2142" s="59">
        <v>15000000</v>
      </c>
      <c r="F2142" s="59">
        <v>15000000</v>
      </c>
      <c r="G2142" s="73"/>
      <c r="H2142" s="6" t="s">
        <v>1226</v>
      </c>
    </row>
    <row r="2143" spans="1:10" ht="93" x14ac:dyDescent="0.35">
      <c r="A2143" s="10"/>
      <c r="B2143" s="11"/>
      <c r="C2143" s="9">
        <f ca="1">COUNTIF($B$11:E2143,E2143)</f>
        <v>10</v>
      </c>
      <c r="D2143" s="4" t="s">
        <v>752</v>
      </c>
      <c r="E2143" s="59">
        <v>25000000</v>
      </c>
      <c r="F2143" s="59">
        <v>25000000</v>
      </c>
      <c r="G2143" s="73"/>
      <c r="H2143" s="6" t="s">
        <v>1226</v>
      </c>
    </row>
    <row r="2144" spans="1:10" ht="77.5" x14ac:dyDescent="0.35">
      <c r="A2144" s="10"/>
      <c r="B2144" s="11"/>
      <c r="C2144" s="9">
        <f ca="1">COUNTIF($B$11:E2144,E2144)</f>
        <v>11</v>
      </c>
      <c r="D2144" s="4" t="s">
        <v>753</v>
      </c>
      <c r="E2144" s="59">
        <v>10000000</v>
      </c>
      <c r="F2144" s="59">
        <v>10000000</v>
      </c>
      <c r="G2144" s="73"/>
      <c r="H2144" s="6" t="s">
        <v>1226</v>
      </c>
    </row>
    <row r="2145" spans="1:10" s="14" customFormat="1" ht="93" x14ac:dyDescent="0.35">
      <c r="A2145" s="10"/>
      <c r="B2145" s="11"/>
      <c r="C2145" s="58">
        <v>12</v>
      </c>
      <c r="D2145" s="56" t="s">
        <v>2639</v>
      </c>
      <c r="E2145" s="63">
        <v>0</v>
      </c>
      <c r="F2145" s="63">
        <v>12000000</v>
      </c>
      <c r="G2145" s="76">
        <f t="shared" ref="G2145:G2148" si="105">F2145-E2145</f>
        <v>12000000</v>
      </c>
      <c r="H2145" s="56" t="s">
        <v>1227</v>
      </c>
      <c r="I2145" s="69"/>
      <c r="J2145" s="26"/>
    </row>
    <row r="2146" spans="1:10" s="14" customFormat="1" ht="77.5" x14ac:dyDescent="0.35">
      <c r="A2146" s="10"/>
      <c r="B2146" s="11"/>
      <c r="C2146" s="58">
        <v>13</v>
      </c>
      <c r="D2146" s="56" t="s">
        <v>2640</v>
      </c>
      <c r="E2146" s="63">
        <v>0</v>
      </c>
      <c r="F2146" s="63">
        <v>15000000</v>
      </c>
      <c r="G2146" s="76">
        <f t="shared" si="105"/>
        <v>15000000</v>
      </c>
      <c r="H2146" s="56" t="s">
        <v>1227</v>
      </c>
      <c r="I2146" s="69"/>
      <c r="J2146" s="26"/>
    </row>
    <row r="2147" spans="1:10" s="14" customFormat="1" ht="77.5" x14ac:dyDescent="0.35">
      <c r="A2147" s="10"/>
      <c r="B2147" s="11"/>
      <c r="C2147" s="58">
        <v>14</v>
      </c>
      <c r="D2147" s="56" t="s">
        <v>2641</v>
      </c>
      <c r="E2147" s="63">
        <v>0</v>
      </c>
      <c r="F2147" s="63">
        <v>15000000</v>
      </c>
      <c r="G2147" s="76">
        <f t="shared" si="105"/>
        <v>15000000</v>
      </c>
      <c r="H2147" s="56" t="s">
        <v>1227</v>
      </c>
      <c r="I2147" s="69"/>
      <c r="J2147" s="26"/>
    </row>
    <row r="2148" spans="1:10" s="14" customFormat="1" ht="93" x14ac:dyDescent="0.35">
      <c r="A2148" s="10"/>
      <c r="B2148" s="11"/>
      <c r="C2148" s="58">
        <v>15</v>
      </c>
      <c r="D2148" s="56" t="s">
        <v>2638</v>
      </c>
      <c r="E2148" s="63">
        <v>0</v>
      </c>
      <c r="F2148" s="63">
        <v>120000000</v>
      </c>
      <c r="G2148" s="76">
        <f t="shared" si="105"/>
        <v>120000000</v>
      </c>
      <c r="H2148" s="56" t="s">
        <v>1227</v>
      </c>
      <c r="I2148" s="69"/>
      <c r="J2148" s="26"/>
    </row>
    <row r="2149" spans="1:10" ht="26.25" customHeight="1" x14ac:dyDescent="0.35">
      <c r="A2149" s="10"/>
      <c r="B2149" s="11"/>
      <c r="C2149" s="109" t="s">
        <v>1420</v>
      </c>
      <c r="D2149" s="110"/>
      <c r="E2149" s="59">
        <f>SUM(E2134:E2148)</f>
        <v>200000000</v>
      </c>
      <c r="F2149" s="59">
        <f>SUM(F2134:F2148)</f>
        <v>362000000</v>
      </c>
      <c r="G2149" s="73">
        <f>SUM(G2134:G2148)</f>
        <v>162000000</v>
      </c>
      <c r="H2149" s="31"/>
      <c r="J2149" s="35"/>
    </row>
    <row r="2150" spans="1:10" x14ac:dyDescent="0.35">
      <c r="A2150" s="10"/>
      <c r="B2150" s="11"/>
      <c r="C2150" s="107" t="s">
        <v>1436</v>
      </c>
      <c r="D2150" s="112"/>
      <c r="E2150" s="59"/>
      <c r="F2150" s="59"/>
      <c r="G2150" s="73"/>
      <c r="H2150" s="31"/>
      <c r="J2150" s="35"/>
    </row>
    <row r="2151" spans="1:10" ht="77.5" x14ac:dyDescent="0.35">
      <c r="A2151" s="10"/>
      <c r="B2151" s="11"/>
      <c r="C2151" s="9">
        <f ca="1">COUNTIF($B$11:E2151,E2151)</f>
        <v>1</v>
      </c>
      <c r="D2151" s="4" t="s">
        <v>754</v>
      </c>
      <c r="E2151" s="59">
        <v>10000000</v>
      </c>
      <c r="F2151" s="59">
        <v>10000000</v>
      </c>
      <c r="G2151" s="73"/>
      <c r="H2151" s="6" t="s">
        <v>1226</v>
      </c>
    </row>
    <row r="2152" spans="1:10" s="14" customFormat="1" ht="93" x14ac:dyDescent="0.35">
      <c r="A2152" s="10"/>
      <c r="B2152" s="11"/>
      <c r="C2152" s="58">
        <v>2</v>
      </c>
      <c r="D2152" s="56" t="s">
        <v>2642</v>
      </c>
      <c r="E2152" s="63">
        <v>0</v>
      </c>
      <c r="F2152" s="63">
        <v>15000000</v>
      </c>
      <c r="G2152" s="76">
        <f t="shared" ref="G2152:G2159" si="106">F2152-E2152</f>
        <v>15000000</v>
      </c>
      <c r="H2152" s="56" t="s">
        <v>1227</v>
      </c>
      <c r="I2152" s="69"/>
      <c r="J2152" s="26"/>
    </row>
    <row r="2153" spans="1:10" s="14" customFormat="1" ht="108.5" x14ac:dyDescent="0.35">
      <c r="A2153" s="10"/>
      <c r="B2153" s="11"/>
      <c r="C2153" s="58">
        <v>3</v>
      </c>
      <c r="D2153" s="56" t="s">
        <v>2643</v>
      </c>
      <c r="E2153" s="63">
        <v>0</v>
      </c>
      <c r="F2153" s="63">
        <v>75000000</v>
      </c>
      <c r="G2153" s="76">
        <f t="shared" si="106"/>
        <v>75000000</v>
      </c>
      <c r="H2153" s="56" t="s">
        <v>1227</v>
      </c>
      <c r="I2153" s="69"/>
      <c r="J2153" s="26"/>
    </row>
    <row r="2154" spans="1:10" s="14" customFormat="1" ht="108.5" x14ac:dyDescent="0.35">
      <c r="A2154" s="10"/>
      <c r="B2154" s="11"/>
      <c r="C2154" s="58">
        <v>4</v>
      </c>
      <c r="D2154" s="56" t="s">
        <v>2644</v>
      </c>
      <c r="E2154" s="63">
        <v>0</v>
      </c>
      <c r="F2154" s="63">
        <v>10000000</v>
      </c>
      <c r="G2154" s="76">
        <f t="shared" si="106"/>
        <v>10000000</v>
      </c>
      <c r="H2154" s="56" t="s">
        <v>1226</v>
      </c>
      <c r="I2154" s="69"/>
      <c r="J2154" s="26"/>
    </row>
    <row r="2155" spans="1:10" s="14" customFormat="1" ht="93" x14ac:dyDescent="0.35">
      <c r="A2155" s="10"/>
      <c r="B2155" s="11"/>
      <c r="C2155" s="58">
        <v>5</v>
      </c>
      <c r="D2155" s="56" t="s">
        <v>2645</v>
      </c>
      <c r="E2155" s="63">
        <v>0</v>
      </c>
      <c r="F2155" s="63">
        <v>10000000</v>
      </c>
      <c r="G2155" s="76">
        <f t="shared" si="106"/>
        <v>10000000</v>
      </c>
      <c r="H2155" s="56" t="s">
        <v>1226</v>
      </c>
      <c r="I2155" s="69"/>
      <c r="J2155" s="26"/>
    </row>
    <row r="2156" spans="1:10" s="14" customFormat="1" ht="77.5" x14ac:dyDescent="0.35">
      <c r="A2156" s="10"/>
      <c r="B2156" s="11"/>
      <c r="C2156" s="58">
        <v>6</v>
      </c>
      <c r="D2156" s="56" t="s">
        <v>2646</v>
      </c>
      <c r="E2156" s="63">
        <v>0</v>
      </c>
      <c r="F2156" s="63">
        <v>20000000</v>
      </c>
      <c r="G2156" s="76">
        <f t="shared" si="106"/>
        <v>20000000</v>
      </c>
      <c r="H2156" s="56" t="s">
        <v>1226</v>
      </c>
      <c r="I2156" s="69"/>
      <c r="J2156" s="26"/>
    </row>
    <row r="2157" spans="1:10" s="14" customFormat="1" ht="77.5" x14ac:dyDescent="0.35">
      <c r="A2157" s="10"/>
      <c r="B2157" s="11"/>
      <c r="C2157" s="58">
        <v>7</v>
      </c>
      <c r="D2157" s="56" t="s">
        <v>2647</v>
      </c>
      <c r="E2157" s="63">
        <v>0</v>
      </c>
      <c r="F2157" s="63">
        <v>10000000</v>
      </c>
      <c r="G2157" s="76">
        <f t="shared" si="106"/>
        <v>10000000</v>
      </c>
      <c r="H2157" s="56" t="s">
        <v>1226</v>
      </c>
      <c r="I2157" s="69"/>
      <c r="J2157" s="26"/>
    </row>
    <row r="2158" spans="1:10" s="14" customFormat="1" ht="77.5" x14ac:dyDescent="0.35">
      <c r="A2158" s="10"/>
      <c r="B2158" s="11"/>
      <c r="C2158" s="58">
        <v>8</v>
      </c>
      <c r="D2158" s="56" t="s">
        <v>2648</v>
      </c>
      <c r="E2158" s="63">
        <v>0</v>
      </c>
      <c r="F2158" s="63">
        <v>10000000</v>
      </c>
      <c r="G2158" s="76">
        <f t="shared" si="106"/>
        <v>10000000</v>
      </c>
      <c r="H2158" s="56" t="s">
        <v>1226</v>
      </c>
      <c r="I2158" s="69"/>
      <c r="J2158" s="26"/>
    </row>
    <row r="2159" spans="1:10" s="14" customFormat="1" ht="77.5" x14ac:dyDescent="0.35">
      <c r="A2159" s="10"/>
      <c r="B2159" s="11"/>
      <c r="C2159" s="58">
        <v>9</v>
      </c>
      <c r="D2159" s="56" t="s">
        <v>2649</v>
      </c>
      <c r="E2159" s="63">
        <v>0</v>
      </c>
      <c r="F2159" s="63">
        <v>6000000</v>
      </c>
      <c r="G2159" s="76">
        <f t="shared" si="106"/>
        <v>6000000</v>
      </c>
      <c r="H2159" s="56" t="s">
        <v>1226</v>
      </c>
      <c r="I2159" s="69"/>
      <c r="J2159" s="26"/>
    </row>
    <row r="2160" spans="1:10" x14ac:dyDescent="0.35">
      <c r="A2160" s="10"/>
      <c r="B2160" s="11"/>
      <c r="C2160" s="109" t="s">
        <v>1421</v>
      </c>
      <c r="D2160" s="110"/>
      <c r="E2160" s="59">
        <f>SUM(E2151:E2159)</f>
        <v>10000000</v>
      </c>
      <c r="F2160" s="59">
        <f>SUM(F2151:F2159)</f>
        <v>166000000</v>
      </c>
      <c r="G2160" s="73">
        <f>SUM(G2151:G2159)</f>
        <v>156000000</v>
      </c>
      <c r="H2160" s="31"/>
      <c r="J2160" s="35"/>
    </row>
    <row r="2161" spans="1:10" x14ac:dyDescent="0.35">
      <c r="A2161" s="10"/>
      <c r="B2161" s="11"/>
      <c r="C2161" s="107" t="s">
        <v>2650</v>
      </c>
      <c r="D2161" s="112"/>
      <c r="E2161" s="59"/>
      <c r="F2161" s="59"/>
      <c r="G2161" s="73"/>
      <c r="H2161" s="31"/>
      <c r="J2161" s="35"/>
    </row>
    <row r="2162" spans="1:10" s="14" customFormat="1" ht="77.5" x14ac:dyDescent="0.35">
      <c r="A2162" s="10"/>
      <c r="B2162" s="11"/>
      <c r="C2162" s="58">
        <v>1</v>
      </c>
      <c r="D2162" s="56" t="s">
        <v>2651</v>
      </c>
      <c r="E2162" s="63">
        <v>0</v>
      </c>
      <c r="F2162" s="63">
        <v>10000000</v>
      </c>
      <c r="G2162" s="76">
        <f t="shared" ref="G2162:G2165" si="107">F2162-E2162</f>
        <v>10000000</v>
      </c>
      <c r="H2162" s="56" t="s">
        <v>1227</v>
      </c>
      <c r="I2162" s="69"/>
      <c r="J2162" s="26"/>
    </row>
    <row r="2163" spans="1:10" s="14" customFormat="1" ht="77.5" x14ac:dyDescent="0.35">
      <c r="A2163" s="10"/>
      <c r="B2163" s="11"/>
      <c r="C2163" s="58">
        <v>2</v>
      </c>
      <c r="D2163" s="56" t="s">
        <v>2654</v>
      </c>
      <c r="E2163" s="63">
        <v>0</v>
      </c>
      <c r="F2163" s="63">
        <v>10000000</v>
      </c>
      <c r="G2163" s="76">
        <f t="shared" si="107"/>
        <v>10000000</v>
      </c>
      <c r="H2163" s="56" t="s">
        <v>1226</v>
      </c>
      <c r="I2163" s="69"/>
      <c r="J2163" s="26"/>
    </row>
    <row r="2164" spans="1:10" s="14" customFormat="1" ht="155" x14ac:dyDescent="0.35">
      <c r="A2164" s="10"/>
      <c r="B2164" s="11"/>
      <c r="C2164" s="58">
        <v>3</v>
      </c>
      <c r="D2164" s="56" t="s">
        <v>2652</v>
      </c>
      <c r="E2164" s="63">
        <v>0</v>
      </c>
      <c r="F2164" s="63">
        <v>10000000</v>
      </c>
      <c r="G2164" s="76">
        <f t="shared" si="107"/>
        <v>10000000</v>
      </c>
      <c r="H2164" s="56" t="s">
        <v>1226</v>
      </c>
      <c r="I2164" s="69"/>
      <c r="J2164" s="26"/>
    </row>
    <row r="2165" spans="1:10" s="14" customFormat="1" ht="77.5" x14ac:dyDescent="0.35">
      <c r="A2165" s="10"/>
      <c r="B2165" s="11"/>
      <c r="C2165" s="58">
        <v>4</v>
      </c>
      <c r="D2165" s="56" t="s">
        <v>2653</v>
      </c>
      <c r="E2165" s="63">
        <v>0</v>
      </c>
      <c r="F2165" s="63">
        <v>10000000</v>
      </c>
      <c r="G2165" s="76">
        <f t="shared" si="107"/>
        <v>10000000</v>
      </c>
      <c r="H2165" s="56" t="s">
        <v>1226</v>
      </c>
      <c r="I2165" s="69"/>
      <c r="J2165" s="26"/>
    </row>
    <row r="2166" spans="1:10" s="14" customFormat="1" ht="41.25" customHeight="1" x14ac:dyDescent="0.35">
      <c r="A2166" s="10"/>
      <c r="B2166" s="11"/>
      <c r="C2166" s="109" t="s">
        <v>2655</v>
      </c>
      <c r="D2166" s="110"/>
      <c r="E2166" s="60">
        <f>SUM(E2162:E2165)</f>
        <v>0</v>
      </c>
      <c r="F2166" s="60">
        <f>SUM(F2162:F2165)</f>
        <v>40000000</v>
      </c>
      <c r="G2166" s="74">
        <f>SUM(G2162:G2165)</f>
        <v>40000000</v>
      </c>
      <c r="H2166" s="12"/>
      <c r="I2166" s="69"/>
      <c r="J2166" s="26"/>
    </row>
    <row r="2167" spans="1:10" x14ac:dyDescent="0.35">
      <c r="A2167" s="10"/>
      <c r="B2167" s="11"/>
      <c r="C2167" s="107" t="s">
        <v>1527</v>
      </c>
      <c r="D2167" s="112"/>
      <c r="E2167" s="59"/>
      <c r="F2167" s="59"/>
      <c r="G2167" s="73"/>
      <c r="H2167" s="31"/>
      <c r="J2167" s="35"/>
    </row>
    <row r="2168" spans="1:10" ht="108.5" x14ac:dyDescent="0.35">
      <c r="A2168" s="10"/>
      <c r="B2168" s="11"/>
      <c r="C2168" s="9">
        <f ca="1">COUNTIF($B$11:E2168,E2168)</f>
        <v>1</v>
      </c>
      <c r="D2168" s="4" t="s">
        <v>755</v>
      </c>
      <c r="E2168" s="59">
        <v>20000000</v>
      </c>
      <c r="F2168" s="59">
        <v>20000000</v>
      </c>
      <c r="G2168" s="73"/>
      <c r="H2168" s="6" t="s">
        <v>1226</v>
      </c>
    </row>
    <row r="2169" spans="1:10" ht="77.5" x14ac:dyDescent="0.35">
      <c r="A2169" s="10"/>
      <c r="B2169" s="11"/>
      <c r="C2169" s="9">
        <f ca="1">COUNTIF($B$11:E2169,E2169)</f>
        <v>2</v>
      </c>
      <c r="D2169" s="4" t="s">
        <v>756</v>
      </c>
      <c r="E2169" s="59">
        <v>11000000</v>
      </c>
      <c r="F2169" s="59">
        <v>11000000</v>
      </c>
      <c r="G2169" s="73"/>
      <c r="H2169" s="6" t="s">
        <v>1226</v>
      </c>
    </row>
    <row r="2170" spans="1:10" ht="77.5" x14ac:dyDescent="0.35">
      <c r="A2170" s="10"/>
      <c r="B2170" s="11"/>
      <c r="C2170" s="9">
        <f ca="1">COUNTIF($B$11:E2170,E2170)</f>
        <v>3</v>
      </c>
      <c r="D2170" s="4" t="s">
        <v>757</v>
      </c>
      <c r="E2170" s="59">
        <v>11000000</v>
      </c>
      <c r="F2170" s="59">
        <v>11000000</v>
      </c>
      <c r="G2170" s="73"/>
      <c r="H2170" s="6" t="s">
        <v>1226</v>
      </c>
    </row>
    <row r="2171" spans="1:10" ht="77.5" x14ac:dyDescent="0.35">
      <c r="A2171" s="10"/>
      <c r="B2171" s="11"/>
      <c r="C2171" s="9">
        <f ca="1">COUNTIF($B$11:E2171,E2171)</f>
        <v>4</v>
      </c>
      <c r="D2171" s="4" t="s">
        <v>758</v>
      </c>
      <c r="E2171" s="59">
        <v>11000000</v>
      </c>
      <c r="F2171" s="59">
        <v>11000000</v>
      </c>
      <c r="G2171" s="73"/>
      <c r="H2171" s="6" t="s">
        <v>1226</v>
      </c>
    </row>
    <row r="2172" spans="1:10" ht="77.5" x14ac:dyDescent="0.35">
      <c r="A2172" s="10"/>
      <c r="B2172" s="11"/>
      <c r="C2172" s="9">
        <f ca="1">COUNTIF($B$11:E2172,E2172)</f>
        <v>5</v>
      </c>
      <c r="D2172" s="4" t="s">
        <v>759</v>
      </c>
      <c r="E2172" s="59">
        <v>41000000</v>
      </c>
      <c r="F2172" s="59">
        <v>41000000</v>
      </c>
      <c r="G2172" s="73"/>
      <c r="H2172" s="6" t="s">
        <v>1226</v>
      </c>
    </row>
    <row r="2173" spans="1:10" s="14" customFormat="1" ht="93" x14ac:dyDescent="0.35">
      <c r="A2173" s="10"/>
      <c r="B2173" s="11"/>
      <c r="C2173" s="58">
        <v>6</v>
      </c>
      <c r="D2173" s="56" t="s">
        <v>2660</v>
      </c>
      <c r="E2173" s="63">
        <v>0</v>
      </c>
      <c r="F2173" s="63">
        <v>100000000</v>
      </c>
      <c r="G2173" s="76">
        <f t="shared" ref="G2173:G2178" si="108">F2173-E2173</f>
        <v>100000000</v>
      </c>
      <c r="H2173" s="56" t="s">
        <v>1227</v>
      </c>
      <c r="I2173" s="69"/>
      <c r="J2173" s="26"/>
    </row>
    <row r="2174" spans="1:10" s="14" customFormat="1" ht="77.5" x14ac:dyDescent="0.35">
      <c r="A2174" s="10"/>
      <c r="B2174" s="11"/>
      <c r="C2174" s="58">
        <v>7</v>
      </c>
      <c r="D2174" s="56" t="s">
        <v>2656</v>
      </c>
      <c r="E2174" s="63">
        <v>0</v>
      </c>
      <c r="F2174" s="63">
        <v>15000000</v>
      </c>
      <c r="G2174" s="76">
        <f t="shared" si="108"/>
        <v>15000000</v>
      </c>
      <c r="H2174" s="56" t="s">
        <v>1226</v>
      </c>
      <c r="I2174" s="69"/>
      <c r="J2174" s="26"/>
    </row>
    <row r="2175" spans="1:10" s="14" customFormat="1" ht="77.5" x14ac:dyDescent="0.35">
      <c r="A2175" s="10"/>
      <c r="B2175" s="11"/>
      <c r="C2175" s="58">
        <v>8</v>
      </c>
      <c r="D2175" s="56" t="s">
        <v>2657</v>
      </c>
      <c r="E2175" s="63">
        <v>0</v>
      </c>
      <c r="F2175" s="63">
        <v>10000000</v>
      </c>
      <c r="G2175" s="76">
        <f t="shared" si="108"/>
        <v>10000000</v>
      </c>
      <c r="H2175" s="56" t="s">
        <v>1226</v>
      </c>
      <c r="I2175" s="69"/>
      <c r="J2175" s="26"/>
    </row>
    <row r="2176" spans="1:10" s="14" customFormat="1" ht="77.5" x14ac:dyDescent="0.35">
      <c r="A2176" s="10"/>
      <c r="B2176" s="11"/>
      <c r="C2176" s="58">
        <v>9</v>
      </c>
      <c r="D2176" s="56" t="s">
        <v>2658</v>
      </c>
      <c r="E2176" s="63">
        <v>0</v>
      </c>
      <c r="F2176" s="63">
        <v>15000000</v>
      </c>
      <c r="G2176" s="76">
        <f t="shared" si="108"/>
        <v>15000000</v>
      </c>
      <c r="H2176" s="56" t="s">
        <v>1226</v>
      </c>
      <c r="I2176" s="69"/>
      <c r="J2176" s="26"/>
    </row>
    <row r="2177" spans="1:10" s="14" customFormat="1" ht="77.5" x14ac:dyDescent="0.35">
      <c r="A2177" s="10"/>
      <c r="B2177" s="11"/>
      <c r="C2177" s="58">
        <v>10</v>
      </c>
      <c r="D2177" s="56" t="s">
        <v>2659</v>
      </c>
      <c r="E2177" s="63">
        <v>0</v>
      </c>
      <c r="F2177" s="63">
        <v>10000000</v>
      </c>
      <c r="G2177" s="76">
        <f t="shared" si="108"/>
        <v>10000000</v>
      </c>
      <c r="H2177" s="56" t="s">
        <v>1226</v>
      </c>
      <c r="I2177" s="69"/>
      <c r="J2177" s="26"/>
    </row>
    <row r="2178" spans="1:10" s="14" customFormat="1" ht="93" x14ac:dyDescent="0.35">
      <c r="A2178" s="10"/>
      <c r="B2178" s="11"/>
      <c r="C2178" s="58">
        <v>11</v>
      </c>
      <c r="D2178" s="56" t="s">
        <v>3335</v>
      </c>
      <c r="E2178" s="63">
        <v>0</v>
      </c>
      <c r="F2178" s="63">
        <v>12000000</v>
      </c>
      <c r="G2178" s="76">
        <f t="shared" si="108"/>
        <v>12000000</v>
      </c>
      <c r="H2178" s="56" t="s">
        <v>1226</v>
      </c>
      <c r="I2178" s="69"/>
      <c r="J2178" s="26"/>
    </row>
    <row r="2179" spans="1:10" x14ac:dyDescent="0.35">
      <c r="A2179" s="10"/>
      <c r="B2179" s="11"/>
      <c r="C2179" s="109" t="s">
        <v>1422</v>
      </c>
      <c r="D2179" s="110"/>
      <c r="E2179" s="59">
        <f>SUM(E2168:E2178)</f>
        <v>94000000</v>
      </c>
      <c r="F2179" s="59">
        <f>SUM(F2168:F2178)</f>
        <v>256000000</v>
      </c>
      <c r="G2179" s="73">
        <f>SUM(G2168:G2178)</f>
        <v>162000000</v>
      </c>
      <c r="H2179" s="31"/>
      <c r="J2179" s="35"/>
    </row>
    <row r="2180" spans="1:10" x14ac:dyDescent="0.35">
      <c r="A2180" s="10"/>
      <c r="B2180" s="11"/>
      <c r="C2180" s="107" t="s">
        <v>1367</v>
      </c>
      <c r="D2180" s="112"/>
      <c r="E2180" s="59"/>
      <c r="F2180" s="59"/>
      <c r="G2180" s="73"/>
      <c r="H2180" s="31"/>
      <c r="J2180" s="35"/>
    </row>
    <row r="2181" spans="1:10" ht="77.5" x14ac:dyDescent="0.35">
      <c r="A2181" s="10"/>
      <c r="B2181" s="11"/>
      <c r="C2181" s="9">
        <v>1</v>
      </c>
      <c r="D2181" s="4" t="s">
        <v>760</v>
      </c>
      <c r="E2181" s="59">
        <v>13000000</v>
      </c>
      <c r="F2181" s="59">
        <v>13000000</v>
      </c>
      <c r="G2181" s="73"/>
      <c r="H2181" s="6" t="s">
        <v>1227</v>
      </c>
    </row>
    <row r="2182" spans="1:10" ht="77.5" x14ac:dyDescent="0.35">
      <c r="A2182" s="10"/>
      <c r="B2182" s="11"/>
      <c r="C2182" s="9">
        <v>2</v>
      </c>
      <c r="D2182" s="4" t="s">
        <v>761</v>
      </c>
      <c r="E2182" s="59">
        <v>27000000</v>
      </c>
      <c r="F2182" s="59">
        <v>27000000</v>
      </c>
      <c r="G2182" s="73"/>
      <c r="H2182" s="6" t="s">
        <v>1227</v>
      </c>
    </row>
    <row r="2183" spans="1:10" ht="77.5" x14ac:dyDescent="0.35">
      <c r="A2183" s="10"/>
      <c r="B2183" s="11"/>
      <c r="C2183" s="9">
        <v>3</v>
      </c>
      <c r="D2183" s="4" t="s">
        <v>762</v>
      </c>
      <c r="E2183" s="59">
        <v>20000000</v>
      </c>
      <c r="F2183" s="59">
        <v>20000000</v>
      </c>
      <c r="G2183" s="73"/>
      <c r="H2183" s="6" t="s">
        <v>1227</v>
      </c>
    </row>
    <row r="2184" spans="1:10" ht="93" x14ac:dyDescent="0.35">
      <c r="A2184" s="10"/>
      <c r="B2184" s="11"/>
      <c r="C2184" s="9">
        <v>4</v>
      </c>
      <c r="D2184" s="4" t="s">
        <v>763</v>
      </c>
      <c r="E2184" s="59">
        <v>30000000</v>
      </c>
      <c r="F2184" s="59">
        <v>30000000</v>
      </c>
      <c r="G2184" s="73"/>
      <c r="H2184" s="6" t="s">
        <v>1227</v>
      </c>
    </row>
    <row r="2185" spans="1:10" ht="93" x14ac:dyDescent="0.35">
      <c r="A2185" s="10"/>
      <c r="B2185" s="11"/>
      <c r="C2185" s="9">
        <v>5</v>
      </c>
      <c r="D2185" s="4" t="s">
        <v>764</v>
      </c>
      <c r="E2185" s="59">
        <v>20000000</v>
      </c>
      <c r="F2185" s="59">
        <v>20000000</v>
      </c>
      <c r="G2185" s="73"/>
      <c r="H2185" s="6" t="s">
        <v>1227</v>
      </c>
    </row>
    <row r="2186" spans="1:10" ht="77.5" x14ac:dyDescent="0.35">
      <c r="A2186" s="10"/>
      <c r="B2186" s="11"/>
      <c r="C2186" s="9">
        <v>6</v>
      </c>
      <c r="D2186" s="4" t="s">
        <v>765</v>
      </c>
      <c r="E2186" s="59">
        <v>20000000</v>
      </c>
      <c r="F2186" s="59">
        <v>20000000</v>
      </c>
      <c r="G2186" s="73"/>
      <c r="H2186" s="6" t="s">
        <v>1227</v>
      </c>
    </row>
    <row r="2187" spans="1:10" ht="77.5" x14ac:dyDescent="0.35">
      <c r="A2187" s="10"/>
      <c r="B2187" s="11"/>
      <c r="C2187" s="9">
        <v>7</v>
      </c>
      <c r="D2187" s="4" t="s">
        <v>766</v>
      </c>
      <c r="E2187" s="59">
        <v>40000000</v>
      </c>
      <c r="F2187" s="59">
        <v>40000000</v>
      </c>
      <c r="G2187" s="73"/>
      <c r="H2187" s="6" t="s">
        <v>1227</v>
      </c>
    </row>
    <row r="2188" spans="1:10" ht="77.5" x14ac:dyDescent="0.35">
      <c r="A2188" s="10"/>
      <c r="B2188" s="11"/>
      <c r="C2188" s="9">
        <v>8</v>
      </c>
      <c r="D2188" s="4" t="s">
        <v>767</v>
      </c>
      <c r="E2188" s="59">
        <v>20000000</v>
      </c>
      <c r="F2188" s="59">
        <v>20000000</v>
      </c>
      <c r="G2188" s="73"/>
      <c r="H2188" s="6" t="s">
        <v>1226</v>
      </c>
    </row>
    <row r="2189" spans="1:10" ht="108.5" x14ac:dyDescent="0.35">
      <c r="A2189" s="10"/>
      <c r="B2189" s="11"/>
      <c r="C2189" s="9">
        <v>9</v>
      </c>
      <c r="D2189" s="4" t="s">
        <v>768</v>
      </c>
      <c r="E2189" s="59">
        <v>10000000</v>
      </c>
      <c r="F2189" s="59">
        <v>10000000</v>
      </c>
      <c r="G2189" s="73"/>
      <c r="H2189" s="6" t="s">
        <v>1226</v>
      </c>
    </row>
    <row r="2190" spans="1:10" ht="108.5" x14ac:dyDescent="0.35">
      <c r="A2190" s="10"/>
      <c r="B2190" s="11"/>
      <c r="C2190" s="9">
        <v>10</v>
      </c>
      <c r="D2190" s="4" t="s">
        <v>769</v>
      </c>
      <c r="E2190" s="59">
        <v>10000000</v>
      </c>
      <c r="F2190" s="59">
        <v>10000000</v>
      </c>
      <c r="G2190" s="73"/>
      <c r="H2190" s="6" t="s">
        <v>1226</v>
      </c>
    </row>
    <row r="2191" spans="1:10" s="14" customFormat="1" ht="77.5" x14ac:dyDescent="0.35">
      <c r="A2191" s="10"/>
      <c r="B2191" s="11"/>
      <c r="C2191" s="58">
        <v>11</v>
      </c>
      <c r="D2191" s="56" t="s">
        <v>2661</v>
      </c>
      <c r="E2191" s="63">
        <v>0</v>
      </c>
      <c r="F2191" s="63">
        <v>15000000</v>
      </c>
      <c r="G2191" s="76">
        <f t="shared" ref="G2191:G2210" si="109">F2191-E2191</f>
        <v>15000000</v>
      </c>
      <c r="H2191" s="56" t="s">
        <v>1227</v>
      </c>
      <c r="I2191" s="69"/>
      <c r="J2191" s="26"/>
    </row>
    <row r="2192" spans="1:10" s="14" customFormat="1" ht="77.5" x14ac:dyDescent="0.35">
      <c r="A2192" s="10"/>
      <c r="B2192" s="11"/>
      <c r="C2192" s="58">
        <v>12</v>
      </c>
      <c r="D2192" s="56" t="s">
        <v>2664</v>
      </c>
      <c r="E2192" s="63">
        <v>0</v>
      </c>
      <c r="F2192" s="63">
        <v>12000000</v>
      </c>
      <c r="G2192" s="76">
        <f t="shared" si="109"/>
        <v>12000000</v>
      </c>
      <c r="H2192" s="56" t="s">
        <v>1227</v>
      </c>
      <c r="I2192" s="69"/>
      <c r="J2192" s="26"/>
    </row>
    <row r="2193" spans="1:10" s="14" customFormat="1" ht="77.5" x14ac:dyDescent="0.35">
      <c r="A2193" s="10"/>
      <c r="B2193" s="11"/>
      <c r="C2193" s="58">
        <v>13</v>
      </c>
      <c r="D2193" s="56" t="s">
        <v>2665</v>
      </c>
      <c r="E2193" s="63">
        <v>0</v>
      </c>
      <c r="F2193" s="63">
        <v>22000000</v>
      </c>
      <c r="G2193" s="76">
        <f t="shared" si="109"/>
        <v>22000000</v>
      </c>
      <c r="H2193" s="56" t="s">
        <v>1227</v>
      </c>
      <c r="I2193" s="69"/>
      <c r="J2193" s="26"/>
    </row>
    <row r="2194" spans="1:10" s="14" customFormat="1" ht="77.5" x14ac:dyDescent="0.35">
      <c r="A2194" s="10"/>
      <c r="B2194" s="11"/>
      <c r="C2194" s="58">
        <v>14</v>
      </c>
      <c r="D2194" s="56" t="s">
        <v>2670</v>
      </c>
      <c r="E2194" s="63">
        <v>0</v>
      </c>
      <c r="F2194" s="63">
        <v>12500000</v>
      </c>
      <c r="G2194" s="76">
        <f t="shared" si="109"/>
        <v>12500000</v>
      </c>
      <c r="H2194" s="56" t="s">
        <v>1227</v>
      </c>
      <c r="I2194" s="69"/>
      <c r="J2194" s="26"/>
    </row>
    <row r="2195" spans="1:10" s="14" customFormat="1" ht="77.5" x14ac:dyDescent="0.35">
      <c r="A2195" s="10"/>
      <c r="B2195" s="11"/>
      <c r="C2195" s="58">
        <v>15</v>
      </c>
      <c r="D2195" s="56" t="s">
        <v>2672</v>
      </c>
      <c r="E2195" s="63">
        <v>0</v>
      </c>
      <c r="F2195" s="63">
        <v>32000000</v>
      </c>
      <c r="G2195" s="76">
        <f t="shared" si="109"/>
        <v>32000000</v>
      </c>
      <c r="H2195" s="56" t="s">
        <v>1227</v>
      </c>
      <c r="I2195" s="69"/>
      <c r="J2195" s="26"/>
    </row>
    <row r="2196" spans="1:10" s="14" customFormat="1" ht="93" x14ac:dyDescent="0.35">
      <c r="A2196" s="10"/>
      <c r="B2196" s="11"/>
      <c r="C2196" s="58">
        <v>16</v>
      </c>
      <c r="D2196" s="56" t="s">
        <v>2676</v>
      </c>
      <c r="E2196" s="63">
        <v>0</v>
      </c>
      <c r="F2196" s="63">
        <v>25000000</v>
      </c>
      <c r="G2196" s="76">
        <f t="shared" si="109"/>
        <v>25000000</v>
      </c>
      <c r="H2196" s="56" t="s">
        <v>1227</v>
      </c>
      <c r="I2196" s="69"/>
      <c r="J2196" s="26"/>
    </row>
    <row r="2197" spans="1:10" s="14" customFormat="1" ht="93" x14ac:dyDescent="0.35">
      <c r="A2197" s="10"/>
      <c r="B2197" s="11"/>
      <c r="C2197" s="58">
        <v>17</v>
      </c>
      <c r="D2197" s="56" t="s">
        <v>2677</v>
      </c>
      <c r="E2197" s="63">
        <v>0</v>
      </c>
      <c r="F2197" s="63">
        <v>25000000</v>
      </c>
      <c r="G2197" s="76">
        <f t="shared" si="109"/>
        <v>25000000</v>
      </c>
      <c r="H2197" s="56" t="s">
        <v>1227</v>
      </c>
      <c r="I2197" s="69"/>
      <c r="J2197" s="26"/>
    </row>
    <row r="2198" spans="1:10" s="14" customFormat="1" ht="77.5" x14ac:dyDescent="0.35">
      <c r="A2198" s="10"/>
      <c r="B2198" s="11"/>
      <c r="C2198" s="58">
        <v>18</v>
      </c>
      <c r="D2198" s="56" t="s">
        <v>2678</v>
      </c>
      <c r="E2198" s="63">
        <v>0</v>
      </c>
      <c r="F2198" s="63">
        <v>63000000</v>
      </c>
      <c r="G2198" s="76">
        <f t="shared" si="109"/>
        <v>63000000</v>
      </c>
      <c r="H2198" s="56" t="s">
        <v>1227</v>
      </c>
      <c r="I2198" s="69"/>
      <c r="J2198" s="26"/>
    </row>
    <row r="2199" spans="1:10" s="14" customFormat="1" ht="77.5" x14ac:dyDescent="0.35">
      <c r="A2199" s="10"/>
      <c r="B2199" s="11"/>
      <c r="C2199" s="58">
        <v>19</v>
      </c>
      <c r="D2199" s="56" t="s">
        <v>2679</v>
      </c>
      <c r="E2199" s="63">
        <v>0</v>
      </c>
      <c r="F2199" s="63">
        <v>10000000</v>
      </c>
      <c r="G2199" s="76">
        <f t="shared" si="109"/>
        <v>10000000</v>
      </c>
      <c r="H2199" s="56" t="s">
        <v>1227</v>
      </c>
      <c r="I2199" s="69"/>
      <c r="J2199" s="26"/>
    </row>
    <row r="2200" spans="1:10" s="14" customFormat="1" ht="93" x14ac:dyDescent="0.35">
      <c r="A2200" s="10"/>
      <c r="B2200" s="11"/>
      <c r="C2200" s="58">
        <v>20</v>
      </c>
      <c r="D2200" s="56" t="s">
        <v>2662</v>
      </c>
      <c r="E2200" s="63">
        <v>0</v>
      </c>
      <c r="F2200" s="63">
        <v>8000000</v>
      </c>
      <c r="G2200" s="76">
        <f t="shared" si="109"/>
        <v>8000000</v>
      </c>
      <c r="H2200" s="56" t="s">
        <v>1226</v>
      </c>
      <c r="I2200" s="69"/>
      <c r="J2200" s="26"/>
    </row>
    <row r="2201" spans="1:10" s="14" customFormat="1" ht="77.5" x14ac:dyDescent="0.35">
      <c r="A2201" s="10"/>
      <c r="B2201" s="11"/>
      <c r="C2201" s="58">
        <v>21</v>
      </c>
      <c r="D2201" s="56" t="s">
        <v>2663</v>
      </c>
      <c r="E2201" s="63">
        <v>0</v>
      </c>
      <c r="F2201" s="63">
        <v>20000000</v>
      </c>
      <c r="G2201" s="76">
        <f t="shared" si="109"/>
        <v>20000000</v>
      </c>
      <c r="H2201" s="56" t="s">
        <v>1226</v>
      </c>
      <c r="I2201" s="69"/>
      <c r="J2201" s="26"/>
    </row>
    <row r="2202" spans="1:10" s="14" customFormat="1" ht="77.5" x14ac:dyDescent="0.35">
      <c r="A2202" s="10"/>
      <c r="B2202" s="11"/>
      <c r="C2202" s="58">
        <v>22</v>
      </c>
      <c r="D2202" s="56" t="s">
        <v>2667</v>
      </c>
      <c r="E2202" s="63">
        <v>0</v>
      </c>
      <c r="F2202" s="63">
        <v>25000000</v>
      </c>
      <c r="G2202" s="76">
        <f t="shared" si="109"/>
        <v>25000000</v>
      </c>
      <c r="H2202" s="56" t="s">
        <v>1226</v>
      </c>
      <c r="I2202" s="69"/>
      <c r="J2202" s="26"/>
    </row>
    <row r="2203" spans="1:10" s="14" customFormat="1" ht="77.5" x14ac:dyDescent="0.35">
      <c r="A2203" s="10"/>
      <c r="B2203" s="11"/>
      <c r="C2203" s="58">
        <v>23</v>
      </c>
      <c r="D2203" s="56" t="s">
        <v>2666</v>
      </c>
      <c r="E2203" s="63">
        <v>0</v>
      </c>
      <c r="F2203" s="63">
        <v>12500000</v>
      </c>
      <c r="G2203" s="76">
        <f t="shared" si="109"/>
        <v>12500000</v>
      </c>
      <c r="H2203" s="56" t="s">
        <v>1226</v>
      </c>
      <c r="I2203" s="69"/>
      <c r="J2203" s="26"/>
    </row>
    <row r="2204" spans="1:10" s="14" customFormat="1" ht="77.5" x14ac:dyDescent="0.35">
      <c r="A2204" s="10"/>
      <c r="B2204" s="11"/>
      <c r="C2204" s="58">
        <v>24</v>
      </c>
      <c r="D2204" s="56" t="s">
        <v>2668</v>
      </c>
      <c r="E2204" s="63">
        <v>0</v>
      </c>
      <c r="F2204" s="63">
        <v>12500000</v>
      </c>
      <c r="G2204" s="76">
        <f t="shared" si="109"/>
        <v>12500000</v>
      </c>
      <c r="H2204" s="56" t="s">
        <v>1226</v>
      </c>
      <c r="I2204" s="69"/>
      <c r="J2204" s="26"/>
    </row>
    <row r="2205" spans="1:10" s="14" customFormat="1" ht="77.5" x14ac:dyDescent="0.35">
      <c r="A2205" s="10"/>
      <c r="B2205" s="11"/>
      <c r="C2205" s="58">
        <v>25</v>
      </c>
      <c r="D2205" s="56" t="s">
        <v>2669</v>
      </c>
      <c r="E2205" s="63">
        <v>0</v>
      </c>
      <c r="F2205" s="63">
        <v>12500000</v>
      </c>
      <c r="G2205" s="76">
        <f t="shared" si="109"/>
        <v>12500000</v>
      </c>
      <c r="H2205" s="56" t="s">
        <v>1226</v>
      </c>
      <c r="I2205" s="69"/>
      <c r="J2205" s="26"/>
    </row>
    <row r="2206" spans="1:10" s="14" customFormat="1" ht="77.5" x14ac:dyDescent="0.35">
      <c r="A2206" s="10"/>
      <c r="B2206" s="11"/>
      <c r="C2206" s="58">
        <v>26</v>
      </c>
      <c r="D2206" s="56" t="s">
        <v>3336</v>
      </c>
      <c r="E2206" s="63">
        <v>0</v>
      </c>
      <c r="F2206" s="63">
        <v>12500000</v>
      </c>
      <c r="G2206" s="76">
        <f t="shared" si="109"/>
        <v>12500000</v>
      </c>
      <c r="H2206" s="56" t="s">
        <v>1226</v>
      </c>
      <c r="I2206" s="69"/>
      <c r="J2206" s="26"/>
    </row>
    <row r="2207" spans="1:10" s="14" customFormat="1" ht="77.5" x14ac:dyDescent="0.35">
      <c r="A2207" s="10"/>
      <c r="B2207" s="11"/>
      <c r="C2207" s="58">
        <v>27</v>
      </c>
      <c r="D2207" s="56" t="s">
        <v>2671</v>
      </c>
      <c r="E2207" s="63">
        <v>0</v>
      </c>
      <c r="F2207" s="63">
        <v>13000000</v>
      </c>
      <c r="G2207" s="76">
        <f t="shared" si="109"/>
        <v>13000000</v>
      </c>
      <c r="H2207" s="56" t="s">
        <v>1226</v>
      </c>
      <c r="I2207" s="69"/>
      <c r="J2207" s="26"/>
    </row>
    <row r="2208" spans="1:10" s="14" customFormat="1" ht="93" x14ac:dyDescent="0.35">
      <c r="A2208" s="10"/>
      <c r="B2208" s="11"/>
      <c r="C2208" s="58">
        <v>28</v>
      </c>
      <c r="D2208" s="56" t="s">
        <v>2673</v>
      </c>
      <c r="E2208" s="63">
        <v>0</v>
      </c>
      <c r="F2208" s="63">
        <v>15000000</v>
      </c>
      <c r="G2208" s="76">
        <f t="shared" si="109"/>
        <v>15000000</v>
      </c>
      <c r="H2208" s="56" t="s">
        <v>1226</v>
      </c>
      <c r="I2208" s="69"/>
      <c r="J2208" s="26"/>
    </row>
    <row r="2209" spans="1:10" s="14" customFormat="1" ht="93" x14ac:dyDescent="0.35">
      <c r="A2209" s="10"/>
      <c r="B2209" s="11"/>
      <c r="C2209" s="58">
        <v>29</v>
      </c>
      <c r="D2209" s="56" t="s">
        <v>2674</v>
      </c>
      <c r="E2209" s="63">
        <v>0</v>
      </c>
      <c r="F2209" s="63">
        <v>20000000</v>
      </c>
      <c r="G2209" s="76">
        <f t="shared" si="109"/>
        <v>20000000</v>
      </c>
      <c r="H2209" s="56" t="s">
        <v>1226</v>
      </c>
      <c r="I2209" s="69"/>
      <c r="J2209" s="26"/>
    </row>
    <row r="2210" spans="1:10" s="14" customFormat="1" ht="108.5" x14ac:dyDescent="0.35">
      <c r="A2210" s="10"/>
      <c r="B2210" s="11"/>
      <c r="C2210" s="58">
        <v>30</v>
      </c>
      <c r="D2210" s="56" t="s">
        <v>2675</v>
      </c>
      <c r="E2210" s="63">
        <v>0</v>
      </c>
      <c r="F2210" s="63">
        <v>15000000</v>
      </c>
      <c r="G2210" s="76">
        <f t="shared" si="109"/>
        <v>15000000</v>
      </c>
      <c r="H2210" s="56" t="s">
        <v>1226</v>
      </c>
      <c r="I2210" s="69"/>
      <c r="J2210" s="26"/>
    </row>
    <row r="2211" spans="1:10" x14ac:dyDescent="0.35">
      <c r="A2211" s="10"/>
      <c r="B2211" s="11"/>
      <c r="C2211" s="109" t="s">
        <v>1341</v>
      </c>
      <c r="D2211" s="110"/>
      <c r="E2211" s="59">
        <f>SUM(E2181:E2210)</f>
        <v>210000000</v>
      </c>
      <c r="F2211" s="59">
        <f>SUM(F2181:F2210)</f>
        <v>592500000</v>
      </c>
      <c r="G2211" s="73">
        <f>SUM(G2181:G2210)</f>
        <v>382500000</v>
      </c>
      <c r="H2211" s="31"/>
      <c r="J2211" s="35"/>
    </row>
    <row r="2212" spans="1:10" x14ac:dyDescent="0.35">
      <c r="A2212" s="10"/>
      <c r="B2212" s="11"/>
      <c r="C2212" s="107" t="s">
        <v>1437</v>
      </c>
      <c r="D2212" s="112"/>
      <c r="E2212" s="59"/>
      <c r="F2212" s="59"/>
      <c r="G2212" s="73"/>
      <c r="H2212" s="31"/>
      <c r="J2212" s="35"/>
    </row>
    <row r="2213" spans="1:10" ht="77.5" x14ac:dyDescent="0.35">
      <c r="A2213" s="10"/>
      <c r="B2213" s="11"/>
      <c r="C2213" s="9">
        <f ca="1">COUNTIF($B$11:E2213,E2213)</f>
        <v>1</v>
      </c>
      <c r="D2213" s="4" t="s">
        <v>770</v>
      </c>
      <c r="E2213" s="59">
        <v>10000000</v>
      </c>
      <c r="F2213" s="59">
        <v>10000000</v>
      </c>
      <c r="G2213" s="73"/>
      <c r="H2213" s="6" t="s">
        <v>1227</v>
      </c>
    </row>
    <row r="2214" spans="1:10" ht="77.5" x14ac:dyDescent="0.35">
      <c r="A2214" s="10"/>
      <c r="B2214" s="11"/>
      <c r="C2214" s="9">
        <f ca="1">COUNTIF($B$11:E2214,E2214)</f>
        <v>2</v>
      </c>
      <c r="D2214" s="4" t="s">
        <v>771</v>
      </c>
      <c r="E2214" s="59">
        <v>20000000</v>
      </c>
      <c r="F2214" s="59">
        <v>20000000</v>
      </c>
      <c r="G2214" s="73"/>
      <c r="H2214" s="6" t="s">
        <v>1226</v>
      </c>
    </row>
    <row r="2215" spans="1:10" ht="77.5" x14ac:dyDescent="0.35">
      <c r="A2215" s="10"/>
      <c r="B2215" s="11"/>
      <c r="C2215" s="9">
        <f ca="1">COUNTIF($B$11:E2215,E2215)</f>
        <v>3</v>
      </c>
      <c r="D2215" s="4" t="s">
        <v>772</v>
      </c>
      <c r="E2215" s="59">
        <v>10000000</v>
      </c>
      <c r="F2215" s="59">
        <v>10000000</v>
      </c>
      <c r="G2215" s="73"/>
      <c r="H2215" s="6" t="s">
        <v>1226</v>
      </c>
    </row>
    <row r="2216" spans="1:10" ht="77.5" x14ac:dyDescent="0.35">
      <c r="A2216" s="10"/>
      <c r="B2216" s="11"/>
      <c r="C2216" s="9">
        <f ca="1">COUNTIF($B$11:E2216,E2216)</f>
        <v>4</v>
      </c>
      <c r="D2216" s="4" t="s">
        <v>773</v>
      </c>
      <c r="E2216" s="59">
        <v>10000000</v>
      </c>
      <c r="F2216" s="59">
        <v>10000000</v>
      </c>
      <c r="G2216" s="73"/>
      <c r="H2216" s="6" t="s">
        <v>1226</v>
      </c>
    </row>
    <row r="2217" spans="1:10" s="14" customFormat="1" ht="77.5" x14ac:dyDescent="0.35">
      <c r="A2217" s="10"/>
      <c r="B2217" s="11"/>
      <c r="C2217" s="58">
        <v>5</v>
      </c>
      <c r="D2217" s="56" t="s">
        <v>2681</v>
      </c>
      <c r="E2217" s="63">
        <v>0</v>
      </c>
      <c r="F2217" s="63">
        <v>10000000</v>
      </c>
      <c r="G2217" s="76">
        <f t="shared" ref="G2217:G2221" si="110">F2217-E2217</f>
        <v>10000000</v>
      </c>
      <c r="H2217" s="56" t="s">
        <v>1227</v>
      </c>
      <c r="I2217" s="69"/>
      <c r="J2217" s="26"/>
    </row>
    <row r="2218" spans="1:10" s="14" customFormat="1" ht="108.5" x14ac:dyDescent="0.35">
      <c r="A2218" s="10"/>
      <c r="B2218" s="11"/>
      <c r="C2218" s="58">
        <v>6</v>
      </c>
      <c r="D2218" s="56" t="s">
        <v>2682</v>
      </c>
      <c r="E2218" s="63">
        <v>0</v>
      </c>
      <c r="F2218" s="63">
        <v>40000000</v>
      </c>
      <c r="G2218" s="76">
        <f t="shared" si="110"/>
        <v>40000000</v>
      </c>
      <c r="H2218" s="56" t="s">
        <v>1227</v>
      </c>
      <c r="I2218" s="69"/>
      <c r="J2218" s="26"/>
    </row>
    <row r="2219" spans="1:10" s="14" customFormat="1" ht="108.5" x14ac:dyDescent="0.35">
      <c r="A2219" s="10"/>
      <c r="B2219" s="11"/>
      <c r="C2219" s="58">
        <v>7</v>
      </c>
      <c r="D2219" s="56" t="s">
        <v>2683</v>
      </c>
      <c r="E2219" s="63">
        <v>0</v>
      </c>
      <c r="F2219" s="63">
        <v>75000000</v>
      </c>
      <c r="G2219" s="76">
        <f t="shared" si="110"/>
        <v>75000000</v>
      </c>
      <c r="H2219" s="56" t="s">
        <v>1227</v>
      </c>
      <c r="I2219" s="69"/>
      <c r="J2219" s="26"/>
    </row>
    <row r="2220" spans="1:10" s="14" customFormat="1" ht="77.5" x14ac:dyDescent="0.35">
      <c r="A2220" s="10"/>
      <c r="B2220" s="11"/>
      <c r="C2220" s="58">
        <v>8</v>
      </c>
      <c r="D2220" s="56" t="s">
        <v>2684</v>
      </c>
      <c r="E2220" s="63">
        <v>0</v>
      </c>
      <c r="F2220" s="63">
        <v>25000000</v>
      </c>
      <c r="G2220" s="76">
        <f t="shared" si="110"/>
        <v>25000000</v>
      </c>
      <c r="H2220" s="56" t="s">
        <v>1227</v>
      </c>
      <c r="I2220" s="69"/>
      <c r="J2220" s="26"/>
    </row>
    <row r="2221" spans="1:10" s="14" customFormat="1" ht="77.5" x14ac:dyDescent="0.35">
      <c r="A2221" s="10"/>
      <c r="B2221" s="11"/>
      <c r="C2221" s="58">
        <v>9</v>
      </c>
      <c r="D2221" s="56" t="s">
        <v>2680</v>
      </c>
      <c r="E2221" s="63">
        <v>0</v>
      </c>
      <c r="F2221" s="63">
        <v>12000000</v>
      </c>
      <c r="G2221" s="76">
        <f t="shared" si="110"/>
        <v>12000000</v>
      </c>
      <c r="H2221" s="56" t="s">
        <v>1226</v>
      </c>
      <c r="I2221" s="69"/>
      <c r="J2221" s="26"/>
    </row>
    <row r="2222" spans="1:10" x14ac:dyDescent="0.35">
      <c r="A2222" s="10"/>
      <c r="B2222" s="11"/>
      <c r="C2222" s="109" t="s">
        <v>1423</v>
      </c>
      <c r="D2222" s="110"/>
      <c r="E2222" s="59">
        <f>SUM(E2213:E2221)</f>
        <v>50000000</v>
      </c>
      <c r="F2222" s="59">
        <f>SUM(F2213:F2221)</f>
        <v>212000000</v>
      </c>
      <c r="G2222" s="73">
        <f>SUM(G2213:G2221)</f>
        <v>162000000</v>
      </c>
      <c r="H2222" s="31"/>
      <c r="J2222" s="35"/>
    </row>
    <row r="2223" spans="1:10" x14ac:dyDescent="0.35">
      <c r="A2223" s="10"/>
      <c r="B2223" s="11"/>
      <c r="C2223" s="107" t="s">
        <v>1438</v>
      </c>
      <c r="D2223" s="112"/>
      <c r="E2223" s="59"/>
      <c r="F2223" s="59"/>
      <c r="G2223" s="73"/>
      <c r="H2223" s="31"/>
      <c r="J2223" s="35"/>
    </row>
    <row r="2224" spans="1:10" ht="77.5" x14ac:dyDescent="0.35">
      <c r="A2224" s="10"/>
      <c r="B2224" s="11"/>
      <c r="C2224" s="9">
        <f ca="1">COUNTIF($B$11:E2224,E2224)</f>
        <v>1</v>
      </c>
      <c r="D2224" s="4" t="s">
        <v>774</v>
      </c>
      <c r="E2224" s="59">
        <v>10000000</v>
      </c>
      <c r="F2224" s="59">
        <v>10000000</v>
      </c>
      <c r="G2224" s="73"/>
      <c r="H2224" s="6" t="s">
        <v>1227</v>
      </c>
    </row>
    <row r="2225" spans="1:8" ht="77.5" x14ac:dyDescent="0.35">
      <c r="A2225" s="10"/>
      <c r="B2225" s="11"/>
      <c r="C2225" s="9">
        <f ca="1">COUNTIF($B$11:E2225,E2225)</f>
        <v>2</v>
      </c>
      <c r="D2225" s="4" t="s">
        <v>775</v>
      </c>
      <c r="E2225" s="59">
        <v>10000000</v>
      </c>
      <c r="F2225" s="59">
        <v>10000000</v>
      </c>
      <c r="G2225" s="73"/>
      <c r="H2225" s="6" t="s">
        <v>1227</v>
      </c>
    </row>
    <row r="2226" spans="1:8" ht="77.5" x14ac:dyDescent="0.35">
      <c r="A2226" s="10"/>
      <c r="B2226" s="11"/>
      <c r="C2226" s="9">
        <f ca="1">COUNTIF($B$11:E2226,E2226)</f>
        <v>3</v>
      </c>
      <c r="D2226" s="4" t="s">
        <v>776</v>
      </c>
      <c r="E2226" s="59">
        <v>45000000</v>
      </c>
      <c r="F2226" s="59">
        <v>45000000</v>
      </c>
      <c r="G2226" s="73"/>
      <c r="H2226" s="6" t="s">
        <v>1227</v>
      </c>
    </row>
    <row r="2227" spans="1:8" ht="77.5" x14ac:dyDescent="0.35">
      <c r="A2227" s="10"/>
      <c r="B2227" s="11"/>
      <c r="C2227" s="9">
        <f ca="1">COUNTIF($B$11:E2227,E2227)</f>
        <v>4</v>
      </c>
      <c r="D2227" s="4" t="s">
        <v>777</v>
      </c>
      <c r="E2227" s="59">
        <v>45000000</v>
      </c>
      <c r="F2227" s="59">
        <v>45000000</v>
      </c>
      <c r="G2227" s="73"/>
      <c r="H2227" s="6" t="s">
        <v>1227</v>
      </c>
    </row>
    <row r="2228" spans="1:8" ht="77.5" x14ac:dyDescent="0.35">
      <c r="A2228" s="10"/>
      <c r="B2228" s="11"/>
      <c r="C2228" s="9">
        <f ca="1">COUNTIF($B$11:E2228,E2228)</f>
        <v>5</v>
      </c>
      <c r="D2228" s="4" t="s">
        <v>778</v>
      </c>
      <c r="E2228" s="59">
        <v>45000000</v>
      </c>
      <c r="F2228" s="59">
        <v>45000000</v>
      </c>
      <c r="G2228" s="73"/>
      <c r="H2228" s="6" t="s">
        <v>1227</v>
      </c>
    </row>
    <row r="2229" spans="1:8" ht="77.5" x14ac:dyDescent="0.35">
      <c r="A2229" s="10"/>
      <c r="B2229" s="11"/>
      <c r="C2229" s="9">
        <f ca="1">COUNTIF($B$11:E2229,E2229)</f>
        <v>6</v>
      </c>
      <c r="D2229" s="4" t="s">
        <v>779</v>
      </c>
      <c r="E2229" s="59">
        <v>100000000</v>
      </c>
      <c r="F2229" s="59">
        <v>100000000</v>
      </c>
      <c r="G2229" s="73"/>
      <c r="H2229" s="6" t="s">
        <v>1227</v>
      </c>
    </row>
    <row r="2230" spans="1:8" ht="77.5" x14ac:dyDescent="0.35">
      <c r="A2230" s="10"/>
      <c r="B2230" s="11"/>
      <c r="C2230" s="9">
        <f ca="1">COUNTIF($B$11:E2230,E2230)</f>
        <v>7</v>
      </c>
      <c r="D2230" s="4" t="s">
        <v>780</v>
      </c>
      <c r="E2230" s="59">
        <v>10000000</v>
      </c>
      <c r="F2230" s="59">
        <v>10000000</v>
      </c>
      <c r="G2230" s="73"/>
      <c r="H2230" s="6" t="s">
        <v>1227</v>
      </c>
    </row>
    <row r="2231" spans="1:8" ht="77.5" x14ac:dyDescent="0.35">
      <c r="A2231" s="10"/>
      <c r="B2231" s="11"/>
      <c r="C2231" s="9">
        <f ca="1">COUNTIF($B$11:E2231,E2231)</f>
        <v>8</v>
      </c>
      <c r="D2231" s="4" t="s">
        <v>781</v>
      </c>
      <c r="E2231" s="59">
        <v>10000000</v>
      </c>
      <c r="F2231" s="59">
        <v>10000000</v>
      </c>
      <c r="G2231" s="73"/>
      <c r="H2231" s="6" t="s">
        <v>1227</v>
      </c>
    </row>
    <row r="2232" spans="1:8" ht="77.5" x14ac:dyDescent="0.35">
      <c r="A2232" s="10"/>
      <c r="B2232" s="11"/>
      <c r="C2232" s="9">
        <f ca="1">COUNTIF($B$11:E2232,E2232)</f>
        <v>9</v>
      </c>
      <c r="D2232" s="4" t="s">
        <v>782</v>
      </c>
      <c r="E2232" s="59">
        <v>10000000</v>
      </c>
      <c r="F2232" s="59">
        <v>10000000</v>
      </c>
      <c r="G2232" s="73"/>
      <c r="H2232" s="6" t="s">
        <v>1226</v>
      </c>
    </row>
    <row r="2233" spans="1:8" ht="77.5" x14ac:dyDescent="0.35">
      <c r="A2233" s="10"/>
      <c r="B2233" s="11"/>
      <c r="C2233" s="9">
        <f ca="1">COUNTIF($B$11:E2233,E2233)</f>
        <v>10</v>
      </c>
      <c r="D2233" s="4" t="s">
        <v>783</v>
      </c>
      <c r="E2233" s="59">
        <v>10000000</v>
      </c>
      <c r="F2233" s="59">
        <v>10000000</v>
      </c>
      <c r="G2233" s="73"/>
      <c r="H2233" s="6" t="s">
        <v>1226</v>
      </c>
    </row>
    <row r="2234" spans="1:8" ht="77.5" x14ac:dyDescent="0.35">
      <c r="A2234" s="10"/>
      <c r="B2234" s="11"/>
      <c r="C2234" s="9">
        <f ca="1">COUNTIF($B$11:E2234,E2234)</f>
        <v>11</v>
      </c>
      <c r="D2234" s="4" t="s">
        <v>784</v>
      </c>
      <c r="E2234" s="59">
        <v>10000000</v>
      </c>
      <c r="F2234" s="59">
        <v>10000000</v>
      </c>
      <c r="G2234" s="73"/>
      <c r="H2234" s="6" t="s">
        <v>1226</v>
      </c>
    </row>
    <row r="2235" spans="1:8" ht="77.5" x14ac:dyDescent="0.35">
      <c r="A2235" s="10"/>
      <c r="B2235" s="11"/>
      <c r="C2235" s="9">
        <f ca="1">COUNTIF($B$11:E2235,E2235)</f>
        <v>12</v>
      </c>
      <c r="D2235" s="4" t="s">
        <v>785</v>
      </c>
      <c r="E2235" s="59">
        <v>10000000</v>
      </c>
      <c r="F2235" s="59">
        <v>10000000</v>
      </c>
      <c r="G2235" s="73"/>
      <c r="H2235" s="6" t="s">
        <v>1226</v>
      </c>
    </row>
    <row r="2236" spans="1:8" ht="77.5" x14ac:dyDescent="0.35">
      <c r="A2236" s="10"/>
      <c r="B2236" s="11"/>
      <c r="C2236" s="9">
        <f ca="1">COUNTIF($B$11:E2236,E2236)</f>
        <v>13</v>
      </c>
      <c r="D2236" s="4" t="s">
        <v>786</v>
      </c>
      <c r="E2236" s="59">
        <v>10000000</v>
      </c>
      <c r="F2236" s="59">
        <v>10000000</v>
      </c>
      <c r="G2236" s="73"/>
      <c r="H2236" s="6" t="s">
        <v>1226</v>
      </c>
    </row>
    <row r="2237" spans="1:8" ht="77.5" x14ac:dyDescent="0.35">
      <c r="A2237" s="10"/>
      <c r="B2237" s="11"/>
      <c r="C2237" s="9">
        <f ca="1">COUNTIF($B$11:E2237,E2237)</f>
        <v>14</v>
      </c>
      <c r="D2237" s="4" t="s">
        <v>787</v>
      </c>
      <c r="E2237" s="59">
        <v>10000000</v>
      </c>
      <c r="F2237" s="59">
        <v>10000000</v>
      </c>
      <c r="G2237" s="73"/>
      <c r="H2237" s="6" t="s">
        <v>1226</v>
      </c>
    </row>
    <row r="2238" spans="1:8" ht="77.5" x14ac:dyDescent="0.35">
      <c r="A2238" s="10"/>
      <c r="B2238" s="11"/>
      <c r="C2238" s="9">
        <f ca="1">COUNTIF($B$11:E2238,E2238)</f>
        <v>15</v>
      </c>
      <c r="D2238" s="4" t="s">
        <v>788</v>
      </c>
      <c r="E2238" s="59">
        <v>10000000</v>
      </c>
      <c r="F2238" s="59">
        <v>10000000</v>
      </c>
      <c r="G2238" s="73"/>
      <c r="H2238" s="6" t="s">
        <v>1226</v>
      </c>
    </row>
    <row r="2239" spans="1:8" ht="77.5" x14ac:dyDescent="0.35">
      <c r="A2239" s="10"/>
      <c r="B2239" s="11"/>
      <c r="C2239" s="9">
        <f ca="1">COUNTIF($B$11:E2239,E2239)</f>
        <v>16</v>
      </c>
      <c r="D2239" s="4" t="s">
        <v>789</v>
      </c>
      <c r="E2239" s="59">
        <v>10000000</v>
      </c>
      <c r="F2239" s="59">
        <v>10000000</v>
      </c>
      <c r="G2239" s="73"/>
      <c r="H2239" s="6" t="s">
        <v>1226</v>
      </c>
    </row>
    <row r="2240" spans="1:8" ht="77.5" x14ac:dyDescent="0.35">
      <c r="A2240" s="10"/>
      <c r="B2240" s="11"/>
      <c r="C2240" s="9">
        <f ca="1">COUNTIF($B$11:E2240,E2240)</f>
        <v>17</v>
      </c>
      <c r="D2240" s="4" t="s">
        <v>790</v>
      </c>
      <c r="E2240" s="59">
        <v>10000000</v>
      </c>
      <c r="F2240" s="59">
        <v>10000000</v>
      </c>
      <c r="G2240" s="73"/>
      <c r="H2240" s="6" t="s">
        <v>1226</v>
      </c>
    </row>
    <row r="2241" spans="1:10" ht="77.5" x14ac:dyDescent="0.35">
      <c r="A2241" s="10"/>
      <c r="B2241" s="11"/>
      <c r="C2241" s="9">
        <f ca="1">COUNTIF($B$11:E2241,E2241)</f>
        <v>18</v>
      </c>
      <c r="D2241" s="4" t="s">
        <v>791</v>
      </c>
      <c r="E2241" s="59">
        <v>12000000</v>
      </c>
      <c r="F2241" s="59">
        <v>12000000</v>
      </c>
      <c r="G2241" s="73"/>
      <c r="H2241" s="6" t="s">
        <v>1226</v>
      </c>
    </row>
    <row r="2242" spans="1:10" ht="93" x14ac:dyDescent="0.35">
      <c r="A2242" s="10"/>
      <c r="B2242" s="11"/>
      <c r="C2242" s="9">
        <f ca="1">COUNTIF($B$11:E2242,E2242)</f>
        <v>19</v>
      </c>
      <c r="D2242" s="4" t="s">
        <v>792</v>
      </c>
      <c r="E2242" s="59">
        <v>10000000</v>
      </c>
      <c r="F2242" s="59">
        <v>10000000</v>
      </c>
      <c r="G2242" s="73"/>
      <c r="H2242" s="6" t="s">
        <v>1226</v>
      </c>
    </row>
    <row r="2243" spans="1:10" ht="93" x14ac:dyDescent="0.35">
      <c r="A2243" s="10"/>
      <c r="B2243" s="11"/>
      <c r="C2243" s="9">
        <f ca="1">COUNTIF($B$11:E2243,E2243)</f>
        <v>20</v>
      </c>
      <c r="D2243" s="4" t="s">
        <v>793</v>
      </c>
      <c r="E2243" s="59">
        <v>10000000</v>
      </c>
      <c r="F2243" s="59">
        <v>10000000</v>
      </c>
      <c r="G2243" s="73"/>
      <c r="H2243" s="6" t="s">
        <v>1226</v>
      </c>
    </row>
    <row r="2244" spans="1:10" s="14" customFormat="1" ht="77.5" x14ac:dyDescent="0.35">
      <c r="A2244" s="10"/>
      <c r="B2244" s="11"/>
      <c r="C2244" s="58">
        <v>21</v>
      </c>
      <c r="D2244" s="56" t="s">
        <v>2686</v>
      </c>
      <c r="E2244" s="63">
        <v>0</v>
      </c>
      <c r="F2244" s="63">
        <v>10000000</v>
      </c>
      <c r="G2244" s="76">
        <f t="shared" ref="G2244:G2252" si="111">F2244-E2244</f>
        <v>10000000</v>
      </c>
      <c r="H2244" s="56" t="s">
        <v>1227</v>
      </c>
      <c r="I2244" s="69"/>
      <c r="J2244" s="26"/>
    </row>
    <row r="2245" spans="1:10" s="14" customFormat="1" ht="77.5" x14ac:dyDescent="0.35">
      <c r="A2245" s="10"/>
      <c r="B2245" s="11"/>
      <c r="C2245" s="58">
        <v>22</v>
      </c>
      <c r="D2245" s="56" t="s">
        <v>2687</v>
      </c>
      <c r="E2245" s="63">
        <v>0</v>
      </c>
      <c r="F2245" s="63">
        <v>50000000</v>
      </c>
      <c r="G2245" s="76">
        <f t="shared" si="111"/>
        <v>50000000</v>
      </c>
      <c r="H2245" s="56" t="s">
        <v>1227</v>
      </c>
      <c r="I2245" s="69"/>
      <c r="J2245" s="26"/>
    </row>
    <row r="2246" spans="1:10" s="14" customFormat="1" ht="77.5" x14ac:dyDescent="0.35">
      <c r="A2246" s="10"/>
      <c r="B2246" s="11"/>
      <c r="C2246" s="58">
        <v>23</v>
      </c>
      <c r="D2246" s="56" t="s">
        <v>2689</v>
      </c>
      <c r="E2246" s="63">
        <v>0</v>
      </c>
      <c r="F2246" s="63">
        <v>30000000</v>
      </c>
      <c r="G2246" s="76">
        <f t="shared" si="111"/>
        <v>30000000</v>
      </c>
      <c r="H2246" s="56" t="s">
        <v>1227</v>
      </c>
      <c r="I2246" s="69"/>
      <c r="J2246" s="26"/>
    </row>
    <row r="2247" spans="1:10" s="14" customFormat="1" ht="77.5" x14ac:dyDescent="0.35">
      <c r="A2247" s="10"/>
      <c r="B2247" s="11"/>
      <c r="C2247" s="58">
        <v>24</v>
      </c>
      <c r="D2247" s="56" t="s">
        <v>2690</v>
      </c>
      <c r="E2247" s="63">
        <v>0</v>
      </c>
      <c r="F2247" s="63">
        <v>25000000</v>
      </c>
      <c r="G2247" s="76">
        <f t="shared" si="111"/>
        <v>25000000</v>
      </c>
      <c r="H2247" s="56" t="s">
        <v>1227</v>
      </c>
      <c r="I2247" s="69"/>
      <c r="J2247" s="26"/>
    </row>
    <row r="2248" spans="1:10" s="14" customFormat="1" ht="77.5" x14ac:dyDescent="0.35">
      <c r="A2248" s="10"/>
      <c r="B2248" s="11"/>
      <c r="C2248" s="58">
        <v>25</v>
      </c>
      <c r="D2248" s="56" t="s">
        <v>2691</v>
      </c>
      <c r="E2248" s="63">
        <v>0</v>
      </c>
      <c r="F2248" s="63">
        <v>15000000</v>
      </c>
      <c r="G2248" s="76">
        <f t="shared" si="111"/>
        <v>15000000</v>
      </c>
      <c r="H2248" s="56" t="s">
        <v>1227</v>
      </c>
      <c r="I2248" s="69"/>
      <c r="J2248" s="26"/>
    </row>
    <row r="2249" spans="1:10" s="14" customFormat="1" ht="77.5" x14ac:dyDescent="0.35">
      <c r="A2249" s="10"/>
      <c r="B2249" s="11"/>
      <c r="C2249" s="58">
        <v>26</v>
      </c>
      <c r="D2249" s="56" t="s">
        <v>2685</v>
      </c>
      <c r="E2249" s="63">
        <v>0</v>
      </c>
      <c r="F2249" s="63">
        <v>30000000</v>
      </c>
      <c r="G2249" s="76">
        <f t="shared" si="111"/>
        <v>30000000</v>
      </c>
      <c r="H2249" s="56" t="s">
        <v>1226</v>
      </c>
      <c r="I2249" s="69"/>
      <c r="J2249" s="26"/>
    </row>
    <row r="2250" spans="1:10" s="14" customFormat="1" ht="77.5" x14ac:dyDescent="0.35">
      <c r="A2250" s="10"/>
      <c r="B2250" s="11"/>
      <c r="C2250" s="58">
        <v>27</v>
      </c>
      <c r="D2250" s="56" t="s">
        <v>2688</v>
      </c>
      <c r="E2250" s="63">
        <v>0</v>
      </c>
      <c r="F2250" s="63">
        <v>10000000</v>
      </c>
      <c r="G2250" s="76">
        <f t="shared" si="111"/>
        <v>10000000</v>
      </c>
      <c r="H2250" s="56" t="s">
        <v>1226</v>
      </c>
      <c r="I2250" s="69"/>
      <c r="J2250" s="26"/>
    </row>
    <row r="2251" spans="1:10" s="14" customFormat="1" ht="77.5" x14ac:dyDescent="0.35">
      <c r="A2251" s="10"/>
      <c r="B2251" s="11"/>
      <c r="C2251" s="58">
        <v>28</v>
      </c>
      <c r="D2251" s="12" t="s">
        <v>3385</v>
      </c>
      <c r="E2251" s="63">
        <v>0</v>
      </c>
      <c r="F2251" s="63">
        <v>10000000</v>
      </c>
      <c r="G2251" s="76">
        <f t="shared" si="111"/>
        <v>10000000</v>
      </c>
      <c r="H2251" s="56" t="s">
        <v>1226</v>
      </c>
      <c r="I2251" s="69"/>
      <c r="J2251" s="26"/>
    </row>
    <row r="2252" spans="1:10" s="14" customFormat="1" ht="77.5" x14ac:dyDescent="0.35">
      <c r="A2252" s="10"/>
      <c r="B2252" s="11"/>
      <c r="C2252" s="58">
        <v>29</v>
      </c>
      <c r="D2252" s="56" t="s">
        <v>3337</v>
      </c>
      <c r="E2252" s="63">
        <v>0</v>
      </c>
      <c r="F2252" s="63">
        <v>5000000</v>
      </c>
      <c r="G2252" s="76">
        <f t="shared" si="111"/>
        <v>5000000</v>
      </c>
      <c r="H2252" s="56" t="s">
        <v>1226</v>
      </c>
      <c r="I2252" s="69"/>
      <c r="J2252" s="26"/>
    </row>
    <row r="2253" spans="1:10" ht="15.75" customHeight="1" x14ac:dyDescent="0.35">
      <c r="A2253" s="10"/>
      <c r="B2253" s="11"/>
      <c r="C2253" s="109" t="s">
        <v>1424</v>
      </c>
      <c r="D2253" s="110"/>
      <c r="E2253" s="59">
        <f>SUM(E2224:E2252)</f>
        <v>397000000</v>
      </c>
      <c r="F2253" s="59">
        <f>SUM(F2224:F2252)</f>
        <v>582000000</v>
      </c>
      <c r="G2253" s="73">
        <f>SUM(G2224:G2252)</f>
        <v>185000000</v>
      </c>
      <c r="H2253" s="31"/>
      <c r="J2253" s="35"/>
    </row>
    <row r="2254" spans="1:10" x14ac:dyDescent="0.35">
      <c r="A2254" s="10"/>
      <c r="B2254" s="11"/>
      <c r="C2254" s="107" t="s">
        <v>1439</v>
      </c>
      <c r="D2254" s="112"/>
      <c r="E2254" s="59"/>
      <c r="F2254" s="59"/>
      <c r="G2254" s="73"/>
      <c r="H2254" s="31"/>
      <c r="J2254" s="35"/>
    </row>
    <row r="2255" spans="1:10" ht="77.5" x14ac:dyDescent="0.35">
      <c r="A2255" s="10"/>
      <c r="B2255" s="11"/>
      <c r="C2255" s="9">
        <f ca="1">COUNTIF($B$11:E2255,E2255)</f>
        <v>1</v>
      </c>
      <c r="D2255" s="4" t="s">
        <v>794</v>
      </c>
      <c r="E2255" s="59">
        <v>10000000</v>
      </c>
      <c r="F2255" s="59">
        <v>10000000</v>
      </c>
      <c r="G2255" s="73"/>
      <c r="H2255" s="6" t="s">
        <v>1227</v>
      </c>
    </row>
    <row r="2256" spans="1:10" ht="77.5" x14ac:dyDescent="0.35">
      <c r="A2256" s="10"/>
      <c r="B2256" s="11"/>
      <c r="C2256" s="9">
        <f ca="1">COUNTIF($B$11:E2256,E2256)</f>
        <v>2</v>
      </c>
      <c r="D2256" s="4" t="s">
        <v>795</v>
      </c>
      <c r="E2256" s="59">
        <v>20000000</v>
      </c>
      <c r="F2256" s="59">
        <v>20000000</v>
      </c>
      <c r="G2256" s="73"/>
      <c r="H2256" s="6" t="s">
        <v>1226</v>
      </c>
    </row>
    <row r="2257" spans="1:10" s="14" customFormat="1" ht="93" x14ac:dyDescent="0.35">
      <c r="A2257" s="10"/>
      <c r="B2257" s="11"/>
      <c r="C2257" s="58">
        <v>3</v>
      </c>
      <c r="D2257" s="56" t="s">
        <v>2696</v>
      </c>
      <c r="E2257" s="63">
        <v>0</v>
      </c>
      <c r="F2257" s="63">
        <v>20000000</v>
      </c>
      <c r="G2257" s="76">
        <f t="shared" ref="G2257:G2275" si="112">F2257-E2257</f>
        <v>20000000</v>
      </c>
      <c r="H2257" s="56" t="s">
        <v>1227</v>
      </c>
      <c r="I2257" s="69"/>
      <c r="J2257" s="26"/>
    </row>
    <row r="2258" spans="1:10" s="14" customFormat="1" ht="108.5" x14ac:dyDescent="0.35">
      <c r="A2258" s="10"/>
      <c r="B2258" s="11"/>
      <c r="C2258" s="58">
        <v>4</v>
      </c>
      <c r="D2258" s="56" t="s">
        <v>2697</v>
      </c>
      <c r="E2258" s="63">
        <v>0</v>
      </c>
      <c r="F2258" s="63">
        <v>30000000</v>
      </c>
      <c r="G2258" s="76">
        <f t="shared" si="112"/>
        <v>30000000</v>
      </c>
      <c r="H2258" s="56" t="s">
        <v>1227</v>
      </c>
      <c r="I2258" s="69"/>
      <c r="J2258" s="26"/>
    </row>
    <row r="2259" spans="1:10" s="14" customFormat="1" ht="108.5" x14ac:dyDescent="0.35">
      <c r="A2259" s="10"/>
      <c r="B2259" s="11"/>
      <c r="C2259" s="58">
        <v>5</v>
      </c>
      <c r="D2259" s="56" t="s">
        <v>2698</v>
      </c>
      <c r="E2259" s="63">
        <v>0</v>
      </c>
      <c r="F2259" s="63">
        <v>50000000</v>
      </c>
      <c r="G2259" s="76">
        <f t="shared" si="112"/>
        <v>50000000</v>
      </c>
      <c r="H2259" s="56" t="s">
        <v>1227</v>
      </c>
      <c r="I2259" s="69"/>
      <c r="J2259" s="26"/>
    </row>
    <row r="2260" spans="1:10" s="14" customFormat="1" ht="124" x14ac:dyDescent="0.35">
      <c r="A2260" s="10"/>
      <c r="B2260" s="11"/>
      <c r="C2260" s="58">
        <v>6</v>
      </c>
      <c r="D2260" s="56" t="s">
        <v>2699</v>
      </c>
      <c r="E2260" s="63">
        <v>0</v>
      </c>
      <c r="F2260" s="63">
        <v>40000000</v>
      </c>
      <c r="G2260" s="76">
        <f t="shared" si="112"/>
        <v>40000000</v>
      </c>
      <c r="H2260" s="56" t="s">
        <v>1227</v>
      </c>
      <c r="I2260" s="69"/>
      <c r="J2260" s="26"/>
    </row>
    <row r="2261" spans="1:10" s="14" customFormat="1" ht="124" x14ac:dyDescent="0.35">
      <c r="A2261" s="10"/>
      <c r="B2261" s="11"/>
      <c r="C2261" s="58">
        <v>7</v>
      </c>
      <c r="D2261" s="56" t="s">
        <v>2700</v>
      </c>
      <c r="E2261" s="63">
        <v>0</v>
      </c>
      <c r="F2261" s="63">
        <v>30000000</v>
      </c>
      <c r="G2261" s="76">
        <f t="shared" si="112"/>
        <v>30000000</v>
      </c>
      <c r="H2261" s="56" t="s">
        <v>1227</v>
      </c>
      <c r="I2261" s="69"/>
      <c r="J2261" s="26"/>
    </row>
    <row r="2262" spans="1:10" s="14" customFormat="1" ht="124" x14ac:dyDescent="0.35">
      <c r="A2262" s="10"/>
      <c r="B2262" s="11"/>
      <c r="C2262" s="58">
        <v>8</v>
      </c>
      <c r="D2262" s="56" t="s">
        <v>2701</v>
      </c>
      <c r="E2262" s="63">
        <v>0</v>
      </c>
      <c r="F2262" s="63">
        <v>30000000</v>
      </c>
      <c r="G2262" s="76">
        <f t="shared" si="112"/>
        <v>30000000</v>
      </c>
      <c r="H2262" s="56" t="s">
        <v>1227</v>
      </c>
      <c r="I2262" s="69"/>
      <c r="J2262" s="26"/>
    </row>
    <row r="2263" spans="1:10" s="14" customFormat="1" ht="108.5" x14ac:dyDescent="0.35">
      <c r="A2263" s="10"/>
      <c r="B2263" s="11"/>
      <c r="C2263" s="58">
        <v>9</v>
      </c>
      <c r="D2263" s="56" t="s">
        <v>2702</v>
      </c>
      <c r="E2263" s="63">
        <v>0</v>
      </c>
      <c r="F2263" s="63">
        <v>60000000</v>
      </c>
      <c r="G2263" s="76">
        <f t="shared" si="112"/>
        <v>60000000</v>
      </c>
      <c r="H2263" s="56" t="s">
        <v>1227</v>
      </c>
      <c r="I2263" s="69"/>
      <c r="J2263" s="26"/>
    </row>
    <row r="2264" spans="1:10" s="14" customFormat="1" ht="108.5" x14ac:dyDescent="0.35">
      <c r="A2264" s="10"/>
      <c r="B2264" s="11"/>
      <c r="C2264" s="58">
        <v>10</v>
      </c>
      <c r="D2264" s="56" t="s">
        <v>2703</v>
      </c>
      <c r="E2264" s="63">
        <v>0</v>
      </c>
      <c r="F2264" s="63">
        <v>50000000</v>
      </c>
      <c r="G2264" s="76">
        <f t="shared" si="112"/>
        <v>50000000</v>
      </c>
      <c r="H2264" s="56" t="s">
        <v>1227</v>
      </c>
      <c r="I2264" s="69"/>
      <c r="J2264" s="26"/>
    </row>
    <row r="2265" spans="1:10" s="14" customFormat="1" ht="124" x14ac:dyDescent="0.35">
      <c r="A2265" s="10"/>
      <c r="B2265" s="11"/>
      <c r="C2265" s="58">
        <v>11</v>
      </c>
      <c r="D2265" s="56" t="s">
        <v>2704</v>
      </c>
      <c r="E2265" s="63">
        <v>0</v>
      </c>
      <c r="F2265" s="63">
        <v>45000000</v>
      </c>
      <c r="G2265" s="76">
        <f t="shared" si="112"/>
        <v>45000000</v>
      </c>
      <c r="H2265" s="56" t="s">
        <v>1227</v>
      </c>
      <c r="I2265" s="69"/>
      <c r="J2265" s="26"/>
    </row>
    <row r="2266" spans="1:10" s="14" customFormat="1" ht="108.5" x14ac:dyDescent="0.35">
      <c r="A2266" s="10"/>
      <c r="B2266" s="11"/>
      <c r="C2266" s="58">
        <v>12</v>
      </c>
      <c r="D2266" s="56" t="s">
        <v>2705</v>
      </c>
      <c r="E2266" s="63">
        <v>0</v>
      </c>
      <c r="F2266" s="63">
        <v>60000000</v>
      </c>
      <c r="G2266" s="76">
        <f t="shared" si="112"/>
        <v>60000000</v>
      </c>
      <c r="H2266" s="56" t="s">
        <v>1227</v>
      </c>
      <c r="I2266" s="69"/>
      <c r="J2266" s="26"/>
    </row>
    <row r="2267" spans="1:10" s="14" customFormat="1" ht="108.5" x14ac:dyDescent="0.35">
      <c r="A2267" s="10"/>
      <c r="B2267" s="11"/>
      <c r="C2267" s="58">
        <v>13</v>
      </c>
      <c r="D2267" s="56" t="s">
        <v>2706</v>
      </c>
      <c r="E2267" s="63">
        <v>0</v>
      </c>
      <c r="F2267" s="63">
        <v>60000000</v>
      </c>
      <c r="G2267" s="76">
        <f t="shared" si="112"/>
        <v>60000000</v>
      </c>
      <c r="H2267" s="56" t="s">
        <v>1227</v>
      </c>
      <c r="I2267" s="69"/>
      <c r="J2267" s="26"/>
    </row>
    <row r="2268" spans="1:10" s="14" customFormat="1" ht="124" x14ac:dyDescent="0.35">
      <c r="A2268" s="10"/>
      <c r="B2268" s="11"/>
      <c r="C2268" s="58">
        <v>14</v>
      </c>
      <c r="D2268" s="56" t="s">
        <v>2707</v>
      </c>
      <c r="E2268" s="63">
        <v>0</v>
      </c>
      <c r="F2268" s="63">
        <v>40000000</v>
      </c>
      <c r="G2268" s="76">
        <f t="shared" si="112"/>
        <v>40000000</v>
      </c>
      <c r="H2268" s="56" t="s">
        <v>1227</v>
      </c>
      <c r="I2268" s="69"/>
      <c r="J2268" s="26"/>
    </row>
    <row r="2269" spans="1:10" s="14" customFormat="1" ht="93" x14ac:dyDescent="0.35">
      <c r="A2269" s="10"/>
      <c r="B2269" s="11"/>
      <c r="C2269" s="58">
        <v>15</v>
      </c>
      <c r="D2269" s="56" t="s">
        <v>2708</v>
      </c>
      <c r="E2269" s="63">
        <v>0</v>
      </c>
      <c r="F2269" s="63">
        <v>50000000</v>
      </c>
      <c r="G2269" s="76">
        <f t="shared" si="112"/>
        <v>50000000</v>
      </c>
      <c r="H2269" s="56" t="s">
        <v>1227</v>
      </c>
      <c r="I2269" s="69"/>
      <c r="J2269" s="26"/>
    </row>
    <row r="2270" spans="1:10" s="14" customFormat="1" ht="108.5" x14ac:dyDescent="0.35">
      <c r="A2270" s="10"/>
      <c r="B2270" s="11"/>
      <c r="C2270" s="58">
        <v>16</v>
      </c>
      <c r="D2270" s="56" t="s">
        <v>2709</v>
      </c>
      <c r="E2270" s="63">
        <v>0</v>
      </c>
      <c r="F2270" s="63">
        <v>50000000</v>
      </c>
      <c r="G2270" s="76">
        <f t="shared" si="112"/>
        <v>50000000</v>
      </c>
      <c r="H2270" s="56" t="s">
        <v>1227</v>
      </c>
      <c r="I2270" s="69"/>
      <c r="J2270" s="26"/>
    </row>
    <row r="2271" spans="1:10" s="14" customFormat="1" ht="108.5" x14ac:dyDescent="0.35">
      <c r="A2271" s="10"/>
      <c r="B2271" s="11"/>
      <c r="C2271" s="58">
        <v>17</v>
      </c>
      <c r="D2271" s="56" t="s">
        <v>2710</v>
      </c>
      <c r="E2271" s="63">
        <v>0</v>
      </c>
      <c r="F2271" s="63">
        <v>40000000</v>
      </c>
      <c r="G2271" s="76">
        <f t="shared" si="112"/>
        <v>40000000</v>
      </c>
      <c r="H2271" s="56" t="s">
        <v>1227</v>
      </c>
      <c r="I2271" s="69"/>
      <c r="J2271" s="26"/>
    </row>
    <row r="2272" spans="1:10" s="14" customFormat="1" ht="77.5" x14ac:dyDescent="0.35">
      <c r="A2272" s="10"/>
      <c r="B2272" s="11"/>
      <c r="C2272" s="58">
        <v>18</v>
      </c>
      <c r="D2272" s="56" t="s">
        <v>2692</v>
      </c>
      <c r="E2272" s="63">
        <v>0</v>
      </c>
      <c r="F2272" s="63">
        <v>10000000</v>
      </c>
      <c r="G2272" s="76">
        <f t="shared" si="112"/>
        <v>10000000</v>
      </c>
      <c r="H2272" s="56" t="s">
        <v>1226</v>
      </c>
      <c r="I2272" s="69"/>
      <c r="J2272" s="26"/>
    </row>
    <row r="2273" spans="1:12" s="14" customFormat="1" ht="77.5" x14ac:dyDescent="0.35">
      <c r="A2273" s="10"/>
      <c r="B2273" s="11"/>
      <c r="C2273" s="58">
        <v>19</v>
      </c>
      <c r="D2273" s="56" t="s">
        <v>2693</v>
      </c>
      <c r="E2273" s="63">
        <v>0</v>
      </c>
      <c r="F2273" s="63">
        <v>10000000</v>
      </c>
      <c r="G2273" s="76">
        <f t="shared" si="112"/>
        <v>10000000</v>
      </c>
      <c r="H2273" s="56" t="s">
        <v>1226</v>
      </c>
      <c r="I2273" s="69"/>
      <c r="J2273" s="26"/>
    </row>
    <row r="2274" spans="1:12" s="14" customFormat="1" ht="77.5" x14ac:dyDescent="0.35">
      <c r="A2274" s="10"/>
      <c r="B2274" s="11"/>
      <c r="C2274" s="58">
        <v>20</v>
      </c>
      <c r="D2274" s="56" t="s">
        <v>2694</v>
      </c>
      <c r="E2274" s="63">
        <v>0</v>
      </c>
      <c r="F2274" s="63">
        <v>10000000</v>
      </c>
      <c r="G2274" s="76">
        <f t="shared" si="112"/>
        <v>10000000</v>
      </c>
      <c r="H2274" s="56" t="s">
        <v>1226</v>
      </c>
      <c r="I2274" s="69"/>
      <c r="J2274" s="26"/>
    </row>
    <row r="2275" spans="1:12" s="14" customFormat="1" ht="77.5" x14ac:dyDescent="0.35">
      <c r="A2275" s="10"/>
      <c r="B2275" s="11"/>
      <c r="C2275" s="58">
        <v>21</v>
      </c>
      <c r="D2275" s="56" t="s">
        <v>2695</v>
      </c>
      <c r="E2275" s="63">
        <v>0</v>
      </c>
      <c r="F2275" s="63">
        <v>10000000</v>
      </c>
      <c r="G2275" s="76">
        <f t="shared" si="112"/>
        <v>10000000</v>
      </c>
      <c r="H2275" s="56" t="s">
        <v>1226</v>
      </c>
      <c r="I2275" s="69"/>
      <c r="J2275" s="26"/>
    </row>
    <row r="2276" spans="1:12" x14ac:dyDescent="0.35">
      <c r="A2276" s="10"/>
      <c r="B2276" s="27"/>
      <c r="C2276" s="109" t="s">
        <v>1425</v>
      </c>
      <c r="D2276" s="110"/>
      <c r="E2276" s="59">
        <f>SUM(E2255:E2275)</f>
        <v>30000000</v>
      </c>
      <c r="F2276" s="59">
        <f>SUM(F2255:F2275)</f>
        <v>725000000</v>
      </c>
      <c r="G2276" s="73">
        <f>SUM(G2255:G2275)</f>
        <v>695000000</v>
      </c>
      <c r="H2276" s="31"/>
      <c r="J2276" s="35"/>
    </row>
    <row r="2277" spans="1:12" s="30" customFormat="1" x14ac:dyDescent="0.35">
      <c r="A2277" s="28"/>
      <c r="B2277" s="40"/>
      <c r="C2277" s="109" t="s">
        <v>1426</v>
      </c>
      <c r="D2277" s="110"/>
      <c r="E2277" s="61">
        <f>E2028+E2044+E2052+E2066+E2072+E2090+E2113+E2132+E2149+E2160+E2166+E2179+E2211+E2222+E2253+E2276</f>
        <v>1724000000</v>
      </c>
      <c r="F2277" s="61">
        <f>F2028+F2044+F2052+F2066+F2072+F2090+F2113+F2132+F2149+F2160+F2166+F2179+F2211+F2222+F2253+F2276</f>
        <v>4857500000</v>
      </c>
      <c r="G2277" s="75">
        <f>G2028+G2044+G2052+G2066+G2072+G2090+G2113+G2132+G2149+G2160+G2166+G2179+G2211+G2222+G2253+G2276</f>
        <v>3133500000</v>
      </c>
      <c r="H2277" s="36"/>
      <c r="I2277" s="69"/>
      <c r="J2277" s="53"/>
      <c r="L2277" s="41">
        <f>I2277-F2277</f>
        <v>-4857500000</v>
      </c>
    </row>
    <row r="2278" spans="1:12" s="32" customFormat="1" x14ac:dyDescent="0.35">
      <c r="A2278" s="37">
        <v>9</v>
      </c>
      <c r="B2278" s="38" t="s">
        <v>1457</v>
      </c>
      <c r="C2278" s="107" t="s">
        <v>1458</v>
      </c>
      <c r="D2278" s="112"/>
      <c r="E2278" s="59"/>
      <c r="F2278" s="59"/>
      <c r="G2278" s="73"/>
      <c r="H2278" s="31"/>
      <c r="I2278" s="69"/>
      <c r="J2278" s="35"/>
      <c r="L2278" s="43"/>
    </row>
    <row r="2279" spans="1:12" ht="93" x14ac:dyDescent="0.35">
      <c r="A2279" s="10"/>
      <c r="B2279" s="11"/>
      <c r="C2279" s="9">
        <f ca="1">COUNTIF($B$11:E2279,E2279)</f>
        <v>1</v>
      </c>
      <c r="D2279" s="4" t="s">
        <v>796</v>
      </c>
      <c r="E2279" s="59">
        <v>40000000</v>
      </c>
      <c r="F2279" s="59">
        <v>40000000</v>
      </c>
      <c r="G2279" s="73"/>
      <c r="H2279" s="6" t="s">
        <v>1227</v>
      </c>
    </row>
    <row r="2280" spans="1:12" ht="93" x14ac:dyDescent="0.35">
      <c r="A2280" s="10"/>
      <c r="B2280" s="11"/>
      <c r="C2280" s="9">
        <f ca="1">COUNTIF($B$11:E2280,E2280)</f>
        <v>2</v>
      </c>
      <c r="D2280" s="4" t="s">
        <v>797</v>
      </c>
      <c r="E2280" s="59">
        <v>40000000</v>
      </c>
      <c r="F2280" s="59">
        <v>40000000</v>
      </c>
      <c r="G2280" s="73"/>
      <c r="H2280" s="6" t="s">
        <v>1227</v>
      </c>
    </row>
    <row r="2281" spans="1:12" ht="93" x14ac:dyDescent="0.35">
      <c r="A2281" s="10"/>
      <c r="B2281" s="11"/>
      <c r="C2281" s="9">
        <f ca="1">COUNTIF($B$11:E2281,E2281)</f>
        <v>3</v>
      </c>
      <c r="D2281" s="4" t="s">
        <v>798</v>
      </c>
      <c r="E2281" s="59">
        <v>0</v>
      </c>
      <c r="F2281" s="59">
        <v>0</v>
      </c>
      <c r="G2281" s="73"/>
      <c r="H2281" s="6" t="s">
        <v>1227</v>
      </c>
    </row>
    <row r="2282" spans="1:12" ht="77.5" x14ac:dyDescent="0.35">
      <c r="A2282" s="10"/>
      <c r="B2282" s="11"/>
      <c r="C2282" s="9">
        <f ca="1">COUNTIF($B$11:E2282,E2282)</f>
        <v>4</v>
      </c>
      <c r="D2282" s="4" t="s">
        <v>799</v>
      </c>
      <c r="E2282" s="59">
        <v>40000000</v>
      </c>
      <c r="F2282" s="59">
        <v>40000000</v>
      </c>
      <c r="G2282" s="73"/>
      <c r="H2282" s="6" t="s">
        <v>1227</v>
      </c>
    </row>
    <row r="2283" spans="1:12" ht="77.5" x14ac:dyDescent="0.35">
      <c r="A2283" s="10"/>
      <c r="B2283" s="11"/>
      <c r="C2283" s="9">
        <f ca="1">COUNTIF($B$11:E2283,E2283)</f>
        <v>5</v>
      </c>
      <c r="D2283" s="4" t="s">
        <v>800</v>
      </c>
      <c r="E2283" s="59">
        <v>12000000</v>
      </c>
      <c r="F2283" s="59">
        <v>12000000</v>
      </c>
      <c r="G2283" s="73"/>
      <c r="H2283" s="6" t="s">
        <v>1226</v>
      </c>
    </row>
    <row r="2284" spans="1:12" ht="77.5" x14ac:dyDescent="0.35">
      <c r="A2284" s="10"/>
      <c r="B2284" s="11"/>
      <c r="C2284" s="9">
        <f ca="1">COUNTIF($B$11:E2284,E2284)</f>
        <v>6</v>
      </c>
      <c r="D2284" s="4" t="s">
        <v>801</v>
      </c>
      <c r="E2284" s="59">
        <v>10000000</v>
      </c>
      <c r="F2284" s="59">
        <v>10000000</v>
      </c>
      <c r="G2284" s="73"/>
      <c r="H2284" s="6" t="s">
        <v>1226</v>
      </c>
    </row>
    <row r="2285" spans="1:12" ht="77.5" x14ac:dyDescent="0.35">
      <c r="A2285" s="10"/>
      <c r="B2285" s="11"/>
      <c r="C2285" s="9">
        <f ca="1">COUNTIF($B$11:E2285,E2285)</f>
        <v>7</v>
      </c>
      <c r="D2285" s="4" t="s">
        <v>802</v>
      </c>
      <c r="E2285" s="59">
        <v>10000000</v>
      </c>
      <c r="F2285" s="59">
        <v>10000000</v>
      </c>
      <c r="G2285" s="73"/>
      <c r="H2285" s="6" t="s">
        <v>1226</v>
      </c>
    </row>
    <row r="2286" spans="1:12" ht="77.5" x14ac:dyDescent="0.35">
      <c r="A2286" s="10"/>
      <c r="B2286" s="11"/>
      <c r="C2286" s="9">
        <f ca="1">COUNTIF($B$11:E2286,E2286)</f>
        <v>8</v>
      </c>
      <c r="D2286" s="4" t="s">
        <v>803</v>
      </c>
      <c r="E2286" s="59">
        <v>10000000</v>
      </c>
      <c r="F2286" s="59">
        <v>10000000</v>
      </c>
      <c r="G2286" s="73"/>
      <c r="H2286" s="6" t="s">
        <v>1226</v>
      </c>
    </row>
    <row r="2287" spans="1:12" ht="77.5" x14ac:dyDescent="0.35">
      <c r="A2287" s="10"/>
      <c r="B2287" s="11"/>
      <c r="C2287" s="9">
        <f ca="1">COUNTIF($B$11:E2287,E2287)</f>
        <v>9</v>
      </c>
      <c r="D2287" s="4" t="s">
        <v>804</v>
      </c>
      <c r="E2287" s="59">
        <v>12000000</v>
      </c>
      <c r="F2287" s="59">
        <v>12000000</v>
      </c>
      <c r="G2287" s="73"/>
      <c r="H2287" s="6" t="s">
        <v>1226</v>
      </c>
    </row>
    <row r="2288" spans="1:12" ht="93" x14ac:dyDescent="0.35">
      <c r="A2288" s="10"/>
      <c r="B2288" s="11"/>
      <c r="C2288" s="9">
        <f ca="1">COUNTIF($B$11:E2288,E2288)</f>
        <v>10</v>
      </c>
      <c r="D2288" s="4" t="s">
        <v>805</v>
      </c>
      <c r="E2288" s="59">
        <v>20000000</v>
      </c>
      <c r="F2288" s="59">
        <v>20000000</v>
      </c>
      <c r="G2288" s="73"/>
      <c r="H2288" s="6" t="s">
        <v>1226</v>
      </c>
    </row>
    <row r="2289" spans="1:10" ht="77.5" x14ac:dyDescent="0.35">
      <c r="A2289" s="10"/>
      <c r="B2289" s="11"/>
      <c r="C2289" s="9">
        <f ca="1">COUNTIF($B$11:E2289,E2289)</f>
        <v>11</v>
      </c>
      <c r="D2289" s="4" t="s">
        <v>806</v>
      </c>
      <c r="E2289" s="59">
        <v>12000000</v>
      </c>
      <c r="F2289" s="59">
        <v>12000000</v>
      </c>
      <c r="G2289" s="73"/>
      <c r="H2289" s="6" t="s">
        <v>1226</v>
      </c>
    </row>
    <row r="2290" spans="1:10" ht="124" x14ac:dyDescent="0.35">
      <c r="A2290" s="10"/>
      <c r="B2290" s="11"/>
      <c r="C2290" s="9">
        <f ca="1">COUNTIF($B$11:E2290,E2290)</f>
        <v>12</v>
      </c>
      <c r="D2290" s="4" t="s">
        <v>807</v>
      </c>
      <c r="E2290" s="59">
        <v>8000000</v>
      </c>
      <c r="F2290" s="59">
        <v>8000000</v>
      </c>
      <c r="G2290" s="73"/>
      <c r="H2290" s="6" t="s">
        <v>1226</v>
      </c>
    </row>
    <row r="2291" spans="1:10" s="14" customFormat="1" ht="77.5" x14ac:dyDescent="0.35">
      <c r="A2291" s="10"/>
      <c r="B2291" s="11"/>
      <c r="C2291" s="58">
        <v>12</v>
      </c>
      <c r="D2291" s="56" t="s">
        <v>2712</v>
      </c>
      <c r="E2291" s="63">
        <v>0</v>
      </c>
      <c r="F2291" s="63">
        <v>20000000</v>
      </c>
      <c r="G2291" s="76">
        <f t="shared" ref="G2291:G2309" si="113">F2291-E2291</f>
        <v>20000000</v>
      </c>
      <c r="H2291" s="56" t="s">
        <v>1227</v>
      </c>
      <c r="I2291" s="69"/>
      <c r="J2291" s="26"/>
    </row>
    <row r="2292" spans="1:10" s="14" customFormat="1" ht="77.5" x14ac:dyDescent="0.35">
      <c r="A2292" s="10"/>
      <c r="B2292" s="11"/>
      <c r="C2292" s="58">
        <v>13</v>
      </c>
      <c r="D2292" s="56" t="s">
        <v>2717</v>
      </c>
      <c r="E2292" s="63">
        <v>0</v>
      </c>
      <c r="F2292" s="63">
        <v>15000000</v>
      </c>
      <c r="G2292" s="76">
        <f t="shared" si="113"/>
        <v>15000000</v>
      </c>
      <c r="H2292" s="56" t="s">
        <v>1227</v>
      </c>
      <c r="I2292" s="69"/>
      <c r="J2292" s="26"/>
    </row>
    <row r="2293" spans="1:10" s="14" customFormat="1" ht="77.5" x14ac:dyDescent="0.35">
      <c r="A2293" s="10"/>
      <c r="B2293" s="11"/>
      <c r="C2293" s="58">
        <v>14</v>
      </c>
      <c r="D2293" s="56" t="s">
        <v>2719</v>
      </c>
      <c r="E2293" s="63">
        <v>0</v>
      </c>
      <c r="F2293" s="63">
        <v>7500000</v>
      </c>
      <c r="G2293" s="76">
        <f t="shared" si="113"/>
        <v>7500000</v>
      </c>
      <c r="H2293" s="56" t="s">
        <v>1227</v>
      </c>
      <c r="I2293" s="69"/>
      <c r="J2293" s="26"/>
    </row>
    <row r="2294" spans="1:10" s="14" customFormat="1" ht="108.5" x14ac:dyDescent="0.35">
      <c r="A2294" s="10"/>
      <c r="B2294" s="11"/>
      <c r="C2294" s="58">
        <v>15</v>
      </c>
      <c r="D2294" s="56" t="s">
        <v>2720</v>
      </c>
      <c r="E2294" s="63">
        <v>0</v>
      </c>
      <c r="F2294" s="63">
        <v>20000000</v>
      </c>
      <c r="G2294" s="76">
        <f t="shared" si="113"/>
        <v>20000000</v>
      </c>
      <c r="H2294" s="56" t="s">
        <v>1227</v>
      </c>
      <c r="I2294" s="69"/>
      <c r="J2294" s="26"/>
    </row>
    <row r="2295" spans="1:10" s="14" customFormat="1" ht="77.5" x14ac:dyDescent="0.35">
      <c r="A2295" s="10"/>
      <c r="B2295" s="11"/>
      <c r="C2295" s="58">
        <v>16</v>
      </c>
      <c r="D2295" s="56" t="s">
        <v>3338</v>
      </c>
      <c r="E2295" s="63">
        <v>0</v>
      </c>
      <c r="F2295" s="63">
        <v>20000000</v>
      </c>
      <c r="G2295" s="76">
        <f t="shared" si="113"/>
        <v>20000000</v>
      </c>
      <c r="H2295" s="56" t="s">
        <v>1227</v>
      </c>
      <c r="I2295" s="69"/>
      <c r="J2295" s="26"/>
    </row>
    <row r="2296" spans="1:10" s="14" customFormat="1" ht="77.5" x14ac:dyDescent="0.35">
      <c r="A2296" s="10"/>
      <c r="B2296" s="11"/>
      <c r="C2296" s="58">
        <v>17</v>
      </c>
      <c r="D2296" s="56" t="s">
        <v>2721</v>
      </c>
      <c r="E2296" s="63">
        <v>0</v>
      </c>
      <c r="F2296" s="63">
        <v>20000000</v>
      </c>
      <c r="G2296" s="76">
        <f t="shared" si="113"/>
        <v>20000000</v>
      </c>
      <c r="H2296" s="56" t="s">
        <v>1227</v>
      </c>
      <c r="I2296" s="69"/>
      <c r="J2296" s="26"/>
    </row>
    <row r="2297" spans="1:10" s="14" customFormat="1" ht="77.5" x14ac:dyDescent="0.35">
      <c r="A2297" s="10"/>
      <c r="B2297" s="11"/>
      <c r="C2297" s="58">
        <v>18</v>
      </c>
      <c r="D2297" s="56" t="s">
        <v>2722</v>
      </c>
      <c r="E2297" s="63">
        <v>0</v>
      </c>
      <c r="F2297" s="63">
        <v>20000000</v>
      </c>
      <c r="G2297" s="76">
        <f t="shared" si="113"/>
        <v>20000000</v>
      </c>
      <c r="H2297" s="56" t="s">
        <v>1227</v>
      </c>
      <c r="I2297" s="69"/>
      <c r="J2297" s="26"/>
    </row>
    <row r="2298" spans="1:10" s="14" customFormat="1" ht="77.5" x14ac:dyDescent="0.35">
      <c r="A2298" s="10"/>
      <c r="B2298" s="11"/>
      <c r="C2298" s="58">
        <v>19</v>
      </c>
      <c r="D2298" s="56" t="s">
        <v>2711</v>
      </c>
      <c r="E2298" s="63">
        <v>0</v>
      </c>
      <c r="F2298" s="63">
        <v>15000000</v>
      </c>
      <c r="G2298" s="76">
        <f t="shared" si="113"/>
        <v>15000000</v>
      </c>
      <c r="H2298" s="56" t="s">
        <v>1226</v>
      </c>
      <c r="I2298" s="69"/>
      <c r="J2298" s="26"/>
    </row>
    <row r="2299" spans="1:10" s="14" customFormat="1" ht="77.5" x14ac:dyDescent="0.35">
      <c r="A2299" s="10"/>
      <c r="B2299" s="11"/>
      <c r="C2299" s="58">
        <v>20</v>
      </c>
      <c r="D2299" s="56" t="s">
        <v>2713</v>
      </c>
      <c r="E2299" s="63">
        <v>0</v>
      </c>
      <c r="F2299" s="63">
        <v>5000000</v>
      </c>
      <c r="G2299" s="76">
        <f t="shared" si="113"/>
        <v>5000000</v>
      </c>
      <c r="H2299" s="56" t="s">
        <v>1226</v>
      </c>
      <c r="I2299" s="69"/>
      <c r="J2299" s="26"/>
    </row>
    <row r="2300" spans="1:10" s="14" customFormat="1" ht="77.5" x14ac:dyDescent="0.35">
      <c r="A2300" s="10"/>
      <c r="B2300" s="11"/>
      <c r="C2300" s="58">
        <v>21</v>
      </c>
      <c r="D2300" s="56" t="s">
        <v>3339</v>
      </c>
      <c r="E2300" s="63">
        <v>0</v>
      </c>
      <c r="F2300" s="63">
        <v>7000000</v>
      </c>
      <c r="G2300" s="76">
        <f t="shared" si="113"/>
        <v>7000000</v>
      </c>
      <c r="H2300" s="56" t="s">
        <v>1226</v>
      </c>
      <c r="I2300" s="69"/>
      <c r="J2300" s="26"/>
    </row>
    <row r="2301" spans="1:10" s="14" customFormat="1" ht="93" x14ac:dyDescent="0.35">
      <c r="A2301" s="10"/>
      <c r="B2301" s="11"/>
      <c r="C2301" s="58">
        <v>22</v>
      </c>
      <c r="D2301" s="56" t="s">
        <v>2714</v>
      </c>
      <c r="E2301" s="63">
        <v>0</v>
      </c>
      <c r="F2301" s="63">
        <v>7500000</v>
      </c>
      <c r="G2301" s="76">
        <f t="shared" si="113"/>
        <v>7500000</v>
      </c>
      <c r="H2301" s="56" t="s">
        <v>1226</v>
      </c>
      <c r="I2301" s="69"/>
      <c r="J2301" s="26"/>
    </row>
    <row r="2302" spans="1:10" s="14" customFormat="1" ht="77.5" x14ac:dyDescent="0.35">
      <c r="A2302" s="10"/>
      <c r="B2302" s="11"/>
      <c r="C2302" s="58">
        <v>23</v>
      </c>
      <c r="D2302" s="56" t="s">
        <v>2715</v>
      </c>
      <c r="E2302" s="63">
        <v>0</v>
      </c>
      <c r="F2302" s="63">
        <v>12000000</v>
      </c>
      <c r="G2302" s="76">
        <f t="shared" si="113"/>
        <v>12000000</v>
      </c>
      <c r="H2302" s="56" t="s">
        <v>1226</v>
      </c>
      <c r="I2302" s="69"/>
      <c r="J2302" s="26"/>
    </row>
    <row r="2303" spans="1:10" s="14" customFormat="1" ht="77.5" x14ac:dyDescent="0.35">
      <c r="A2303" s="10"/>
      <c r="B2303" s="11"/>
      <c r="C2303" s="58">
        <v>24</v>
      </c>
      <c r="D2303" s="56" t="s">
        <v>2716</v>
      </c>
      <c r="E2303" s="63">
        <v>0</v>
      </c>
      <c r="F2303" s="63">
        <v>5000000</v>
      </c>
      <c r="G2303" s="76">
        <f t="shared" si="113"/>
        <v>5000000</v>
      </c>
      <c r="H2303" s="56" t="s">
        <v>1226</v>
      </c>
      <c r="I2303" s="69"/>
      <c r="J2303" s="26"/>
    </row>
    <row r="2304" spans="1:10" s="14" customFormat="1" ht="93" x14ac:dyDescent="0.35">
      <c r="A2304" s="10"/>
      <c r="B2304" s="11"/>
      <c r="C2304" s="58">
        <v>25</v>
      </c>
      <c r="D2304" s="56" t="s">
        <v>2718</v>
      </c>
      <c r="E2304" s="63">
        <v>0</v>
      </c>
      <c r="F2304" s="63">
        <v>5000000</v>
      </c>
      <c r="G2304" s="76">
        <f t="shared" si="113"/>
        <v>5000000</v>
      </c>
      <c r="H2304" s="56" t="s">
        <v>1226</v>
      </c>
      <c r="I2304" s="69"/>
      <c r="J2304" s="26"/>
    </row>
    <row r="2305" spans="1:10" s="14" customFormat="1" ht="77.5" x14ac:dyDescent="0.35">
      <c r="A2305" s="10"/>
      <c r="B2305" s="11"/>
      <c r="C2305" s="58">
        <v>26</v>
      </c>
      <c r="D2305" s="56" t="s">
        <v>2723</v>
      </c>
      <c r="E2305" s="63">
        <v>0</v>
      </c>
      <c r="F2305" s="63">
        <v>10000000</v>
      </c>
      <c r="G2305" s="76">
        <f t="shared" si="113"/>
        <v>10000000</v>
      </c>
      <c r="H2305" s="56" t="s">
        <v>1226</v>
      </c>
      <c r="I2305" s="69"/>
      <c r="J2305" s="26"/>
    </row>
    <row r="2306" spans="1:10" s="14" customFormat="1" ht="77.5" x14ac:dyDescent="0.35">
      <c r="A2306" s="10"/>
      <c r="B2306" s="11"/>
      <c r="C2306" s="58">
        <v>27</v>
      </c>
      <c r="D2306" s="56" t="s">
        <v>3340</v>
      </c>
      <c r="E2306" s="63">
        <v>0</v>
      </c>
      <c r="F2306" s="63">
        <v>15000000</v>
      </c>
      <c r="G2306" s="76">
        <f t="shared" si="113"/>
        <v>15000000</v>
      </c>
      <c r="H2306" s="56" t="s">
        <v>1226</v>
      </c>
      <c r="I2306" s="69"/>
      <c r="J2306" s="26"/>
    </row>
    <row r="2307" spans="1:10" s="14" customFormat="1" ht="77.5" x14ac:dyDescent="0.35">
      <c r="A2307" s="10"/>
      <c r="B2307" s="11"/>
      <c r="C2307" s="58">
        <v>28</v>
      </c>
      <c r="D2307" s="56" t="s">
        <v>2724</v>
      </c>
      <c r="E2307" s="63">
        <v>0</v>
      </c>
      <c r="F2307" s="63">
        <v>10000000</v>
      </c>
      <c r="G2307" s="76">
        <f t="shared" si="113"/>
        <v>10000000</v>
      </c>
      <c r="H2307" s="56" t="s">
        <v>1226</v>
      </c>
      <c r="I2307" s="69"/>
      <c r="J2307" s="26"/>
    </row>
    <row r="2308" spans="1:10" s="14" customFormat="1" ht="77.5" x14ac:dyDescent="0.35">
      <c r="A2308" s="10"/>
      <c r="B2308" s="11"/>
      <c r="C2308" s="58">
        <v>29</v>
      </c>
      <c r="D2308" s="56" t="s">
        <v>2725</v>
      </c>
      <c r="E2308" s="63">
        <v>0</v>
      </c>
      <c r="F2308" s="63">
        <v>8500000</v>
      </c>
      <c r="G2308" s="76">
        <f t="shared" si="113"/>
        <v>8500000</v>
      </c>
      <c r="H2308" s="56" t="s">
        <v>1226</v>
      </c>
      <c r="I2308" s="69"/>
      <c r="J2308" s="26"/>
    </row>
    <row r="2309" spans="1:10" s="14" customFormat="1" ht="93" x14ac:dyDescent="0.35">
      <c r="A2309" s="10"/>
      <c r="B2309" s="11"/>
      <c r="C2309" s="58">
        <v>29</v>
      </c>
      <c r="D2309" s="56" t="s">
        <v>2726</v>
      </c>
      <c r="E2309" s="63">
        <v>0</v>
      </c>
      <c r="F2309" s="63">
        <v>8500000</v>
      </c>
      <c r="G2309" s="76">
        <f t="shared" si="113"/>
        <v>8500000</v>
      </c>
      <c r="H2309" s="56" t="s">
        <v>1226</v>
      </c>
      <c r="I2309" s="69"/>
      <c r="J2309" s="26"/>
    </row>
    <row r="2310" spans="1:10" x14ac:dyDescent="0.35">
      <c r="A2310" s="10"/>
      <c r="B2310" s="11"/>
      <c r="C2310" s="109" t="s">
        <v>1440</v>
      </c>
      <c r="D2310" s="110"/>
      <c r="E2310" s="59">
        <f>SUM(E2279:E2309)</f>
        <v>214000000</v>
      </c>
      <c r="F2310" s="59">
        <f>SUM(F2279:F2309)</f>
        <v>445000000</v>
      </c>
      <c r="G2310" s="73">
        <f>SUM(G2279:G2309)</f>
        <v>231000000</v>
      </c>
      <c r="H2310" s="31"/>
      <c r="J2310" s="35"/>
    </row>
    <row r="2311" spans="1:10" x14ac:dyDescent="0.35">
      <c r="A2311" s="10"/>
      <c r="B2311" s="11"/>
      <c r="C2311" s="107" t="s">
        <v>1459</v>
      </c>
      <c r="D2311" s="112"/>
      <c r="E2311" s="59"/>
      <c r="F2311" s="59"/>
      <c r="G2311" s="73"/>
      <c r="H2311" s="31"/>
      <c r="J2311" s="35"/>
    </row>
    <row r="2312" spans="1:10" ht="77.5" x14ac:dyDescent="0.35">
      <c r="A2312" s="10"/>
      <c r="B2312" s="11"/>
      <c r="C2312" s="9">
        <f ca="1">COUNTIF($B$11:E2312,E2312)</f>
        <v>1</v>
      </c>
      <c r="D2312" s="4" t="s">
        <v>808</v>
      </c>
      <c r="E2312" s="59">
        <v>20000000</v>
      </c>
      <c r="F2312" s="59">
        <v>20000000</v>
      </c>
      <c r="G2312" s="73"/>
      <c r="H2312" s="6" t="s">
        <v>1227</v>
      </c>
    </row>
    <row r="2313" spans="1:10" ht="108.5" x14ac:dyDescent="0.35">
      <c r="A2313" s="10"/>
      <c r="B2313" s="11"/>
      <c r="C2313" s="9">
        <f ca="1">COUNTIF($B$11:E2313,E2313)</f>
        <v>2</v>
      </c>
      <c r="D2313" s="4" t="s">
        <v>809</v>
      </c>
      <c r="E2313" s="59">
        <v>10000000</v>
      </c>
      <c r="F2313" s="59">
        <v>10000000</v>
      </c>
      <c r="G2313" s="73"/>
      <c r="H2313" s="6" t="s">
        <v>1226</v>
      </c>
    </row>
    <row r="2314" spans="1:10" ht="108.5" x14ac:dyDescent="0.35">
      <c r="A2314" s="10"/>
      <c r="B2314" s="11"/>
      <c r="C2314" s="9">
        <f ca="1">COUNTIF($B$11:E2314,E2314)</f>
        <v>3</v>
      </c>
      <c r="D2314" s="4" t="s">
        <v>810</v>
      </c>
      <c r="E2314" s="59">
        <v>10000000</v>
      </c>
      <c r="F2314" s="59">
        <v>10000000</v>
      </c>
      <c r="G2314" s="73"/>
      <c r="H2314" s="6" t="s">
        <v>1226</v>
      </c>
    </row>
    <row r="2315" spans="1:10" ht="108.5" x14ac:dyDescent="0.35">
      <c r="A2315" s="10"/>
      <c r="B2315" s="11"/>
      <c r="C2315" s="9">
        <f ca="1">COUNTIF($B$11:E2315,E2315)</f>
        <v>4</v>
      </c>
      <c r="D2315" s="4" t="s">
        <v>811</v>
      </c>
      <c r="E2315" s="59">
        <v>10000000</v>
      </c>
      <c r="F2315" s="59">
        <v>10000000</v>
      </c>
      <c r="G2315" s="73"/>
      <c r="H2315" s="6" t="s">
        <v>1226</v>
      </c>
    </row>
    <row r="2316" spans="1:10" ht="108.5" x14ac:dyDescent="0.35">
      <c r="A2316" s="10"/>
      <c r="B2316" s="11"/>
      <c r="C2316" s="9">
        <f ca="1">COUNTIF($B$11:E2316,E2316)</f>
        <v>5</v>
      </c>
      <c r="D2316" s="4" t="s">
        <v>812</v>
      </c>
      <c r="E2316" s="59">
        <v>10000000</v>
      </c>
      <c r="F2316" s="59">
        <v>10000000</v>
      </c>
      <c r="G2316" s="73"/>
      <c r="H2316" s="6" t="s">
        <v>1226</v>
      </c>
    </row>
    <row r="2317" spans="1:10" ht="108.5" x14ac:dyDescent="0.35">
      <c r="A2317" s="10"/>
      <c r="B2317" s="11"/>
      <c r="C2317" s="9">
        <f ca="1">COUNTIF($B$11:E2317,E2317)</f>
        <v>6</v>
      </c>
      <c r="D2317" s="4" t="s">
        <v>813</v>
      </c>
      <c r="E2317" s="59">
        <v>8000000</v>
      </c>
      <c r="F2317" s="59">
        <v>8000000</v>
      </c>
      <c r="G2317" s="73"/>
      <c r="H2317" s="6" t="s">
        <v>1226</v>
      </c>
    </row>
    <row r="2318" spans="1:10" ht="108.5" x14ac:dyDescent="0.35">
      <c r="A2318" s="10"/>
      <c r="B2318" s="11"/>
      <c r="C2318" s="9">
        <f ca="1">COUNTIF($B$11:E2318,E2318)</f>
        <v>7</v>
      </c>
      <c r="D2318" s="4" t="s">
        <v>814</v>
      </c>
      <c r="E2318" s="59">
        <v>8000000</v>
      </c>
      <c r="F2318" s="59">
        <v>8000000</v>
      </c>
      <c r="G2318" s="73"/>
      <c r="H2318" s="6" t="s">
        <v>1226</v>
      </c>
    </row>
    <row r="2319" spans="1:10" s="14" customFormat="1" ht="77.5" x14ac:dyDescent="0.35">
      <c r="A2319" s="10"/>
      <c r="B2319" s="11"/>
      <c r="C2319" s="58">
        <v>8</v>
      </c>
      <c r="D2319" s="56" t="s">
        <v>2729</v>
      </c>
      <c r="E2319" s="63">
        <v>0</v>
      </c>
      <c r="F2319" s="63">
        <v>20000000</v>
      </c>
      <c r="G2319" s="76">
        <f t="shared" ref="G2319:G2331" si="114">F2319-E2319</f>
        <v>20000000</v>
      </c>
      <c r="H2319" s="56" t="s">
        <v>1227</v>
      </c>
      <c r="I2319" s="69"/>
      <c r="J2319" s="26"/>
    </row>
    <row r="2320" spans="1:10" s="14" customFormat="1" ht="77.5" x14ac:dyDescent="0.35">
      <c r="A2320" s="10"/>
      <c r="B2320" s="11"/>
      <c r="C2320" s="58">
        <v>9</v>
      </c>
      <c r="D2320" s="56" t="s">
        <v>2730</v>
      </c>
      <c r="E2320" s="63">
        <v>0</v>
      </c>
      <c r="F2320" s="63">
        <v>22500000</v>
      </c>
      <c r="G2320" s="76">
        <f t="shared" si="114"/>
        <v>22500000</v>
      </c>
      <c r="H2320" s="56" t="s">
        <v>1227</v>
      </c>
      <c r="I2320" s="69"/>
      <c r="J2320" s="26"/>
    </row>
    <row r="2321" spans="1:10" s="14" customFormat="1" ht="77.5" x14ac:dyDescent="0.35">
      <c r="A2321" s="10"/>
      <c r="B2321" s="11"/>
      <c r="C2321" s="58">
        <v>10</v>
      </c>
      <c r="D2321" s="56" t="s">
        <v>2731</v>
      </c>
      <c r="E2321" s="63">
        <v>0</v>
      </c>
      <c r="F2321" s="63">
        <v>15000000</v>
      </c>
      <c r="G2321" s="76">
        <f t="shared" si="114"/>
        <v>15000000</v>
      </c>
      <c r="H2321" s="56" t="s">
        <v>1227</v>
      </c>
      <c r="I2321" s="69"/>
      <c r="J2321" s="26"/>
    </row>
    <row r="2322" spans="1:10" s="14" customFormat="1" ht="77.5" x14ac:dyDescent="0.35">
      <c r="A2322" s="10"/>
      <c r="B2322" s="11"/>
      <c r="C2322" s="58">
        <v>11</v>
      </c>
      <c r="D2322" s="56" t="s">
        <v>2733</v>
      </c>
      <c r="E2322" s="63">
        <v>0</v>
      </c>
      <c r="F2322" s="63">
        <v>20000000</v>
      </c>
      <c r="G2322" s="76">
        <f t="shared" si="114"/>
        <v>20000000</v>
      </c>
      <c r="H2322" s="56" t="s">
        <v>1227</v>
      </c>
      <c r="I2322" s="69"/>
      <c r="J2322" s="26"/>
    </row>
    <row r="2323" spans="1:10" s="14" customFormat="1" ht="77.5" x14ac:dyDescent="0.35">
      <c r="A2323" s="10"/>
      <c r="B2323" s="11"/>
      <c r="C2323" s="58">
        <v>12</v>
      </c>
      <c r="D2323" s="56" t="s">
        <v>2738</v>
      </c>
      <c r="E2323" s="63">
        <v>0</v>
      </c>
      <c r="F2323" s="63">
        <v>15000000</v>
      </c>
      <c r="G2323" s="76">
        <f t="shared" si="114"/>
        <v>15000000</v>
      </c>
      <c r="H2323" s="56" t="s">
        <v>1227</v>
      </c>
      <c r="I2323" s="69"/>
      <c r="J2323" s="26"/>
    </row>
    <row r="2324" spans="1:10" s="14" customFormat="1" ht="108.5" x14ac:dyDescent="0.35">
      <c r="A2324" s="10"/>
      <c r="B2324" s="11"/>
      <c r="C2324" s="58">
        <v>13</v>
      </c>
      <c r="D2324" s="56" t="s">
        <v>2727</v>
      </c>
      <c r="E2324" s="63">
        <v>0</v>
      </c>
      <c r="F2324" s="63">
        <v>7500000</v>
      </c>
      <c r="G2324" s="76">
        <f t="shared" si="114"/>
        <v>7500000</v>
      </c>
      <c r="H2324" s="56" t="s">
        <v>1226</v>
      </c>
      <c r="I2324" s="69"/>
      <c r="J2324" s="26"/>
    </row>
    <row r="2325" spans="1:10" s="14" customFormat="1" ht="77.5" x14ac:dyDescent="0.35">
      <c r="A2325" s="10"/>
      <c r="B2325" s="11"/>
      <c r="C2325" s="58">
        <v>14</v>
      </c>
      <c r="D2325" s="56" t="s">
        <v>2728</v>
      </c>
      <c r="E2325" s="63">
        <v>0</v>
      </c>
      <c r="F2325" s="63">
        <v>12500000</v>
      </c>
      <c r="G2325" s="76">
        <f t="shared" si="114"/>
        <v>12500000</v>
      </c>
      <c r="H2325" s="56" t="s">
        <v>1226</v>
      </c>
      <c r="I2325" s="69"/>
      <c r="J2325" s="26"/>
    </row>
    <row r="2326" spans="1:10" s="14" customFormat="1" ht="77.5" x14ac:dyDescent="0.35">
      <c r="A2326" s="10"/>
      <c r="B2326" s="11"/>
      <c r="C2326" s="58">
        <v>15</v>
      </c>
      <c r="D2326" s="56" t="s">
        <v>2732</v>
      </c>
      <c r="E2326" s="63">
        <v>0</v>
      </c>
      <c r="F2326" s="63">
        <v>10000000</v>
      </c>
      <c r="G2326" s="76">
        <f t="shared" si="114"/>
        <v>10000000</v>
      </c>
      <c r="H2326" s="56" t="s">
        <v>1226</v>
      </c>
      <c r="I2326" s="69"/>
      <c r="J2326" s="26"/>
    </row>
    <row r="2327" spans="1:10" s="14" customFormat="1" ht="77.5" x14ac:dyDescent="0.35">
      <c r="A2327" s="10"/>
      <c r="B2327" s="11"/>
      <c r="C2327" s="58">
        <v>16</v>
      </c>
      <c r="D2327" s="56" t="s">
        <v>2734</v>
      </c>
      <c r="E2327" s="63">
        <v>0</v>
      </c>
      <c r="F2327" s="63">
        <v>10000000</v>
      </c>
      <c r="G2327" s="76">
        <f t="shared" si="114"/>
        <v>10000000</v>
      </c>
      <c r="H2327" s="56" t="s">
        <v>1226</v>
      </c>
      <c r="I2327" s="69"/>
      <c r="J2327" s="26"/>
    </row>
    <row r="2328" spans="1:10" s="14" customFormat="1" ht="77.5" x14ac:dyDescent="0.35">
      <c r="A2328" s="10"/>
      <c r="B2328" s="11"/>
      <c r="C2328" s="58">
        <v>17</v>
      </c>
      <c r="D2328" s="56" t="s">
        <v>2735</v>
      </c>
      <c r="E2328" s="63">
        <v>0</v>
      </c>
      <c r="F2328" s="63">
        <v>10000000</v>
      </c>
      <c r="G2328" s="76">
        <f t="shared" si="114"/>
        <v>10000000</v>
      </c>
      <c r="H2328" s="56" t="s">
        <v>1226</v>
      </c>
      <c r="I2328" s="69"/>
      <c r="J2328" s="26"/>
    </row>
    <row r="2329" spans="1:10" s="14" customFormat="1" ht="77.5" x14ac:dyDescent="0.35">
      <c r="A2329" s="10"/>
      <c r="B2329" s="11"/>
      <c r="C2329" s="58">
        <v>18</v>
      </c>
      <c r="D2329" s="56" t="s">
        <v>2736</v>
      </c>
      <c r="E2329" s="63">
        <v>0</v>
      </c>
      <c r="F2329" s="63">
        <v>15000000</v>
      </c>
      <c r="G2329" s="76">
        <f t="shared" si="114"/>
        <v>15000000</v>
      </c>
      <c r="H2329" s="56" t="s">
        <v>1226</v>
      </c>
      <c r="I2329" s="69"/>
      <c r="J2329" s="26"/>
    </row>
    <row r="2330" spans="1:10" s="14" customFormat="1" ht="77.5" x14ac:dyDescent="0.35">
      <c r="A2330" s="10"/>
      <c r="B2330" s="11"/>
      <c r="C2330" s="58">
        <v>19</v>
      </c>
      <c r="D2330" s="56" t="s">
        <v>2737</v>
      </c>
      <c r="E2330" s="63">
        <v>0</v>
      </c>
      <c r="F2330" s="63">
        <v>10000000</v>
      </c>
      <c r="G2330" s="76">
        <f t="shared" si="114"/>
        <v>10000000</v>
      </c>
      <c r="H2330" s="56" t="s">
        <v>1226</v>
      </c>
      <c r="I2330" s="69"/>
      <c r="J2330" s="26"/>
    </row>
    <row r="2331" spans="1:10" s="14" customFormat="1" ht="91.5" customHeight="1" x14ac:dyDescent="0.35">
      <c r="A2331" s="10"/>
      <c r="B2331" s="11"/>
      <c r="C2331" s="58">
        <v>20</v>
      </c>
      <c r="D2331" s="56" t="s">
        <v>2739</v>
      </c>
      <c r="E2331" s="63">
        <v>0</v>
      </c>
      <c r="F2331" s="63">
        <v>7500000</v>
      </c>
      <c r="G2331" s="76">
        <f t="shared" si="114"/>
        <v>7500000</v>
      </c>
      <c r="H2331" s="56" t="s">
        <v>1226</v>
      </c>
      <c r="I2331" s="69"/>
      <c r="J2331" s="26"/>
    </row>
    <row r="2332" spans="1:10" ht="25.5" customHeight="1" x14ac:dyDescent="0.35">
      <c r="A2332" s="10"/>
      <c r="B2332" s="11"/>
      <c r="C2332" s="109" t="s">
        <v>1441</v>
      </c>
      <c r="D2332" s="110"/>
      <c r="E2332" s="61">
        <f>SUM(E2312:E2331)</f>
        <v>76000000</v>
      </c>
      <c r="F2332" s="61">
        <f>SUM(F2312:F2331)</f>
        <v>251000000</v>
      </c>
      <c r="G2332" s="75">
        <f>SUM(G2312:G2331)</f>
        <v>175000000</v>
      </c>
      <c r="H2332" s="31"/>
      <c r="J2332" s="35"/>
    </row>
    <row r="2333" spans="1:10" x14ac:dyDescent="0.35">
      <c r="A2333" s="10"/>
      <c r="B2333" s="11"/>
      <c r="C2333" s="107" t="s">
        <v>1291</v>
      </c>
      <c r="D2333" s="112"/>
      <c r="E2333" s="59"/>
      <c r="F2333" s="59"/>
      <c r="G2333" s="73"/>
      <c r="H2333" s="31"/>
      <c r="J2333" s="35"/>
    </row>
    <row r="2334" spans="1:10" ht="77.5" x14ac:dyDescent="0.35">
      <c r="A2334" s="10"/>
      <c r="B2334" s="11"/>
      <c r="C2334" s="9">
        <v>1</v>
      </c>
      <c r="D2334" s="4" t="s">
        <v>815</v>
      </c>
      <c r="E2334" s="59">
        <v>20000000</v>
      </c>
      <c r="F2334" s="59">
        <v>20000000</v>
      </c>
      <c r="G2334" s="73"/>
      <c r="H2334" s="6" t="s">
        <v>1227</v>
      </c>
    </row>
    <row r="2335" spans="1:10" ht="77.5" x14ac:dyDescent="0.35">
      <c r="A2335" s="10"/>
      <c r="B2335" s="11"/>
      <c r="C2335" s="9">
        <v>2</v>
      </c>
      <c r="D2335" s="4" t="s">
        <v>816</v>
      </c>
      <c r="E2335" s="59">
        <v>10000000</v>
      </c>
      <c r="F2335" s="59">
        <v>10000000</v>
      </c>
      <c r="G2335" s="73"/>
      <c r="H2335" s="6" t="s">
        <v>1226</v>
      </c>
    </row>
    <row r="2336" spans="1:10" ht="93" x14ac:dyDescent="0.35">
      <c r="A2336" s="10"/>
      <c r="B2336" s="11"/>
      <c r="C2336" s="9">
        <v>3</v>
      </c>
      <c r="D2336" s="4" t="s">
        <v>817</v>
      </c>
      <c r="E2336" s="59">
        <v>10000000</v>
      </c>
      <c r="F2336" s="59">
        <v>10000000</v>
      </c>
      <c r="G2336" s="73"/>
      <c r="H2336" s="6" t="s">
        <v>1226</v>
      </c>
    </row>
    <row r="2337" spans="1:10" ht="93" x14ac:dyDescent="0.35">
      <c r="A2337" s="10"/>
      <c r="B2337" s="11"/>
      <c r="C2337" s="9">
        <v>4</v>
      </c>
      <c r="D2337" s="4" t="s">
        <v>818</v>
      </c>
      <c r="E2337" s="59">
        <v>10000000</v>
      </c>
      <c r="F2337" s="59">
        <v>10000000</v>
      </c>
      <c r="G2337" s="73"/>
      <c r="H2337" s="6" t="s">
        <v>1226</v>
      </c>
    </row>
    <row r="2338" spans="1:10" ht="77.5" x14ac:dyDescent="0.35">
      <c r="A2338" s="10"/>
      <c r="B2338" s="11"/>
      <c r="C2338" s="9">
        <v>5</v>
      </c>
      <c r="D2338" s="4" t="s">
        <v>819</v>
      </c>
      <c r="E2338" s="59">
        <v>10000000</v>
      </c>
      <c r="F2338" s="59">
        <v>10000000</v>
      </c>
      <c r="G2338" s="73"/>
      <c r="H2338" s="6" t="s">
        <v>1226</v>
      </c>
    </row>
    <row r="2339" spans="1:10" s="14" customFormat="1" ht="93" x14ac:dyDescent="0.35">
      <c r="A2339" s="10"/>
      <c r="B2339" s="11"/>
      <c r="C2339" s="58">
        <v>6</v>
      </c>
      <c r="D2339" s="56" t="s">
        <v>2742</v>
      </c>
      <c r="E2339" s="63">
        <v>0</v>
      </c>
      <c r="F2339" s="63">
        <v>10000000</v>
      </c>
      <c r="G2339" s="76">
        <f t="shared" ref="G2339:G2367" si="115">F2339-E2339</f>
        <v>10000000</v>
      </c>
      <c r="H2339" s="56" t="s">
        <v>1227</v>
      </c>
      <c r="I2339" s="69"/>
      <c r="J2339" s="26"/>
    </row>
    <row r="2340" spans="1:10" s="14" customFormat="1" ht="77.5" x14ac:dyDescent="0.35">
      <c r="A2340" s="10"/>
      <c r="B2340" s="11"/>
      <c r="C2340" s="58">
        <v>7</v>
      </c>
      <c r="D2340" s="56" t="s">
        <v>2746</v>
      </c>
      <c r="E2340" s="63">
        <v>0</v>
      </c>
      <c r="F2340" s="63">
        <v>10000000</v>
      </c>
      <c r="G2340" s="76">
        <f t="shared" si="115"/>
        <v>10000000</v>
      </c>
      <c r="H2340" s="56" t="s">
        <v>1227</v>
      </c>
      <c r="I2340" s="69"/>
      <c r="J2340" s="26"/>
    </row>
    <row r="2341" spans="1:10" s="14" customFormat="1" ht="108.5" x14ac:dyDescent="0.35">
      <c r="A2341" s="10"/>
      <c r="B2341" s="11"/>
      <c r="C2341" s="58">
        <v>8</v>
      </c>
      <c r="D2341" s="56" t="s">
        <v>2762</v>
      </c>
      <c r="E2341" s="63">
        <v>0</v>
      </c>
      <c r="F2341" s="63">
        <v>15000000</v>
      </c>
      <c r="G2341" s="76">
        <f t="shared" si="115"/>
        <v>15000000</v>
      </c>
      <c r="H2341" s="56" t="s">
        <v>1227</v>
      </c>
      <c r="I2341" s="69"/>
      <c r="J2341" s="26"/>
    </row>
    <row r="2342" spans="1:10" s="14" customFormat="1" ht="93" x14ac:dyDescent="0.35">
      <c r="A2342" s="10"/>
      <c r="B2342" s="11"/>
      <c r="C2342" s="58">
        <v>9</v>
      </c>
      <c r="D2342" s="56" t="s">
        <v>2763</v>
      </c>
      <c r="E2342" s="63">
        <v>0</v>
      </c>
      <c r="F2342" s="63">
        <v>40000000</v>
      </c>
      <c r="G2342" s="76">
        <f t="shared" si="115"/>
        <v>40000000</v>
      </c>
      <c r="H2342" s="56" t="s">
        <v>1227</v>
      </c>
      <c r="I2342" s="69"/>
      <c r="J2342" s="26"/>
    </row>
    <row r="2343" spans="1:10" s="14" customFormat="1" ht="77.5" x14ac:dyDescent="0.35">
      <c r="A2343" s="10"/>
      <c r="B2343" s="11"/>
      <c r="C2343" s="58">
        <v>10</v>
      </c>
      <c r="D2343" s="56" t="s">
        <v>3341</v>
      </c>
      <c r="E2343" s="63">
        <v>0</v>
      </c>
      <c r="F2343" s="63">
        <v>15000000</v>
      </c>
      <c r="G2343" s="76">
        <f t="shared" si="115"/>
        <v>15000000</v>
      </c>
      <c r="H2343" s="56" t="s">
        <v>1227</v>
      </c>
      <c r="I2343" s="69"/>
      <c r="J2343" s="26"/>
    </row>
    <row r="2344" spans="1:10" s="14" customFormat="1" ht="77.5" x14ac:dyDescent="0.35">
      <c r="A2344" s="10"/>
      <c r="B2344" s="11"/>
      <c r="C2344" s="58">
        <v>11</v>
      </c>
      <c r="D2344" s="56" t="s">
        <v>2764</v>
      </c>
      <c r="E2344" s="63">
        <v>0</v>
      </c>
      <c r="F2344" s="63">
        <v>15000000</v>
      </c>
      <c r="G2344" s="76">
        <f t="shared" si="115"/>
        <v>15000000</v>
      </c>
      <c r="H2344" s="56" t="s">
        <v>1227</v>
      </c>
      <c r="I2344" s="69"/>
      <c r="J2344" s="26"/>
    </row>
    <row r="2345" spans="1:10" s="14" customFormat="1" ht="77.5" x14ac:dyDescent="0.35">
      <c r="A2345" s="10"/>
      <c r="B2345" s="11"/>
      <c r="C2345" s="58">
        <v>12</v>
      </c>
      <c r="D2345" s="56" t="s">
        <v>2765</v>
      </c>
      <c r="E2345" s="63">
        <v>0</v>
      </c>
      <c r="F2345" s="63">
        <v>15000000</v>
      </c>
      <c r="G2345" s="76">
        <f t="shared" si="115"/>
        <v>15000000</v>
      </c>
      <c r="H2345" s="56" t="s">
        <v>1227</v>
      </c>
      <c r="I2345" s="69"/>
      <c r="J2345" s="26"/>
    </row>
    <row r="2346" spans="1:10" s="14" customFormat="1" ht="77.5" x14ac:dyDescent="0.35">
      <c r="A2346" s="10"/>
      <c r="B2346" s="11"/>
      <c r="C2346" s="58">
        <v>13</v>
      </c>
      <c r="D2346" s="56" t="s">
        <v>2766</v>
      </c>
      <c r="E2346" s="63">
        <v>0</v>
      </c>
      <c r="F2346" s="63">
        <v>15000000</v>
      </c>
      <c r="G2346" s="76">
        <f t="shared" si="115"/>
        <v>15000000</v>
      </c>
      <c r="H2346" s="56" t="s">
        <v>1227</v>
      </c>
      <c r="I2346" s="69"/>
      <c r="J2346" s="26"/>
    </row>
    <row r="2347" spans="1:10" s="14" customFormat="1" ht="77.5" x14ac:dyDescent="0.35">
      <c r="A2347" s="10"/>
      <c r="B2347" s="11"/>
      <c r="C2347" s="58">
        <v>14</v>
      </c>
      <c r="D2347" s="56" t="s">
        <v>2767</v>
      </c>
      <c r="E2347" s="63">
        <v>0</v>
      </c>
      <c r="F2347" s="63">
        <v>10000000</v>
      </c>
      <c r="G2347" s="76">
        <f t="shared" si="115"/>
        <v>10000000</v>
      </c>
      <c r="H2347" s="56" t="s">
        <v>1227</v>
      </c>
      <c r="I2347" s="69"/>
      <c r="J2347" s="26"/>
    </row>
    <row r="2348" spans="1:10" s="14" customFormat="1" ht="93" x14ac:dyDescent="0.35">
      <c r="A2348" s="10"/>
      <c r="B2348" s="11"/>
      <c r="C2348" s="58">
        <v>15</v>
      </c>
      <c r="D2348" s="56" t="s">
        <v>2740</v>
      </c>
      <c r="E2348" s="63">
        <v>0</v>
      </c>
      <c r="F2348" s="63">
        <v>11000000</v>
      </c>
      <c r="G2348" s="76">
        <f t="shared" si="115"/>
        <v>11000000</v>
      </c>
      <c r="H2348" s="56" t="s">
        <v>1226</v>
      </c>
      <c r="I2348" s="69"/>
      <c r="J2348" s="26"/>
    </row>
    <row r="2349" spans="1:10" s="14" customFormat="1" ht="77.5" x14ac:dyDescent="0.35">
      <c r="A2349" s="10"/>
      <c r="B2349" s="11"/>
      <c r="C2349" s="58">
        <v>16</v>
      </c>
      <c r="D2349" s="56" t="s">
        <v>2741</v>
      </c>
      <c r="E2349" s="63">
        <v>0</v>
      </c>
      <c r="F2349" s="63">
        <v>30000000</v>
      </c>
      <c r="G2349" s="76">
        <f t="shared" si="115"/>
        <v>30000000</v>
      </c>
      <c r="H2349" s="56" t="s">
        <v>1226</v>
      </c>
      <c r="I2349" s="69"/>
      <c r="J2349" s="26"/>
    </row>
    <row r="2350" spans="1:10" s="14" customFormat="1" ht="77.5" x14ac:dyDescent="0.35">
      <c r="A2350" s="10"/>
      <c r="B2350" s="11"/>
      <c r="C2350" s="58">
        <v>17</v>
      </c>
      <c r="D2350" s="56" t="s">
        <v>2743</v>
      </c>
      <c r="E2350" s="63">
        <v>0</v>
      </c>
      <c r="F2350" s="63">
        <v>10000000</v>
      </c>
      <c r="G2350" s="76">
        <f t="shared" si="115"/>
        <v>10000000</v>
      </c>
      <c r="H2350" s="56" t="s">
        <v>1226</v>
      </c>
      <c r="I2350" s="69"/>
      <c r="J2350" s="26"/>
    </row>
    <row r="2351" spans="1:10" s="14" customFormat="1" ht="77.5" x14ac:dyDescent="0.35">
      <c r="A2351" s="10"/>
      <c r="B2351" s="11"/>
      <c r="C2351" s="58">
        <v>18</v>
      </c>
      <c r="D2351" s="56" t="s">
        <v>2744</v>
      </c>
      <c r="E2351" s="63">
        <v>0</v>
      </c>
      <c r="F2351" s="63">
        <v>10000000</v>
      </c>
      <c r="G2351" s="76">
        <f t="shared" si="115"/>
        <v>10000000</v>
      </c>
      <c r="H2351" s="56" t="s">
        <v>1226</v>
      </c>
      <c r="I2351" s="69"/>
      <c r="J2351" s="26"/>
    </row>
    <row r="2352" spans="1:10" s="14" customFormat="1" ht="77.5" x14ac:dyDescent="0.35">
      <c r="A2352" s="10"/>
      <c r="B2352" s="11"/>
      <c r="C2352" s="58">
        <v>19</v>
      </c>
      <c r="D2352" s="56" t="s">
        <v>2745</v>
      </c>
      <c r="E2352" s="63">
        <v>0</v>
      </c>
      <c r="F2352" s="63">
        <v>10000000</v>
      </c>
      <c r="G2352" s="76">
        <f t="shared" si="115"/>
        <v>10000000</v>
      </c>
      <c r="H2352" s="56" t="s">
        <v>1226</v>
      </c>
      <c r="I2352" s="69"/>
      <c r="J2352" s="26"/>
    </row>
    <row r="2353" spans="1:10" s="14" customFormat="1" ht="77.5" x14ac:dyDescent="0.35">
      <c r="A2353" s="10"/>
      <c r="B2353" s="11"/>
      <c r="C2353" s="58">
        <v>20</v>
      </c>
      <c r="D2353" s="56" t="s">
        <v>2747</v>
      </c>
      <c r="E2353" s="63">
        <v>0</v>
      </c>
      <c r="F2353" s="63">
        <v>7500000</v>
      </c>
      <c r="G2353" s="76">
        <f t="shared" si="115"/>
        <v>7500000</v>
      </c>
      <c r="H2353" s="56" t="s">
        <v>1226</v>
      </c>
      <c r="I2353" s="69"/>
      <c r="J2353" s="26"/>
    </row>
    <row r="2354" spans="1:10" s="14" customFormat="1" ht="77.5" x14ac:dyDescent="0.35">
      <c r="A2354" s="10"/>
      <c r="B2354" s="11"/>
      <c r="C2354" s="58">
        <v>21</v>
      </c>
      <c r="D2354" s="56" t="s">
        <v>2748</v>
      </c>
      <c r="E2354" s="63">
        <v>0</v>
      </c>
      <c r="F2354" s="63">
        <v>7500000</v>
      </c>
      <c r="G2354" s="76">
        <f t="shared" si="115"/>
        <v>7500000</v>
      </c>
      <c r="H2354" s="56" t="s">
        <v>1226</v>
      </c>
      <c r="I2354" s="69"/>
      <c r="J2354" s="26"/>
    </row>
    <row r="2355" spans="1:10" s="14" customFormat="1" ht="77.5" x14ac:dyDescent="0.35">
      <c r="A2355" s="10"/>
      <c r="B2355" s="11"/>
      <c r="C2355" s="58">
        <v>22</v>
      </c>
      <c r="D2355" s="56" t="s">
        <v>2749</v>
      </c>
      <c r="E2355" s="63">
        <v>0</v>
      </c>
      <c r="F2355" s="63">
        <v>7500000</v>
      </c>
      <c r="G2355" s="76">
        <f t="shared" si="115"/>
        <v>7500000</v>
      </c>
      <c r="H2355" s="56" t="s">
        <v>1226</v>
      </c>
      <c r="I2355" s="69"/>
      <c r="J2355" s="26"/>
    </row>
    <row r="2356" spans="1:10" s="14" customFormat="1" ht="77.5" x14ac:dyDescent="0.35">
      <c r="A2356" s="10"/>
      <c r="B2356" s="11"/>
      <c r="C2356" s="58">
        <v>23</v>
      </c>
      <c r="D2356" s="56" t="s">
        <v>2750</v>
      </c>
      <c r="E2356" s="63">
        <v>0</v>
      </c>
      <c r="F2356" s="63">
        <v>7500000</v>
      </c>
      <c r="G2356" s="76">
        <f t="shared" si="115"/>
        <v>7500000</v>
      </c>
      <c r="H2356" s="56" t="s">
        <v>1226</v>
      </c>
      <c r="I2356" s="69"/>
      <c r="J2356" s="26"/>
    </row>
    <row r="2357" spans="1:10" s="14" customFormat="1" ht="77.5" x14ac:dyDescent="0.35">
      <c r="A2357" s="10"/>
      <c r="B2357" s="11"/>
      <c r="C2357" s="58">
        <v>24</v>
      </c>
      <c r="D2357" s="56" t="s">
        <v>2751</v>
      </c>
      <c r="E2357" s="63">
        <v>0</v>
      </c>
      <c r="F2357" s="63">
        <v>7500000</v>
      </c>
      <c r="G2357" s="76">
        <f t="shared" si="115"/>
        <v>7500000</v>
      </c>
      <c r="H2357" s="56" t="s">
        <v>1226</v>
      </c>
      <c r="I2357" s="69"/>
      <c r="J2357" s="26"/>
    </row>
    <row r="2358" spans="1:10" s="14" customFormat="1" ht="77.5" x14ac:dyDescent="0.35">
      <c r="A2358" s="10"/>
      <c r="B2358" s="11"/>
      <c r="C2358" s="58">
        <v>25</v>
      </c>
      <c r="D2358" s="56" t="s">
        <v>2752</v>
      </c>
      <c r="E2358" s="63">
        <v>0</v>
      </c>
      <c r="F2358" s="63">
        <v>7500000</v>
      </c>
      <c r="G2358" s="76">
        <f t="shared" si="115"/>
        <v>7500000</v>
      </c>
      <c r="H2358" s="56" t="s">
        <v>1226</v>
      </c>
      <c r="I2358" s="69"/>
      <c r="J2358" s="26"/>
    </row>
    <row r="2359" spans="1:10" s="14" customFormat="1" ht="77.5" x14ac:dyDescent="0.35">
      <c r="A2359" s="10"/>
      <c r="B2359" s="11"/>
      <c r="C2359" s="58">
        <v>26</v>
      </c>
      <c r="D2359" s="56" t="s">
        <v>2753</v>
      </c>
      <c r="E2359" s="63">
        <v>0</v>
      </c>
      <c r="F2359" s="63">
        <v>7500000</v>
      </c>
      <c r="G2359" s="76">
        <f t="shared" si="115"/>
        <v>7500000</v>
      </c>
      <c r="H2359" s="56" t="s">
        <v>1226</v>
      </c>
      <c r="I2359" s="69"/>
      <c r="J2359" s="26"/>
    </row>
    <row r="2360" spans="1:10" s="14" customFormat="1" ht="77.5" x14ac:dyDescent="0.35">
      <c r="A2360" s="10"/>
      <c r="B2360" s="11"/>
      <c r="C2360" s="58">
        <v>27</v>
      </c>
      <c r="D2360" s="56" t="s">
        <v>2754</v>
      </c>
      <c r="E2360" s="63">
        <v>0</v>
      </c>
      <c r="F2360" s="63">
        <v>7500000</v>
      </c>
      <c r="G2360" s="76">
        <f t="shared" si="115"/>
        <v>7500000</v>
      </c>
      <c r="H2360" s="56" t="s">
        <v>1226</v>
      </c>
      <c r="I2360" s="69"/>
      <c r="J2360" s="26"/>
    </row>
    <row r="2361" spans="1:10" s="14" customFormat="1" ht="77.5" x14ac:dyDescent="0.35">
      <c r="A2361" s="10"/>
      <c r="B2361" s="11"/>
      <c r="C2361" s="58">
        <v>28</v>
      </c>
      <c r="D2361" s="56" t="s">
        <v>2755</v>
      </c>
      <c r="E2361" s="63">
        <v>0</v>
      </c>
      <c r="F2361" s="63">
        <v>7500000</v>
      </c>
      <c r="G2361" s="76">
        <f t="shared" si="115"/>
        <v>7500000</v>
      </c>
      <c r="H2361" s="56" t="s">
        <v>1226</v>
      </c>
      <c r="I2361" s="69"/>
      <c r="J2361" s="26"/>
    </row>
    <row r="2362" spans="1:10" s="14" customFormat="1" ht="77.5" x14ac:dyDescent="0.35">
      <c r="A2362" s="10"/>
      <c r="B2362" s="11"/>
      <c r="C2362" s="58">
        <v>29</v>
      </c>
      <c r="D2362" s="56" t="s">
        <v>2756</v>
      </c>
      <c r="E2362" s="63">
        <v>0</v>
      </c>
      <c r="F2362" s="63">
        <v>7500000</v>
      </c>
      <c r="G2362" s="76">
        <f t="shared" si="115"/>
        <v>7500000</v>
      </c>
      <c r="H2362" s="56" t="s">
        <v>1226</v>
      </c>
      <c r="I2362" s="69"/>
      <c r="J2362" s="26"/>
    </row>
    <row r="2363" spans="1:10" s="14" customFormat="1" ht="77.5" x14ac:dyDescent="0.35">
      <c r="A2363" s="10"/>
      <c r="B2363" s="11"/>
      <c r="C2363" s="58">
        <v>30</v>
      </c>
      <c r="D2363" s="56" t="s">
        <v>2757</v>
      </c>
      <c r="E2363" s="63">
        <v>0</v>
      </c>
      <c r="F2363" s="63">
        <v>7500000</v>
      </c>
      <c r="G2363" s="76">
        <f t="shared" si="115"/>
        <v>7500000</v>
      </c>
      <c r="H2363" s="56" t="s">
        <v>1226</v>
      </c>
      <c r="I2363" s="69"/>
      <c r="J2363" s="26"/>
    </row>
    <row r="2364" spans="1:10" s="14" customFormat="1" ht="77.5" x14ac:dyDescent="0.35">
      <c r="A2364" s="10"/>
      <c r="B2364" s="11"/>
      <c r="C2364" s="58">
        <v>31</v>
      </c>
      <c r="D2364" s="56" t="s">
        <v>2758</v>
      </c>
      <c r="E2364" s="63">
        <v>0</v>
      </c>
      <c r="F2364" s="63">
        <v>7500000</v>
      </c>
      <c r="G2364" s="76">
        <f t="shared" si="115"/>
        <v>7500000</v>
      </c>
      <c r="H2364" s="56" t="s">
        <v>1226</v>
      </c>
      <c r="I2364" s="69"/>
      <c r="J2364" s="26"/>
    </row>
    <row r="2365" spans="1:10" s="14" customFormat="1" ht="77.5" x14ac:dyDescent="0.35">
      <c r="A2365" s="10"/>
      <c r="B2365" s="11"/>
      <c r="C2365" s="58">
        <v>32</v>
      </c>
      <c r="D2365" s="56" t="s">
        <v>2759</v>
      </c>
      <c r="E2365" s="63">
        <v>0</v>
      </c>
      <c r="F2365" s="63">
        <v>7500000</v>
      </c>
      <c r="G2365" s="76">
        <f t="shared" si="115"/>
        <v>7500000</v>
      </c>
      <c r="H2365" s="56" t="s">
        <v>1226</v>
      </c>
      <c r="I2365" s="69"/>
      <c r="J2365" s="26"/>
    </row>
    <row r="2366" spans="1:10" s="14" customFormat="1" ht="77.5" x14ac:dyDescent="0.35">
      <c r="A2366" s="10"/>
      <c r="B2366" s="11"/>
      <c r="C2366" s="58">
        <v>33</v>
      </c>
      <c r="D2366" s="56" t="s">
        <v>2760</v>
      </c>
      <c r="E2366" s="63">
        <v>0</v>
      </c>
      <c r="F2366" s="63">
        <v>7500000</v>
      </c>
      <c r="G2366" s="76">
        <f t="shared" si="115"/>
        <v>7500000</v>
      </c>
      <c r="H2366" s="56" t="s">
        <v>1226</v>
      </c>
      <c r="I2366" s="69"/>
      <c r="J2366" s="26"/>
    </row>
    <row r="2367" spans="1:10" s="14" customFormat="1" ht="77.5" x14ac:dyDescent="0.35">
      <c r="A2367" s="10"/>
      <c r="B2367" s="11"/>
      <c r="C2367" s="58">
        <v>34</v>
      </c>
      <c r="D2367" s="56" t="s">
        <v>2761</v>
      </c>
      <c r="E2367" s="63">
        <v>0</v>
      </c>
      <c r="F2367" s="63">
        <v>10000000</v>
      </c>
      <c r="G2367" s="76">
        <f t="shared" si="115"/>
        <v>10000000</v>
      </c>
      <c r="H2367" s="56" t="s">
        <v>1226</v>
      </c>
      <c r="I2367" s="69"/>
      <c r="J2367" s="26"/>
    </row>
    <row r="2368" spans="1:10" x14ac:dyDescent="0.35">
      <c r="A2368" s="10"/>
      <c r="B2368" s="11"/>
      <c r="C2368" s="109" t="s">
        <v>1279</v>
      </c>
      <c r="D2368" s="110"/>
      <c r="E2368" s="61">
        <f>SUM(E2334:E2367)</f>
        <v>60000000</v>
      </c>
      <c r="F2368" s="61">
        <f>SUM(F2334:F2367)</f>
        <v>391000000</v>
      </c>
      <c r="G2368" s="75">
        <f>SUM(G2334:G2367)</f>
        <v>331000000</v>
      </c>
      <c r="H2368" s="31"/>
      <c r="J2368" s="35"/>
    </row>
    <row r="2369" spans="1:10" x14ac:dyDescent="0.35">
      <c r="A2369" s="10"/>
      <c r="B2369" s="11"/>
      <c r="C2369" s="107" t="s">
        <v>1461</v>
      </c>
      <c r="D2369" s="112"/>
      <c r="E2369" s="59"/>
      <c r="F2369" s="59"/>
      <c r="G2369" s="73"/>
      <c r="H2369" s="31"/>
      <c r="J2369" s="35"/>
    </row>
    <row r="2370" spans="1:10" ht="93" x14ac:dyDescent="0.35">
      <c r="A2370" s="10"/>
      <c r="B2370" s="11"/>
      <c r="C2370" s="9">
        <f ca="1">COUNTIF($B$11:E2370,E2370)</f>
        <v>1</v>
      </c>
      <c r="D2370" s="4" t="s">
        <v>820</v>
      </c>
      <c r="E2370" s="59">
        <v>40000000</v>
      </c>
      <c r="F2370" s="59">
        <v>40000000</v>
      </c>
      <c r="G2370" s="73"/>
      <c r="H2370" s="6" t="s">
        <v>1227</v>
      </c>
    </row>
    <row r="2371" spans="1:10" ht="77.5" x14ac:dyDescent="0.35">
      <c r="A2371" s="10"/>
      <c r="B2371" s="11"/>
      <c r="C2371" s="9">
        <f ca="1">COUNTIF($B$11:E2371,E2371)</f>
        <v>2</v>
      </c>
      <c r="D2371" s="4" t="s">
        <v>821</v>
      </c>
      <c r="E2371" s="59">
        <v>15000000</v>
      </c>
      <c r="F2371" s="59">
        <v>15000000</v>
      </c>
      <c r="G2371" s="73"/>
      <c r="H2371" s="6" t="s">
        <v>1226</v>
      </c>
    </row>
    <row r="2372" spans="1:10" s="14" customFormat="1" ht="77.5" x14ac:dyDescent="0.35">
      <c r="A2372" s="10"/>
      <c r="B2372" s="11"/>
      <c r="C2372" s="58">
        <v>3</v>
      </c>
      <c r="D2372" s="56" t="s">
        <v>3342</v>
      </c>
      <c r="E2372" s="63">
        <v>0</v>
      </c>
      <c r="F2372" s="63">
        <v>20000000</v>
      </c>
      <c r="G2372" s="76">
        <f t="shared" ref="G2372:G2381" si="116">F2372-E2372</f>
        <v>20000000</v>
      </c>
      <c r="H2372" s="56" t="s">
        <v>1227</v>
      </c>
      <c r="I2372" s="69"/>
      <c r="J2372" s="26"/>
    </row>
    <row r="2373" spans="1:10" s="14" customFormat="1" ht="77.5" x14ac:dyDescent="0.35">
      <c r="A2373" s="10"/>
      <c r="B2373" s="11"/>
      <c r="C2373" s="58">
        <v>4</v>
      </c>
      <c r="D2373" s="56" t="s">
        <v>2768</v>
      </c>
      <c r="E2373" s="63">
        <v>0</v>
      </c>
      <c r="F2373" s="63">
        <v>20000000</v>
      </c>
      <c r="G2373" s="76">
        <f t="shared" si="116"/>
        <v>20000000</v>
      </c>
      <c r="H2373" s="56" t="s">
        <v>1227</v>
      </c>
      <c r="I2373" s="69"/>
      <c r="J2373" s="26"/>
    </row>
    <row r="2374" spans="1:10" s="14" customFormat="1" ht="77.5" x14ac:dyDescent="0.35">
      <c r="A2374" s="10"/>
      <c r="B2374" s="11"/>
      <c r="C2374" s="58">
        <v>5</v>
      </c>
      <c r="D2374" s="56" t="s">
        <v>2769</v>
      </c>
      <c r="E2374" s="63">
        <v>0</v>
      </c>
      <c r="F2374" s="63">
        <v>5000000</v>
      </c>
      <c r="G2374" s="76">
        <f t="shared" si="116"/>
        <v>5000000</v>
      </c>
      <c r="H2374" s="56" t="s">
        <v>1227</v>
      </c>
      <c r="I2374" s="69"/>
      <c r="J2374" s="26"/>
    </row>
    <row r="2375" spans="1:10" s="14" customFormat="1" ht="77.5" x14ac:dyDescent="0.35">
      <c r="A2375" s="10"/>
      <c r="B2375" s="11"/>
      <c r="C2375" s="58">
        <v>6</v>
      </c>
      <c r="D2375" s="56" t="s">
        <v>2770</v>
      </c>
      <c r="E2375" s="63">
        <v>0</v>
      </c>
      <c r="F2375" s="63">
        <v>20000000</v>
      </c>
      <c r="G2375" s="76">
        <f t="shared" si="116"/>
        <v>20000000</v>
      </c>
      <c r="H2375" s="56" t="s">
        <v>1227</v>
      </c>
      <c r="I2375" s="69"/>
      <c r="J2375" s="26"/>
    </row>
    <row r="2376" spans="1:10" s="14" customFormat="1" ht="77.5" x14ac:dyDescent="0.35">
      <c r="A2376" s="10"/>
      <c r="B2376" s="11"/>
      <c r="C2376" s="58">
        <v>7</v>
      </c>
      <c r="D2376" s="56" t="s">
        <v>2771</v>
      </c>
      <c r="E2376" s="63">
        <v>0</v>
      </c>
      <c r="F2376" s="63">
        <v>10000000</v>
      </c>
      <c r="G2376" s="76">
        <f t="shared" si="116"/>
        <v>10000000</v>
      </c>
      <c r="H2376" s="56" t="s">
        <v>1226</v>
      </c>
      <c r="I2376" s="69"/>
      <c r="J2376" s="26"/>
    </row>
    <row r="2377" spans="1:10" s="14" customFormat="1" ht="77.5" x14ac:dyDescent="0.35">
      <c r="A2377" s="10"/>
      <c r="B2377" s="11"/>
      <c r="C2377" s="58">
        <v>8</v>
      </c>
      <c r="D2377" s="56" t="s">
        <v>2772</v>
      </c>
      <c r="E2377" s="63">
        <v>0</v>
      </c>
      <c r="F2377" s="63">
        <v>10000000</v>
      </c>
      <c r="G2377" s="76">
        <f t="shared" si="116"/>
        <v>10000000</v>
      </c>
      <c r="H2377" s="56" t="s">
        <v>1226</v>
      </c>
      <c r="I2377" s="69"/>
      <c r="J2377" s="26"/>
    </row>
    <row r="2378" spans="1:10" s="14" customFormat="1" ht="77.5" x14ac:dyDescent="0.35">
      <c r="A2378" s="10"/>
      <c r="B2378" s="11"/>
      <c r="C2378" s="58">
        <v>9</v>
      </c>
      <c r="D2378" s="56" t="s">
        <v>2773</v>
      </c>
      <c r="E2378" s="63">
        <v>0</v>
      </c>
      <c r="F2378" s="63">
        <v>10000000</v>
      </c>
      <c r="G2378" s="76">
        <f t="shared" si="116"/>
        <v>10000000</v>
      </c>
      <c r="H2378" s="56" t="s">
        <v>1226</v>
      </c>
      <c r="I2378" s="69"/>
      <c r="J2378" s="26"/>
    </row>
    <row r="2379" spans="1:10" s="14" customFormat="1" ht="77.5" x14ac:dyDescent="0.35">
      <c r="A2379" s="10"/>
      <c r="B2379" s="11"/>
      <c r="C2379" s="58">
        <v>10</v>
      </c>
      <c r="D2379" s="56" t="s">
        <v>2774</v>
      </c>
      <c r="E2379" s="63">
        <v>0</v>
      </c>
      <c r="F2379" s="63">
        <v>10000000</v>
      </c>
      <c r="G2379" s="76">
        <f t="shared" si="116"/>
        <v>10000000</v>
      </c>
      <c r="H2379" s="56" t="s">
        <v>1226</v>
      </c>
      <c r="I2379" s="69"/>
      <c r="J2379" s="26"/>
    </row>
    <row r="2380" spans="1:10" s="14" customFormat="1" ht="77.5" x14ac:dyDescent="0.35">
      <c r="A2380" s="10"/>
      <c r="B2380" s="11"/>
      <c r="C2380" s="58">
        <v>11</v>
      </c>
      <c r="D2380" s="56" t="s">
        <v>2775</v>
      </c>
      <c r="E2380" s="63">
        <v>0</v>
      </c>
      <c r="F2380" s="63">
        <v>20000000</v>
      </c>
      <c r="G2380" s="76">
        <f t="shared" si="116"/>
        <v>20000000</v>
      </c>
      <c r="H2380" s="56" t="s">
        <v>1226</v>
      </c>
      <c r="I2380" s="69"/>
      <c r="J2380" s="26"/>
    </row>
    <row r="2381" spans="1:10" s="14" customFormat="1" ht="77.5" x14ac:dyDescent="0.35">
      <c r="A2381" s="10"/>
      <c r="B2381" s="11"/>
      <c r="C2381" s="58">
        <v>12</v>
      </c>
      <c r="D2381" s="56" t="s">
        <v>2776</v>
      </c>
      <c r="E2381" s="63">
        <v>0</v>
      </c>
      <c r="F2381" s="63">
        <v>15000000</v>
      </c>
      <c r="G2381" s="76">
        <f t="shared" si="116"/>
        <v>15000000</v>
      </c>
      <c r="H2381" s="56" t="s">
        <v>1226</v>
      </c>
      <c r="I2381" s="69"/>
      <c r="J2381" s="26"/>
    </row>
    <row r="2382" spans="1:10" x14ac:dyDescent="0.35">
      <c r="A2382" s="10"/>
      <c r="B2382" s="11"/>
      <c r="C2382" s="109" t="s">
        <v>1442</v>
      </c>
      <c r="D2382" s="110"/>
      <c r="E2382" s="59">
        <f>SUM(E2370:E2381)</f>
        <v>55000000</v>
      </c>
      <c r="F2382" s="59">
        <f>SUM(F2370:F2381)</f>
        <v>195000000</v>
      </c>
      <c r="G2382" s="73">
        <f>SUM(G2370:G2381)</f>
        <v>140000000</v>
      </c>
      <c r="H2382" s="31"/>
      <c r="J2382" s="35"/>
    </row>
    <row r="2383" spans="1:10" x14ac:dyDescent="0.35">
      <c r="A2383" s="10"/>
      <c r="B2383" s="11"/>
      <c r="C2383" s="107" t="s">
        <v>1462</v>
      </c>
      <c r="D2383" s="112"/>
      <c r="E2383" s="59"/>
      <c r="F2383" s="59"/>
      <c r="G2383" s="73"/>
      <c r="H2383" s="31"/>
      <c r="J2383" s="35"/>
    </row>
    <row r="2384" spans="1:10" ht="93" x14ac:dyDescent="0.35">
      <c r="A2384" s="10"/>
      <c r="B2384" s="11"/>
      <c r="C2384" s="9">
        <f ca="1">COUNTIF($B$11:E2384,E2384)</f>
        <v>1</v>
      </c>
      <c r="D2384" s="4" t="s">
        <v>822</v>
      </c>
      <c r="E2384" s="59">
        <v>40000000</v>
      </c>
      <c r="F2384" s="59">
        <v>40000000</v>
      </c>
      <c r="G2384" s="73"/>
      <c r="H2384" s="6" t="s">
        <v>1227</v>
      </c>
    </row>
    <row r="2385" spans="1:10" ht="77.5" x14ac:dyDescent="0.35">
      <c r="A2385" s="10"/>
      <c r="B2385" s="11"/>
      <c r="C2385" s="9">
        <f ca="1">COUNTIF($B$11:E2385,E2385)</f>
        <v>2</v>
      </c>
      <c r="D2385" s="4" t="s">
        <v>823</v>
      </c>
      <c r="E2385" s="59">
        <v>10000000</v>
      </c>
      <c r="F2385" s="59">
        <v>10000000</v>
      </c>
      <c r="G2385" s="73"/>
      <c r="H2385" s="6" t="s">
        <v>1226</v>
      </c>
    </row>
    <row r="2386" spans="1:10" ht="93" x14ac:dyDescent="0.35">
      <c r="A2386" s="10"/>
      <c r="B2386" s="11"/>
      <c r="C2386" s="9">
        <f ca="1">COUNTIF($B$11:E2386,E2386)</f>
        <v>3</v>
      </c>
      <c r="D2386" s="4" t="s">
        <v>824</v>
      </c>
      <c r="E2386" s="59">
        <v>10000000</v>
      </c>
      <c r="F2386" s="59">
        <v>10000000</v>
      </c>
      <c r="G2386" s="73"/>
      <c r="H2386" s="6" t="s">
        <v>1226</v>
      </c>
    </row>
    <row r="2387" spans="1:10" ht="77.5" x14ac:dyDescent="0.35">
      <c r="A2387" s="10"/>
      <c r="B2387" s="11"/>
      <c r="C2387" s="9">
        <f ca="1">COUNTIF($B$11:E2387,E2387)</f>
        <v>4</v>
      </c>
      <c r="D2387" s="4" t="s">
        <v>825</v>
      </c>
      <c r="E2387" s="59">
        <v>8000000</v>
      </c>
      <c r="F2387" s="59">
        <v>8000000</v>
      </c>
      <c r="G2387" s="73"/>
      <c r="H2387" s="6" t="s">
        <v>1226</v>
      </c>
    </row>
    <row r="2388" spans="1:10" s="14" customFormat="1" ht="77.5" x14ac:dyDescent="0.35">
      <c r="A2388" s="10"/>
      <c r="B2388" s="11"/>
      <c r="C2388" s="58">
        <v>5</v>
      </c>
      <c r="D2388" s="56" t="s">
        <v>2777</v>
      </c>
      <c r="E2388" s="63">
        <v>0</v>
      </c>
      <c r="F2388" s="63">
        <v>20000000</v>
      </c>
      <c r="G2388" s="76">
        <f t="shared" ref="G2388:G2389" si="117">F2388-E2388</f>
        <v>20000000</v>
      </c>
      <c r="H2388" s="56" t="s">
        <v>1227</v>
      </c>
      <c r="I2388" s="69"/>
      <c r="J2388" s="26"/>
    </row>
    <row r="2389" spans="1:10" s="14" customFormat="1" ht="108.5" x14ac:dyDescent="0.35">
      <c r="A2389" s="10"/>
      <c r="B2389" s="11"/>
      <c r="C2389" s="58">
        <v>6</v>
      </c>
      <c r="D2389" s="56" t="s">
        <v>2778</v>
      </c>
      <c r="E2389" s="63">
        <v>0</v>
      </c>
      <c r="F2389" s="63">
        <v>100000000</v>
      </c>
      <c r="G2389" s="76">
        <f t="shared" si="117"/>
        <v>100000000</v>
      </c>
      <c r="H2389" s="56" t="s">
        <v>1227</v>
      </c>
      <c r="I2389" s="69"/>
      <c r="J2389" s="26"/>
    </row>
    <row r="2390" spans="1:10" x14ac:dyDescent="0.35">
      <c r="A2390" s="10"/>
      <c r="B2390" s="11"/>
      <c r="C2390" s="109" t="s">
        <v>1443</v>
      </c>
      <c r="D2390" s="110"/>
      <c r="E2390" s="59">
        <f>SUM(E2384:E2389)</f>
        <v>68000000</v>
      </c>
      <c r="F2390" s="59">
        <f>SUM(F2384:F2389)</f>
        <v>188000000</v>
      </c>
      <c r="G2390" s="73">
        <f>SUM(G2384:G2389)</f>
        <v>120000000</v>
      </c>
      <c r="H2390" s="31"/>
      <c r="J2390" s="35"/>
    </row>
    <row r="2391" spans="1:10" x14ac:dyDescent="0.35">
      <c r="A2391" s="10"/>
      <c r="B2391" s="11"/>
      <c r="C2391" s="107" t="s">
        <v>1463</v>
      </c>
      <c r="D2391" s="112"/>
      <c r="E2391" s="59"/>
      <c r="F2391" s="59"/>
      <c r="G2391" s="73"/>
      <c r="H2391" s="31"/>
      <c r="J2391" s="35"/>
    </row>
    <row r="2392" spans="1:10" ht="108.5" x14ac:dyDescent="0.35">
      <c r="A2392" s="10"/>
      <c r="B2392" s="11"/>
      <c r="C2392" s="9">
        <f ca="1">COUNTIF($B$11:E2392,E2392)</f>
        <v>1</v>
      </c>
      <c r="D2392" s="4" t="s">
        <v>826</v>
      </c>
      <c r="E2392" s="59">
        <v>70000000</v>
      </c>
      <c r="F2392" s="59">
        <v>70000000</v>
      </c>
      <c r="G2392" s="73"/>
      <c r="H2392" s="6" t="s">
        <v>1227</v>
      </c>
    </row>
    <row r="2393" spans="1:10" ht="93" x14ac:dyDescent="0.35">
      <c r="A2393" s="10"/>
      <c r="B2393" s="11"/>
      <c r="C2393" s="9">
        <f ca="1">COUNTIF($B$11:E2393,E2393)</f>
        <v>2</v>
      </c>
      <c r="D2393" s="4" t="s">
        <v>827</v>
      </c>
      <c r="E2393" s="59">
        <v>60000000</v>
      </c>
      <c r="F2393" s="59">
        <v>60000000</v>
      </c>
      <c r="G2393" s="73"/>
      <c r="H2393" s="6" t="s">
        <v>1227</v>
      </c>
    </row>
    <row r="2394" spans="1:10" ht="77.5" x14ac:dyDescent="0.35">
      <c r="A2394" s="10"/>
      <c r="B2394" s="11"/>
      <c r="C2394" s="9">
        <f ca="1">COUNTIF($B$11:E2394,E2394)</f>
        <v>3</v>
      </c>
      <c r="D2394" s="4" t="s">
        <v>828</v>
      </c>
      <c r="E2394" s="59">
        <v>12000000</v>
      </c>
      <c r="F2394" s="59">
        <v>12000000</v>
      </c>
      <c r="G2394" s="73"/>
      <c r="H2394" s="6" t="s">
        <v>1227</v>
      </c>
    </row>
    <row r="2395" spans="1:10" ht="77.5" x14ac:dyDescent="0.35">
      <c r="A2395" s="10"/>
      <c r="B2395" s="11"/>
      <c r="C2395" s="9">
        <f ca="1">COUNTIF($B$11:E2395,E2395)</f>
        <v>4</v>
      </c>
      <c r="D2395" s="4" t="s">
        <v>829</v>
      </c>
      <c r="E2395" s="59">
        <v>15000000</v>
      </c>
      <c r="F2395" s="59">
        <v>15000000</v>
      </c>
      <c r="G2395" s="73"/>
      <c r="H2395" s="6" t="s">
        <v>1226</v>
      </c>
    </row>
    <row r="2396" spans="1:10" ht="77.5" x14ac:dyDescent="0.35">
      <c r="A2396" s="10"/>
      <c r="B2396" s="11"/>
      <c r="C2396" s="9">
        <f ca="1">COUNTIF($B$11:E2396,E2396)</f>
        <v>5</v>
      </c>
      <c r="D2396" s="4" t="s">
        <v>830</v>
      </c>
      <c r="E2396" s="59">
        <v>12000000</v>
      </c>
      <c r="F2396" s="59">
        <v>12000000</v>
      </c>
      <c r="G2396" s="73"/>
      <c r="H2396" s="6" t="s">
        <v>1226</v>
      </c>
    </row>
    <row r="2397" spans="1:10" ht="93" x14ac:dyDescent="0.35">
      <c r="A2397" s="10"/>
      <c r="B2397" s="11"/>
      <c r="C2397" s="9">
        <f ca="1">COUNTIF($B$11:E2397,E2397)</f>
        <v>6</v>
      </c>
      <c r="D2397" s="4" t="s">
        <v>831</v>
      </c>
      <c r="E2397" s="59">
        <v>12000000</v>
      </c>
      <c r="F2397" s="59">
        <v>12000000</v>
      </c>
      <c r="G2397" s="73"/>
      <c r="H2397" s="6" t="s">
        <v>1226</v>
      </c>
    </row>
    <row r="2398" spans="1:10" ht="124" x14ac:dyDescent="0.35">
      <c r="A2398" s="10"/>
      <c r="B2398" s="11"/>
      <c r="C2398" s="9">
        <f ca="1">COUNTIF($B$11:E2398,E2398)</f>
        <v>7</v>
      </c>
      <c r="D2398" s="4" t="s">
        <v>832</v>
      </c>
      <c r="E2398" s="59">
        <v>40000000</v>
      </c>
      <c r="F2398" s="59">
        <v>40000000</v>
      </c>
      <c r="G2398" s="73"/>
      <c r="H2398" s="6" t="s">
        <v>1226</v>
      </c>
    </row>
    <row r="2399" spans="1:10" ht="77.5" x14ac:dyDescent="0.35">
      <c r="A2399" s="10"/>
      <c r="B2399" s="11"/>
      <c r="C2399" s="9">
        <f ca="1">COUNTIF($B$11:E2399,E2399)</f>
        <v>8</v>
      </c>
      <c r="D2399" s="4" t="s">
        <v>833</v>
      </c>
      <c r="E2399" s="59">
        <v>10000000</v>
      </c>
      <c r="F2399" s="59">
        <v>10000000</v>
      </c>
      <c r="G2399" s="73"/>
      <c r="H2399" s="6" t="s">
        <v>1226</v>
      </c>
    </row>
    <row r="2400" spans="1:10" s="14" customFormat="1" ht="77.5" x14ac:dyDescent="0.35">
      <c r="A2400" s="10"/>
      <c r="B2400" s="11"/>
      <c r="C2400" s="58">
        <v>9</v>
      </c>
      <c r="D2400" s="56" t="s">
        <v>2779</v>
      </c>
      <c r="E2400" s="63">
        <v>0</v>
      </c>
      <c r="F2400" s="63">
        <v>30000000</v>
      </c>
      <c r="G2400" s="76">
        <f t="shared" ref="G2400:G2412" si="118">F2400-E2400</f>
        <v>30000000</v>
      </c>
      <c r="H2400" s="56" t="s">
        <v>1227</v>
      </c>
      <c r="I2400" s="69"/>
      <c r="J2400" s="26"/>
    </row>
    <row r="2401" spans="1:10" s="14" customFormat="1" ht="77.5" x14ac:dyDescent="0.35">
      <c r="A2401" s="10"/>
      <c r="B2401" s="11"/>
      <c r="C2401" s="58">
        <v>10</v>
      </c>
      <c r="D2401" s="56" t="s">
        <v>2783</v>
      </c>
      <c r="E2401" s="63">
        <v>0</v>
      </c>
      <c r="F2401" s="63">
        <v>15000000</v>
      </c>
      <c r="G2401" s="76">
        <f t="shared" si="118"/>
        <v>15000000</v>
      </c>
      <c r="H2401" s="56" t="s">
        <v>1227</v>
      </c>
      <c r="I2401" s="69"/>
      <c r="J2401" s="26"/>
    </row>
    <row r="2402" spans="1:10" s="14" customFormat="1" ht="108.5" x14ac:dyDescent="0.35">
      <c r="A2402" s="10"/>
      <c r="B2402" s="11"/>
      <c r="C2402" s="58">
        <v>11</v>
      </c>
      <c r="D2402" s="56" t="s">
        <v>2789</v>
      </c>
      <c r="E2402" s="63">
        <v>0</v>
      </c>
      <c r="F2402" s="63">
        <v>50000000</v>
      </c>
      <c r="G2402" s="76">
        <f t="shared" si="118"/>
        <v>50000000</v>
      </c>
      <c r="H2402" s="56" t="s">
        <v>1227</v>
      </c>
      <c r="I2402" s="69"/>
      <c r="J2402" s="26"/>
    </row>
    <row r="2403" spans="1:10" s="14" customFormat="1" ht="93" x14ac:dyDescent="0.35">
      <c r="A2403" s="10"/>
      <c r="B2403" s="11"/>
      <c r="C2403" s="58">
        <v>12</v>
      </c>
      <c r="D2403" s="56" t="s">
        <v>2790</v>
      </c>
      <c r="E2403" s="63">
        <v>0</v>
      </c>
      <c r="F2403" s="63">
        <v>60000000</v>
      </c>
      <c r="G2403" s="76">
        <f t="shared" si="118"/>
        <v>60000000</v>
      </c>
      <c r="H2403" s="56" t="s">
        <v>1227</v>
      </c>
      <c r="I2403" s="69"/>
      <c r="J2403" s="26"/>
    </row>
    <row r="2404" spans="1:10" s="14" customFormat="1" ht="93" x14ac:dyDescent="0.35">
      <c r="A2404" s="10"/>
      <c r="B2404" s="11"/>
      <c r="C2404" s="58">
        <v>13</v>
      </c>
      <c r="D2404" s="56" t="s">
        <v>2780</v>
      </c>
      <c r="E2404" s="63">
        <v>0</v>
      </c>
      <c r="F2404" s="63">
        <v>12000000</v>
      </c>
      <c r="G2404" s="76">
        <f t="shared" si="118"/>
        <v>12000000</v>
      </c>
      <c r="H2404" s="56" t="s">
        <v>1226</v>
      </c>
      <c r="I2404" s="69"/>
      <c r="J2404" s="26"/>
    </row>
    <row r="2405" spans="1:10" s="14" customFormat="1" ht="124" x14ac:dyDescent="0.35">
      <c r="A2405" s="10"/>
      <c r="B2405" s="11"/>
      <c r="C2405" s="58">
        <v>14</v>
      </c>
      <c r="D2405" s="56" t="s">
        <v>2781</v>
      </c>
      <c r="E2405" s="63">
        <v>0</v>
      </c>
      <c r="F2405" s="63">
        <v>10000000</v>
      </c>
      <c r="G2405" s="76">
        <f t="shared" si="118"/>
        <v>10000000</v>
      </c>
      <c r="H2405" s="56" t="s">
        <v>1226</v>
      </c>
      <c r="I2405" s="69"/>
      <c r="J2405" s="26"/>
    </row>
    <row r="2406" spans="1:10" s="14" customFormat="1" ht="77.5" x14ac:dyDescent="0.35">
      <c r="A2406" s="10"/>
      <c r="B2406" s="11"/>
      <c r="C2406" s="58">
        <v>15</v>
      </c>
      <c r="D2406" s="56" t="s">
        <v>2782</v>
      </c>
      <c r="E2406" s="63">
        <v>0</v>
      </c>
      <c r="F2406" s="63">
        <v>30000000</v>
      </c>
      <c r="G2406" s="76">
        <f t="shared" si="118"/>
        <v>30000000</v>
      </c>
      <c r="H2406" s="56" t="s">
        <v>1226</v>
      </c>
      <c r="I2406" s="69"/>
      <c r="J2406" s="26"/>
    </row>
    <row r="2407" spans="1:10" s="14" customFormat="1" ht="77.5" x14ac:dyDescent="0.35">
      <c r="A2407" s="10"/>
      <c r="B2407" s="11"/>
      <c r="C2407" s="58">
        <v>16</v>
      </c>
      <c r="D2407" s="56" t="s">
        <v>2784</v>
      </c>
      <c r="E2407" s="63">
        <v>0</v>
      </c>
      <c r="F2407" s="63">
        <v>10000000</v>
      </c>
      <c r="G2407" s="76">
        <f t="shared" si="118"/>
        <v>10000000</v>
      </c>
      <c r="H2407" s="56" t="s">
        <v>1226</v>
      </c>
      <c r="I2407" s="69"/>
      <c r="J2407" s="26"/>
    </row>
    <row r="2408" spans="1:10" s="14" customFormat="1" ht="93" x14ac:dyDescent="0.35">
      <c r="A2408" s="10"/>
      <c r="B2408" s="11"/>
      <c r="C2408" s="58">
        <v>17</v>
      </c>
      <c r="D2408" s="56" t="s">
        <v>2785</v>
      </c>
      <c r="E2408" s="63">
        <v>0</v>
      </c>
      <c r="F2408" s="63">
        <v>7500000</v>
      </c>
      <c r="G2408" s="76">
        <f t="shared" si="118"/>
        <v>7500000</v>
      </c>
      <c r="H2408" s="56" t="s">
        <v>1226</v>
      </c>
      <c r="I2408" s="69"/>
      <c r="J2408" s="26"/>
    </row>
    <row r="2409" spans="1:10" s="14" customFormat="1" ht="93" x14ac:dyDescent="0.35">
      <c r="A2409" s="10"/>
      <c r="B2409" s="11"/>
      <c r="C2409" s="58">
        <v>18</v>
      </c>
      <c r="D2409" s="56" t="s">
        <v>2786</v>
      </c>
      <c r="E2409" s="63">
        <v>0</v>
      </c>
      <c r="F2409" s="63">
        <v>10000000</v>
      </c>
      <c r="G2409" s="76">
        <f t="shared" si="118"/>
        <v>10000000</v>
      </c>
      <c r="H2409" s="56" t="s">
        <v>1226</v>
      </c>
      <c r="I2409" s="69"/>
      <c r="J2409" s="26"/>
    </row>
    <row r="2410" spans="1:10" s="14" customFormat="1" ht="77.5" x14ac:dyDescent="0.35">
      <c r="A2410" s="10"/>
      <c r="B2410" s="11"/>
      <c r="C2410" s="58">
        <v>19</v>
      </c>
      <c r="D2410" s="56" t="s">
        <v>2787</v>
      </c>
      <c r="E2410" s="63">
        <v>0</v>
      </c>
      <c r="F2410" s="63">
        <v>15000000</v>
      </c>
      <c r="G2410" s="76">
        <f t="shared" si="118"/>
        <v>15000000</v>
      </c>
      <c r="H2410" s="56" t="s">
        <v>1226</v>
      </c>
      <c r="I2410" s="69"/>
      <c r="J2410" s="26"/>
    </row>
    <row r="2411" spans="1:10" s="14" customFormat="1" ht="77.5" x14ac:dyDescent="0.35">
      <c r="A2411" s="10"/>
      <c r="B2411" s="11"/>
      <c r="C2411" s="58">
        <v>20</v>
      </c>
      <c r="D2411" s="56" t="s">
        <v>2788</v>
      </c>
      <c r="E2411" s="63">
        <v>0</v>
      </c>
      <c r="F2411" s="63">
        <v>10000000</v>
      </c>
      <c r="G2411" s="76">
        <f t="shared" si="118"/>
        <v>10000000</v>
      </c>
      <c r="H2411" s="56" t="s">
        <v>1226</v>
      </c>
      <c r="I2411" s="69"/>
      <c r="J2411" s="26"/>
    </row>
    <row r="2412" spans="1:10" s="14" customFormat="1" ht="93" x14ac:dyDescent="0.35">
      <c r="A2412" s="10"/>
      <c r="B2412" s="11"/>
      <c r="C2412" s="58">
        <v>21</v>
      </c>
      <c r="D2412" s="56" t="s">
        <v>2791</v>
      </c>
      <c r="E2412" s="63">
        <v>0</v>
      </c>
      <c r="F2412" s="63">
        <v>8000000</v>
      </c>
      <c r="G2412" s="76">
        <f t="shared" si="118"/>
        <v>8000000</v>
      </c>
      <c r="H2412" s="56" t="s">
        <v>1226</v>
      </c>
      <c r="I2412" s="69"/>
      <c r="J2412" s="26"/>
    </row>
    <row r="2413" spans="1:10" x14ac:dyDescent="0.35">
      <c r="A2413" s="10"/>
      <c r="B2413" s="11"/>
      <c r="C2413" s="109" t="s">
        <v>1444</v>
      </c>
      <c r="D2413" s="110"/>
      <c r="E2413" s="59">
        <f>SUM(E2392:E2412)</f>
        <v>231000000</v>
      </c>
      <c r="F2413" s="59">
        <f>SUM(F2392:F2412)</f>
        <v>498500000</v>
      </c>
      <c r="G2413" s="73">
        <f>SUM(G2392:G2412)</f>
        <v>267500000</v>
      </c>
      <c r="H2413" s="31"/>
      <c r="J2413" s="35"/>
    </row>
    <row r="2414" spans="1:10" s="44" customFormat="1" x14ac:dyDescent="0.35">
      <c r="A2414" s="10"/>
      <c r="B2414" s="11"/>
      <c r="C2414" s="107" t="s">
        <v>2796</v>
      </c>
      <c r="D2414" s="112"/>
      <c r="E2414" s="65"/>
      <c r="F2414" s="65"/>
      <c r="G2414" s="74"/>
      <c r="H2414" s="12"/>
      <c r="I2414" s="69"/>
      <c r="J2414" s="26"/>
    </row>
    <row r="2415" spans="1:10" s="14" customFormat="1" ht="108.5" x14ac:dyDescent="0.35">
      <c r="A2415" s="10"/>
      <c r="B2415" s="11"/>
      <c r="C2415" s="58">
        <v>1</v>
      </c>
      <c r="D2415" s="56" t="s">
        <v>2794</v>
      </c>
      <c r="E2415" s="63">
        <v>0</v>
      </c>
      <c r="F2415" s="63">
        <v>100000000</v>
      </c>
      <c r="G2415" s="76">
        <f t="shared" ref="G2415:G2420" si="119">F2415-E2415</f>
        <v>100000000</v>
      </c>
      <c r="H2415" s="56" t="s">
        <v>1227</v>
      </c>
      <c r="I2415" s="69"/>
      <c r="J2415" s="26"/>
    </row>
    <row r="2416" spans="1:10" s="14" customFormat="1" ht="93" x14ac:dyDescent="0.35">
      <c r="A2416" s="10"/>
      <c r="B2416" s="11"/>
      <c r="C2416" s="58">
        <v>2</v>
      </c>
      <c r="D2416" s="56" t="s">
        <v>2792</v>
      </c>
      <c r="E2416" s="63">
        <v>0</v>
      </c>
      <c r="F2416" s="63">
        <v>30000000</v>
      </c>
      <c r="G2416" s="76">
        <f t="shared" si="119"/>
        <v>30000000</v>
      </c>
      <c r="H2416" s="56" t="s">
        <v>1226</v>
      </c>
      <c r="I2416" s="69"/>
      <c r="J2416" s="26"/>
    </row>
    <row r="2417" spans="1:10" s="14" customFormat="1" ht="93" x14ac:dyDescent="0.35">
      <c r="A2417" s="10"/>
      <c r="B2417" s="11"/>
      <c r="C2417" s="58">
        <v>3</v>
      </c>
      <c r="D2417" s="56" t="s">
        <v>2793</v>
      </c>
      <c r="E2417" s="63">
        <v>0</v>
      </c>
      <c r="F2417" s="63">
        <v>20000000</v>
      </c>
      <c r="G2417" s="76">
        <f t="shared" si="119"/>
        <v>20000000</v>
      </c>
      <c r="H2417" s="56" t="s">
        <v>1226</v>
      </c>
      <c r="I2417" s="69"/>
      <c r="J2417" s="26"/>
    </row>
    <row r="2418" spans="1:10" s="14" customFormat="1" ht="93" x14ac:dyDescent="0.35">
      <c r="A2418" s="10"/>
      <c r="B2418" s="11"/>
      <c r="C2418" s="58">
        <v>4</v>
      </c>
      <c r="D2418" s="56" t="s">
        <v>3343</v>
      </c>
      <c r="E2418" s="63">
        <v>0</v>
      </c>
      <c r="F2418" s="63">
        <v>5000000</v>
      </c>
      <c r="G2418" s="76">
        <f t="shared" si="119"/>
        <v>5000000</v>
      </c>
      <c r="H2418" s="56" t="s">
        <v>1226</v>
      </c>
      <c r="I2418" s="69"/>
      <c r="J2418" s="26"/>
    </row>
    <row r="2419" spans="1:10" s="14" customFormat="1" ht="93" x14ac:dyDescent="0.35">
      <c r="A2419" s="10"/>
      <c r="B2419" s="11"/>
      <c r="C2419" s="58">
        <v>5</v>
      </c>
      <c r="D2419" s="56" t="s">
        <v>3344</v>
      </c>
      <c r="E2419" s="63">
        <v>0</v>
      </c>
      <c r="F2419" s="63">
        <v>10000000</v>
      </c>
      <c r="G2419" s="76">
        <f t="shared" si="119"/>
        <v>10000000</v>
      </c>
      <c r="H2419" s="56" t="s">
        <v>1226</v>
      </c>
      <c r="I2419" s="69"/>
      <c r="J2419" s="26"/>
    </row>
    <row r="2420" spans="1:10" s="14" customFormat="1" ht="77.5" x14ac:dyDescent="0.35">
      <c r="A2420" s="10"/>
      <c r="B2420" s="11"/>
      <c r="C2420" s="58">
        <v>6</v>
      </c>
      <c r="D2420" s="56" t="s">
        <v>2795</v>
      </c>
      <c r="E2420" s="63">
        <v>0</v>
      </c>
      <c r="F2420" s="63">
        <v>15000000</v>
      </c>
      <c r="G2420" s="76">
        <f t="shared" si="119"/>
        <v>15000000</v>
      </c>
      <c r="H2420" s="56" t="s">
        <v>1226</v>
      </c>
      <c r="I2420" s="69"/>
      <c r="J2420" s="26"/>
    </row>
    <row r="2421" spans="1:10" s="14" customFormat="1" ht="15.75" customHeight="1" x14ac:dyDescent="0.35">
      <c r="A2421" s="10"/>
      <c r="B2421" s="11"/>
      <c r="C2421" s="109" t="s">
        <v>1504</v>
      </c>
      <c r="D2421" s="110"/>
      <c r="E2421" s="59">
        <f>SUM(E2415:E2420)</f>
        <v>0</v>
      </c>
      <c r="F2421" s="59">
        <f>SUM(F2415:F2420)</f>
        <v>180000000</v>
      </c>
      <c r="G2421" s="73">
        <f>SUM(G2415:G2420)</f>
        <v>180000000</v>
      </c>
      <c r="H2421" s="12"/>
      <c r="I2421" s="69"/>
      <c r="J2421" s="26"/>
    </row>
    <row r="2422" spans="1:10" x14ac:dyDescent="0.35">
      <c r="A2422" s="10"/>
      <c r="B2422" s="11"/>
      <c r="C2422" s="107" t="s">
        <v>1464</v>
      </c>
      <c r="D2422" s="112"/>
      <c r="E2422" s="59"/>
      <c r="F2422" s="59"/>
      <c r="G2422" s="73"/>
      <c r="H2422" s="31"/>
      <c r="J2422" s="35"/>
    </row>
    <row r="2423" spans="1:10" ht="77.5" x14ac:dyDescent="0.35">
      <c r="A2423" s="10"/>
      <c r="B2423" s="11"/>
      <c r="C2423" s="9">
        <f ca="1">COUNTIF($B$11:E2423,E2423)</f>
        <v>1</v>
      </c>
      <c r="D2423" s="4" t="s">
        <v>834</v>
      </c>
      <c r="E2423" s="59">
        <v>50000000</v>
      </c>
      <c r="F2423" s="59">
        <v>50000000</v>
      </c>
      <c r="G2423" s="73"/>
      <c r="H2423" s="6" t="s">
        <v>1227</v>
      </c>
    </row>
    <row r="2424" spans="1:10" ht="77.5" x14ac:dyDescent="0.35">
      <c r="A2424" s="10"/>
      <c r="B2424" s="11"/>
      <c r="C2424" s="9">
        <f ca="1">COUNTIF($B$11:E2424,E2424)</f>
        <v>2</v>
      </c>
      <c r="D2424" s="4" t="s">
        <v>835</v>
      </c>
      <c r="E2424" s="59">
        <v>10000000</v>
      </c>
      <c r="F2424" s="59">
        <v>10000000</v>
      </c>
      <c r="G2424" s="73"/>
      <c r="H2424" s="6" t="s">
        <v>1226</v>
      </c>
    </row>
    <row r="2425" spans="1:10" ht="77.5" x14ac:dyDescent="0.35">
      <c r="A2425" s="10"/>
      <c r="B2425" s="11"/>
      <c r="C2425" s="9">
        <f ca="1">COUNTIF($B$11:E2425,E2425)</f>
        <v>3</v>
      </c>
      <c r="D2425" s="4" t="s">
        <v>836</v>
      </c>
      <c r="E2425" s="59">
        <v>10000000</v>
      </c>
      <c r="F2425" s="59">
        <v>10000000</v>
      </c>
      <c r="G2425" s="73"/>
      <c r="H2425" s="6" t="s">
        <v>1226</v>
      </c>
    </row>
    <row r="2426" spans="1:10" ht="108.5" x14ac:dyDescent="0.35">
      <c r="A2426" s="10"/>
      <c r="B2426" s="11"/>
      <c r="C2426" s="9">
        <f ca="1">COUNTIF($B$11:E2426,E2426)</f>
        <v>4</v>
      </c>
      <c r="D2426" s="4" t="s">
        <v>837</v>
      </c>
      <c r="E2426" s="59">
        <v>40000000</v>
      </c>
      <c r="F2426" s="59">
        <v>40000000</v>
      </c>
      <c r="G2426" s="73"/>
      <c r="H2426" s="6" t="s">
        <v>1226</v>
      </c>
    </row>
    <row r="2427" spans="1:10" ht="93" x14ac:dyDescent="0.35">
      <c r="A2427" s="10"/>
      <c r="B2427" s="11"/>
      <c r="C2427" s="9">
        <f ca="1">COUNTIF($B$11:E2427,E2427)</f>
        <v>5</v>
      </c>
      <c r="D2427" s="4" t="s">
        <v>838</v>
      </c>
      <c r="E2427" s="59">
        <v>10000000</v>
      </c>
      <c r="F2427" s="59">
        <v>10000000</v>
      </c>
      <c r="G2427" s="73"/>
      <c r="H2427" s="6" t="s">
        <v>1226</v>
      </c>
    </row>
    <row r="2428" spans="1:10" ht="77.5" x14ac:dyDescent="0.35">
      <c r="A2428" s="10"/>
      <c r="B2428" s="11"/>
      <c r="C2428" s="9">
        <f ca="1">COUNTIF($B$11:E2428,E2428)</f>
        <v>6</v>
      </c>
      <c r="D2428" s="4" t="s">
        <v>839</v>
      </c>
      <c r="E2428" s="59">
        <v>8000000</v>
      </c>
      <c r="F2428" s="59">
        <v>8000000</v>
      </c>
      <c r="G2428" s="73"/>
      <c r="H2428" s="6" t="s">
        <v>1226</v>
      </c>
    </row>
    <row r="2429" spans="1:10" s="14" customFormat="1" ht="77.5" x14ac:dyDescent="0.35">
      <c r="A2429" s="10"/>
      <c r="B2429" s="11"/>
      <c r="C2429" s="13">
        <v>7</v>
      </c>
      <c r="D2429" s="12" t="s">
        <v>2797</v>
      </c>
      <c r="E2429" s="60">
        <v>0</v>
      </c>
      <c r="F2429" s="60">
        <v>30000000</v>
      </c>
      <c r="G2429" s="74">
        <f t="shared" ref="G2429" si="120">F2429-E2429</f>
        <v>30000000</v>
      </c>
      <c r="H2429" s="12" t="s">
        <v>1226</v>
      </c>
      <c r="I2429" s="69"/>
      <c r="J2429" s="26"/>
    </row>
    <row r="2430" spans="1:10" x14ac:dyDescent="0.35">
      <c r="A2430" s="10"/>
      <c r="B2430" s="11"/>
      <c r="C2430" s="109" t="s">
        <v>1445</v>
      </c>
      <c r="D2430" s="110"/>
      <c r="E2430" s="59">
        <f>SUM(E2423:E2429)</f>
        <v>128000000</v>
      </c>
      <c r="F2430" s="59">
        <f>SUM(F2423:F2429)</f>
        <v>158000000</v>
      </c>
      <c r="G2430" s="73">
        <f>SUM(G2423:G2429)</f>
        <v>30000000</v>
      </c>
      <c r="H2430" s="31"/>
      <c r="J2430" s="35"/>
    </row>
    <row r="2431" spans="1:10" x14ac:dyDescent="0.35">
      <c r="A2431" s="10"/>
      <c r="B2431" s="11"/>
      <c r="C2431" s="107" t="s">
        <v>1465</v>
      </c>
      <c r="D2431" s="112"/>
      <c r="E2431" s="59"/>
      <c r="F2431" s="59"/>
      <c r="G2431" s="73"/>
      <c r="H2431" s="31"/>
      <c r="J2431" s="35"/>
    </row>
    <row r="2432" spans="1:10" ht="124" x14ac:dyDescent="0.35">
      <c r="A2432" s="10"/>
      <c r="B2432" s="11"/>
      <c r="C2432" s="9">
        <f ca="1">COUNTIF($B$11:E2432,E2432)</f>
        <v>1</v>
      </c>
      <c r="D2432" s="4" t="s">
        <v>840</v>
      </c>
      <c r="E2432" s="59">
        <v>50000000</v>
      </c>
      <c r="F2432" s="59">
        <v>50000000</v>
      </c>
      <c r="G2432" s="73"/>
      <c r="H2432" s="6" t="s">
        <v>1227</v>
      </c>
    </row>
    <row r="2433" spans="1:10" ht="108.5" x14ac:dyDescent="0.35">
      <c r="A2433" s="10"/>
      <c r="B2433" s="11"/>
      <c r="C2433" s="9">
        <f ca="1">COUNTIF($B$11:E2433,E2433)</f>
        <v>2</v>
      </c>
      <c r="D2433" s="4" t="s">
        <v>841</v>
      </c>
      <c r="E2433" s="59">
        <v>30000000</v>
      </c>
      <c r="F2433" s="59">
        <v>30000000</v>
      </c>
      <c r="G2433" s="73"/>
      <c r="H2433" s="6" t="s">
        <v>1227</v>
      </c>
    </row>
    <row r="2434" spans="1:10" ht="108.5" x14ac:dyDescent="0.35">
      <c r="A2434" s="10"/>
      <c r="B2434" s="11"/>
      <c r="C2434" s="9">
        <f ca="1">COUNTIF($B$11:E2434,E2434)</f>
        <v>3</v>
      </c>
      <c r="D2434" s="4" t="s">
        <v>842</v>
      </c>
      <c r="E2434" s="59">
        <v>10000000</v>
      </c>
      <c r="F2434" s="59">
        <v>10000000</v>
      </c>
      <c r="G2434" s="73"/>
      <c r="H2434" s="6" t="s">
        <v>1227</v>
      </c>
    </row>
    <row r="2435" spans="1:10" ht="108.5" x14ac:dyDescent="0.35">
      <c r="A2435" s="10"/>
      <c r="B2435" s="11"/>
      <c r="C2435" s="9">
        <f ca="1">COUNTIF($B$11:E2435,E2435)</f>
        <v>4</v>
      </c>
      <c r="D2435" s="4" t="s">
        <v>843</v>
      </c>
      <c r="E2435" s="59">
        <v>60000000</v>
      </c>
      <c r="F2435" s="59">
        <v>60000000</v>
      </c>
      <c r="G2435" s="73"/>
      <c r="H2435" s="6" t="s">
        <v>1227</v>
      </c>
    </row>
    <row r="2436" spans="1:10" ht="108.5" x14ac:dyDescent="0.35">
      <c r="A2436" s="10"/>
      <c r="B2436" s="11"/>
      <c r="C2436" s="9">
        <f ca="1">COUNTIF($B$11:E2436,E2436)</f>
        <v>5</v>
      </c>
      <c r="D2436" s="4" t="s">
        <v>844</v>
      </c>
      <c r="E2436" s="59">
        <v>50000000</v>
      </c>
      <c r="F2436" s="59">
        <v>50000000</v>
      </c>
      <c r="G2436" s="73"/>
      <c r="H2436" s="6" t="s">
        <v>1227</v>
      </c>
    </row>
    <row r="2437" spans="1:10" ht="77.5" x14ac:dyDescent="0.35">
      <c r="A2437" s="10"/>
      <c r="B2437" s="11"/>
      <c r="C2437" s="9">
        <f ca="1">COUNTIF($B$11:E2437,E2437)</f>
        <v>6</v>
      </c>
      <c r="D2437" s="4" t="s">
        <v>845</v>
      </c>
      <c r="E2437" s="59">
        <v>25000000</v>
      </c>
      <c r="F2437" s="59">
        <v>25000000</v>
      </c>
      <c r="G2437" s="73"/>
      <c r="H2437" s="6" t="s">
        <v>1226</v>
      </c>
    </row>
    <row r="2438" spans="1:10" ht="93" x14ac:dyDescent="0.35">
      <c r="A2438" s="10"/>
      <c r="B2438" s="11"/>
      <c r="C2438" s="9">
        <f ca="1">COUNTIF($B$11:E2438,E2438)</f>
        <v>7</v>
      </c>
      <c r="D2438" s="4" t="s">
        <v>846</v>
      </c>
      <c r="E2438" s="59">
        <v>12000000</v>
      </c>
      <c r="F2438" s="59">
        <v>12000000</v>
      </c>
      <c r="G2438" s="73"/>
      <c r="H2438" s="6" t="s">
        <v>1226</v>
      </c>
    </row>
    <row r="2439" spans="1:10" s="14" customFormat="1" ht="77.5" x14ac:dyDescent="0.35">
      <c r="A2439" s="10"/>
      <c r="B2439" s="11"/>
      <c r="C2439" s="58">
        <v>8</v>
      </c>
      <c r="D2439" s="56" t="s">
        <v>2800</v>
      </c>
      <c r="E2439" s="63">
        <v>0</v>
      </c>
      <c r="F2439" s="63">
        <v>15000000</v>
      </c>
      <c r="G2439" s="76">
        <f t="shared" ref="G2439:G2446" si="121">F2439-E2439</f>
        <v>15000000</v>
      </c>
      <c r="H2439" s="56" t="s">
        <v>1227</v>
      </c>
      <c r="I2439" s="69"/>
      <c r="J2439" s="26"/>
    </row>
    <row r="2440" spans="1:10" s="14" customFormat="1" ht="108.5" x14ac:dyDescent="0.35">
      <c r="A2440" s="10"/>
      <c r="B2440" s="11"/>
      <c r="C2440" s="58">
        <v>9</v>
      </c>
      <c r="D2440" s="56" t="s">
        <v>2804</v>
      </c>
      <c r="E2440" s="63">
        <v>0</v>
      </c>
      <c r="F2440" s="63">
        <v>100000000</v>
      </c>
      <c r="G2440" s="76">
        <f t="shared" si="121"/>
        <v>100000000</v>
      </c>
      <c r="H2440" s="56" t="s">
        <v>1227</v>
      </c>
      <c r="I2440" s="69"/>
      <c r="J2440" s="26"/>
    </row>
    <row r="2441" spans="1:10" s="14" customFormat="1" ht="93" x14ac:dyDescent="0.35">
      <c r="A2441" s="10"/>
      <c r="B2441" s="11"/>
      <c r="C2441" s="58">
        <v>10</v>
      </c>
      <c r="D2441" s="56" t="s">
        <v>3345</v>
      </c>
      <c r="E2441" s="63">
        <v>0</v>
      </c>
      <c r="F2441" s="63">
        <v>50000000</v>
      </c>
      <c r="G2441" s="76">
        <f t="shared" si="121"/>
        <v>50000000</v>
      </c>
      <c r="H2441" s="56" t="s">
        <v>1227</v>
      </c>
      <c r="I2441" s="69"/>
      <c r="J2441" s="26"/>
    </row>
    <row r="2442" spans="1:10" s="14" customFormat="1" ht="93" x14ac:dyDescent="0.35">
      <c r="A2442" s="10"/>
      <c r="B2442" s="11"/>
      <c r="C2442" s="58">
        <v>11</v>
      </c>
      <c r="D2442" s="56" t="s">
        <v>2798</v>
      </c>
      <c r="E2442" s="63">
        <v>0</v>
      </c>
      <c r="F2442" s="63">
        <v>13000000</v>
      </c>
      <c r="G2442" s="76">
        <f t="shared" si="121"/>
        <v>13000000</v>
      </c>
      <c r="H2442" s="56" t="s">
        <v>1226</v>
      </c>
      <c r="I2442" s="69"/>
      <c r="J2442" s="26"/>
    </row>
    <row r="2443" spans="1:10" s="14" customFormat="1" ht="93" x14ac:dyDescent="0.35">
      <c r="A2443" s="10"/>
      <c r="B2443" s="11"/>
      <c r="C2443" s="58">
        <v>12</v>
      </c>
      <c r="D2443" s="56" t="s">
        <v>2799</v>
      </c>
      <c r="E2443" s="63">
        <v>0</v>
      </c>
      <c r="F2443" s="63">
        <v>17000000</v>
      </c>
      <c r="G2443" s="76">
        <f t="shared" si="121"/>
        <v>17000000</v>
      </c>
      <c r="H2443" s="56" t="s">
        <v>1226</v>
      </c>
      <c r="I2443" s="69"/>
      <c r="J2443" s="26"/>
    </row>
    <row r="2444" spans="1:10" s="14" customFormat="1" ht="93" x14ac:dyDescent="0.35">
      <c r="A2444" s="10"/>
      <c r="B2444" s="11"/>
      <c r="C2444" s="58">
        <v>13</v>
      </c>
      <c r="D2444" s="56" t="s">
        <v>2801</v>
      </c>
      <c r="E2444" s="63">
        <v>0</v>
      </c>
      <c r="F2444" s="63">
        <v>10000000</v>
      </c>
      <c r="G2444" s="76">
        <f t="shared" si="121"/>
        <v>10000000</v>
      </c>
      <c r="H2444" s="56" t="s">
        <v>1226</v>
      </c>
      <c r="I2444" s="69"/>
      <c r="J2444" s="26"/>
    </row>
    <row r="2445" spans="1:10" s="14" customFormat="1" ht="108.5" x14ac:dyDescent="0.35">
      <c r="A2445" s="10"/>
      <c r="B2445" s="11"/>
      <c r="C2445" s="58">
        <v>14</v>
      </c>
      <c r="D2445" s="56" t="s">
        <v>2802</v>
      </c>
      <c r="E2445" s="63">
        <v>0</v>
      </c>
      <c r="F2445" s="63">
        <v>15000000</v>
      </c>
      <c r="G2445" s="76">
        <f t="shared" si="121"/>
        <v>15000000</v>
      </c>
      <c r="H2445" s="56" t="s">
        <v>1226</v>
      </c>
      <c r="I2445" s="69"/>
      <c r="J2445" s="26"/>
    </row>
    <row r="2446" spans="1:10" s="14" customFormat="1" ht="77.5" x14ac:dyDescent="0.35">
      <c r="A2446" s="10"/>
      <c r="B2446" s="11"/>
      <c r="C2446" s="58">
        <v>15</v>
      </c>
      <c r="D2446" s="56" t="s">
        <v>2803</v>
      </c>
      <c r="E2446" s="63">
        <v>0</v>
      </c>
      <c r="F2446" s="63">
        <v>15000000</v>
      </c>
      <c r="G2446" s="76">
        <f t="shared" si="121"/>
        <v>15000000</v>
      </c>
      <c r="H2446" s="56" t="s">
        <v>1226</v>
      </c>
      <c r="I2446" s="69"/>
      <c r="J2446" s="26"/>
    </row>
    <row r="2447" spans="1:10" x14ac:dyDescent="0.35">
      <c r="A2447" s="10"/>
      <c r="B2447" s="11"/>
      <c r="C2447" s="109" t="s">
        <v>1446</v>
      </c>
      <c r="D2447" s="110"/>
      <c r="E2447" s="59">
        <f>SUM(E2432:E2446)</f>
        <v>237000000</v>
      </c>
      <c r="F2447" s="59">
        <f>SUM(F2432:F2446)</f>
        <v>472000000</v>
      </c>
      <c r="G2447" s="73">
        <f>SUM(G2432:G2446)</f>
        <v>235000000</v>
      </c>
      <c r="H2447" s="31"/>
      <c r="J2447" s="35"/>
    </row>
    <row r="2448" spans="1:10" x14ac:dyDescent="0.35">
      <c r="A2448" s="10"/>
      <c r="B2448" s="11"/>
      <c r="C2448" s="107" t="s">
        <v>1466</v>
      </c>
      <c r="D2448" s="112"/>
      <c r="E2448" s="59"/>
      <c r="F2448" s="59"/>
      <c r="G2448" s="73"/>
      <c r="H2448" s="31"/>
      <c r="J2448" s="35"/>
    </row>
    <row r="2449" spans="1:8" ht="77.5" x14ac:dyDescent="0.35">
      <c r="A2449" s="10"/>
      <c r="B2449" s="11"/>
      <c r="C2449" s="9">
        <f ca="1">COUNTIF($B$11:E2449,E2449)</f>
        <v>1</v>
      </c>
      <c r="D2449" s="4" t="s">
        <v>847</v>
      </c>
      <c r="E2449" s="59">
        <v>15000000</v>
      </c>
      <c r="F2449" s="59">
        <v>15000000</v>
      </c>
      <c r="G2449" s="73"/>
      <c r="H2449" s="6" t="s">
        <v>1227</v>
      </c>
    </row>
    <row r="2450" spans="1:8" ht="93" x14ac:dyDescent="0.35">
      <c r="A2450" s="10"/>
      <c r="B2450" s="11"/>
      <c r="C2450" s="9">
        <f ca="1">COUNTIF($B$11:E2450,E2450)</f>
        <v>2</v>
      </c>
      <c r="D2450" s="4" t="s">
        <v>848</v>
      </c>
      <c r="E2450" s="59">
        <v>15000000</v>
      </c>
      <c r="F2450" s="59">
        <v>15000000</v>
      </c>
      <c r="G2450" s="73"/>
      <c r="H2450" s="6" t="s">
        <v>1227</v>
      </c>
    </row>
    <row r="2451" spans="1:8" ht="93" x14ac:dyDescent="0.35">
      <c r="A2451" s="10"/>
      <c r="B2451" s="11"/>
      <c r="C2451" s="9">
        <f ca="1">COUNTIF($B$11:E2451,E2451)</f>
        <v>3</v>
      </c>
      <c r="D2451" s="4" t="s">
        <v>849</v>
      </c>
      <c r="E2451" s="59">
        <v>10000000</v>
      </c>
      <c r="F2451" s="59">
        <v>10000000</v>
      </c>
      <c r="G2451" s="73"/>
      <c r="H2451" s="6" t="s">
        <v>1227</v>
      </c>
    </row>
    <row r="2452" spans="1:8" ht="93" x14ac:dyDescent="0.35">
      <c r="A2452" s="10"/>
      <c r="B2452" s="11"/>
      <c r="C2452" s="9">
        <f ca="1">COUNTIF($B$11:E2452,E2452)</f>
        <v>4</v>
      </c>
      <c r="D2452" s="4" t="s">
        <v>850</v>
      </c>
      <c r="E2452" s="59">
        <v>25000000</v>
      </c>
      <c r="F2452" s="59">
        <v>25000000</v>
      </c>
      <c r="G2452" s="73"/>
      <c r="H2452" s="6" t="s">
        <v>1227</v>
      </c>
    </row>
    <row r="2453" spans="1:8" ht="108.5" x14ac:dyDescent="0.35">
      <c r="A2453" s="10"/>
      <c r="B2453" s="11"/>
      <c r="C2453" s="9">
        <f ca="1">COUNTIF($B$11:E2453,E2453)</f>
        <v>5</v>
      </c>
      <c r="D2453" s="4" t="s">
        <v>851</v>
      </c>
      <c r="E2453" s="59">
        <v>40000000</v>
      </c>
      <c r="F2453" s="59">
        <v>40000000</v>
      </c>
      <c r="G2453" s="73"/>
      <c r="H2453" s="6" t="s">
        <v>1227</v>
      </c>
    </row>
    <row r="2454" spans="1:8" ht="108.5" x14ac:dyDescent="0.35">
      <c r="A2454" s="10"/>
      <c r="B2454" s="11"/>
      <c r="C2454" s="9">
        <f ca="1">COUNTIF($B$11:E2454,E2454)</f>
        <v>6</v>
      </c>
      <c r="D2454" s="4" t="s">
        <v>852</v>
      </c>
      <c r="E2454" s="59">
        <v>40000000</v>
      </c>
      <c r="F2454" s="59">
        <v>40000000</v>
      </c>
      <c r="G2454" s="73"/>
      <c r="H2454" s="6" t="s">
        <v>1227</v>
      </c>
    </row>
    <row r="2455" spans="1:8" ht="108.5" x14ac:dyDescent="0.35">
      <c r="A2455" s="10"/>
      <c r="B2455" s="11"/>
      <c r="C2455" s="9">
        <f ca="1">COUNTIF($B$11:E2455,E2455)</f>
        <v>7</v>
      </c>
      <c r="D2455" s="4" t="s">
        <v>853</v>
      </c>
      <c r="E2455" s="59">
        <v>30000000</v>
      </c>
      <c r="F2455" s="59">
        <v>30000000</v>
      </c>
      <c r="G2455" s="73"/>
      <c r="H2455" s="6" t="s">
        <v>1227</v>
      </c>
    </row>
    <row r="2456" spans="1:8" ht="124" x14ac:dyDescent="0.35">
      <c r="A2456" s="10"/>
      <c r="B2456" s="11"/>
      <c r="C2456" s="9">
        <f ca="1">COUNTIF($B$11:E2456,E2456)</f>
        <v>8</v>
      </c>
      <c r="D2456" s="4" t="s">
        <v>854</v>
      </c>
      <c r="E2456" s="59">
        <v>30000000</v>
      </c>
      <c r="F2456" s="59">
        <v>30000000</v>
      </c>
      <c r="G2456" s="73"/>
      <c r="H2456" s="6" t="s">
        <v>1227</v>
      </c>
    </row>
    <row r="2457" spans="1:8" ht="108.5" x14ac:dyDescent="0.35">
      <c r="A2457" s="10"/>
      <c r="B2457" s="11"/>
      <c r="C2457" s="9">
        <f ca="1">COUNTIF($B$11:E2457,E2457)</f>
        <v>9</v>
      </c>
      <c r="D2457" s="4" t="s">
        <v>855</v>
      </c>
      <c r="E2457" s="59">
        <v>10000000</v>
      </c>
      <c r="F2457" s="59">
        <v>10000000</v>
      </c>
      <c r="G2457" s="73"/>
      <c r="H2457" s="6" t="s">
        <v>1227</v>
      </c>
    </row>
    <row r="2458" spans="1:8" ht="108.5" x14ac:dyDescent="0.35">
      <c r="A2458" s="10"/>
      <c r="B2458" s="11"/>
      <c r="C2458" s="9">
        <f ca="1">COUNTIF($B$11:E2458,E2458)</f>
        <v>10</v>
      </c>
      <c r="D2458" s="4" t="s">
        <v>856</v>
      </c>
      <c r="E2458" s="59">
        <v>20000000</v>
      </c>
      <c r="F2458" s="59">
        <v>20000000</v>
      </c>
      <c r="G2458" s="73"/>
      <c r="H2458" s="6" t="s">
        <v>1227</v>
      </c>
    </row>
    <row r="2459" spans="1:8" ht="93" x14ac:dyDescent="0.35">
      <c r="A2459" s="10"/>
      <c r="B2459" s="11"/>
      <c r="C2459" s="9">
        <f ca="1">COUNTIF($B$11:E2459,E2459)</f>
        <v>11</v>
      </c>
      <c r="D2459" s="4" t="s">
        <v>857</v>
      </c>
      <c r="E2459" s="59">
        <v>5000000</v>
      </c>
      <c r="F2459" s="59">
        <v>5000000</v>
      </c>
      <c r="G2459" s="73"/>
      <c r="H2459" s="6" t="s">
        <v>1227</v>
      </c>
    </row>
    <row r="2460" spans="1:8" ht="108.5" x14ac:dyDescent="0.35">
      <c r="A2460" s="10"/>
      <c r="B2460" s="11"/>
      <c r="C2460" s="9">
        <f ca="1">COUNTIF($B$11:E2460,E2460)</f>
        <v>12</v>
      </c>
      <c r="D2460" s="4" t="s">
        <v>858</v>
      </c>
      <c r="E2460" s="59">
        <v>15000000</v>
      </c>
      <c r="F2460" s="59">
        <v>15000000</v>
      </c>
      <c r="G2460" s="73"/>
      <c r="H2460" s="6" t="s">
        <v>1227</v>
      </c>
    </row>
    <row r="2461" spans="1:8" ht="108.5" x14ac:dyDescent="0.35">
      <c r="A2461" s="10"/>
      <c r="B2461" s="11"/>
      <c r="C2461" s="9">
        <f ca="1">COUNTIF($B$11:E2461,E2461)</f>
        <v>13</v>
      </c>
      <c r="D2461" s="4" t="s">
        <v>859</v>
      </c>
      <c r="E2461" s="59">
        <v>25000000</v>
      </c>
      <c r="F2461" s="59">
        <v>25000000</v>
      </c>
      <c r="G2461" s="73"/>
      <c r="H2461" s="6" t="s">
        <v>1227</v>
      </c>
    </row>
    <row r="2462" spans="1:8" ht="108.5" x14ac:dyDescent="0.35">
      <c r="A2462" s="10"/>
      <c r="B2462" s="11"/>
      <c r="C2462" s="9">
        <f ca="1">COUNTIF($B$11:E2462,E2462)</f>
        <v>14</v>
      </c>
      <c r="D2462" s="4" t="s">
        <v>860</v>
      </c>
      <c r="E2462" s="59">
        <v>40000000</v>
      </c>
      <c r="F2462" s="59">
        <v>40000000</v>
      </c>
      <c r="G2462" s="73"/>
      <c r="H2462" s="6" t="s">
        <v>1227</v>
      </c>
    </row>
    <row r="2463" spans="1:8" ht="108.5" x14ac:dyDescent="0.35">
      <c r="A2463" s="10"/>
      <c r="B2463" s="11"/>
      <c r="C2463" s="9">
        <f ca="1">COUNTIF($B$11:E2463,E2463)</f>
        <v>15</v>
      </c>
      <c r="D2463" s="4" t="s">
        <v>861</v>
      </c>
      <c r="E2463" s="59">
        <v>50000000</v>
      </c>
      <c r="F2463" s="59">
        <v>50000000</v>
      </c>
      <c r="G2463" s="73"/>
      <c r="H2463" s="6" t="s">
        <v>1227</v>
      </c>
    </row>
    <row r="2464" spans="1:8" ht="108.5" x14ac:dyDescent="0.35">
      <c r="A2464" s="10"/>
      <c r="B2464" s="11"/>
      <c r="C2464" s="9">
        <f ca="1">COUNTIF($B$11:E2464,E2464)</f>
        <v>16</v>
      </c>
      <c r="D2464" s="4" t="s">
        <v>862</v>
      </c>
      <c r="E2464" s="59">
        <v>25000000</v>
      </c>
      <c r="F2464" s="59">
        <v>25000000</v>
      </c>
      <c r="G2464" s="73"/>
      <c r="H2464" s="6" t="s">
        <v>1227</v>
      </c>
    </row>
    <row r="2465" spans="1:10" ht="108.5" x14ac:dyDescent="0.35">
      <c r="A2465" s="10"/>
      <c r="B2465" s="11"/>
      <c r="C2465" s="9">
        <f ca="1">COUNTIF($B$11:E2465,E2465)</f>
        <v>17</v>
      </c>
      <c r="D2465" s="4" t="s">
        <v>863</v>
      </c>
      <c r="E2465" s="59">
        <v>15000000</v>
      </c>
      <c r="F2465" s="59">
        <v>15000000</v>
      </c>
      <c r="G2465" s="73"/>
      <c r="H2465" s="6" t="s">
        <v>1227</v>
      </c>
    </row>
    <row r="2466" spans="1:10" ht="77.5" x14ac:dyDescent="0.35">
      <c r="A2466" s="10"/>
      <c r="B2466" s="11"/>
      <c r="C2466" s="9">
        <f ca="1">COUNTIF($B$11:E2466,E2466)</f>
        <v>18</v>
      </c>
      <c r="D2466" s="4" t="s">
        <v>864</v>
      </c>
      <c r="E2466" s="59">
        <v>10000000</v>
      </c>
      <c r="F2466" s="59">
        <v>10000000</v>
      </c>
      <c r="G2466" s="73"/>
      <c r="H2466" s="6" t="s">
        <v>1226</v>
      </c>
    </row>
    <row r="2467" spans="1:10" ht="77.5" x14ac:dyDescent="0.35">
      <c r="A2467" s="10"/>
      <c r="B2467" s="11"/>
      <c r="C2467" s="9">
        <f ca="1">COUNTIF($B$11:E2467,E2467)</f>
        <v>19</v>
      </c>
      <c r="D2467" s="4" t="s">
        <v>865</v>
      </c>
      <c r="E2467" s="59">
        <v>10000000</v>
      </c>
      <c r="F2467" s="59">
        <v>10000000</v>
      </c>
      <c r="G2467" s="73"/>
      <c r="H2467" s="6" t="s">
        <v>1226</v>
      </c>
    </row>
    <row r="2468" spans="1:10" ht="93" x14ac:dyDescent="0.35">
      <c r="A2468" s="10"/>
      <c r="B2468" s="11"/>
      <c r="C2468" s="9">
        <f ca="1">COUNTIF($B$11:E2468,E2468)</f>
        <v>20</v>
      </c>
      <c r="D2468" s="4" t="s">
        <v>866</v>
      </c>
      <c r="E2468" s="59">
        <v>10000000</v>
      </c>
      <c r="F2468" s="59">
        <v>10000000</v>
      </c>
      <c r="G2468" s="73"/>
      <c r="H2468" s="6" t="s">
        <v>1226</v>
      </c>
    </row>
    <row r="2469" spans="1:10" ht="77.5" x14ac:dyDescent="0.35">
      <c r="A2469" s="10"/>
      <c r="B2469" s="11"/>
      <c r="C2469" s="9">
        <f ca="1">COUNTIF($B$11:E2469,E2469)</f>
        <v>21</v>
      </c>
      <c r="D2469" s="4" t="s">
        <v>867</v>
      </c>
      <c r="E2469" s="59">
        <v>10000000</v>
      </c>
      <c r="F2469" s="59">
        <v>10000000</v>
      </c>
      <c r="G2469" s="73"/>
      <c r="H2469" s="6" t="s">
        <v>1226</v>
      </c>
    </row>
    <row r="2470" spans="1:10" ht="124" x14ac:dyDescent="0.35">
      <c r="A2470" s="10"/>
      <c r="B2470" s="11"/>
      <c r="C2470" s="9">
        <f ca="1">COUNTIF($B$11:E2470,E2470)</f>
        <v>22</v>
      </c>
      <c r="D2470" s="4" t="s">
        <v>868</v>
      </c>
      <c r="E2470" s="59">
        <v>10000000</v>
      </c>
      <c r="F2470" s="59">
        <v>10000000</v>
      </c>
      <c r="G2470" s="73"/>
      <c r="H2470" s="6" t="s">
        <v>1226</v>
      </c>
    </row>
    <row r="2471" spans="1:10" ht="108.5" x14ac:dyDescent="0.35">
      <c r="A2471" s="10"/>
      <c r="B2471" s="11"/>
      <c r="C2471" s="9">
        <f ca="1">COUNTIF($B$11:E2471,E2471)</f>
        <v>23</v>
      </c>
      <c r="D2471" s="4" t="s">
        <v>869</v>
      </c>
      <c r="E2471" s="59">
        <v>10000000</v>
      </c>
      <c r="F2471" s="59">
        <v>10000000</v>
      </c>
      <c r="G2471" s="73"/>
      <c r="H2471" s="6" t="s">
        <v>1226</v>
      </c>
    </row>
    <row r="2472" spans="1:10" ht="93" x14ac:dyDescent="0.35">
      <c r="A2472" s="10"/>
      <c r="B2472" s="11"/>
      <c r="C2472" s="9">
        <f ca="1">COUNTIF($B$11:E2472,E2472)</f>
        <v>24</v>
      </c>
      <c r="D2472" s="4" t="s">
        <v>870</v>
      </c>
      <c r="E2472" s="59">
        <v>8000000</v>
      </c>
      <c r="F2472" s="59">
        <v>8000000</v>
      </c>
      <c r="G2472" s="73"/>
      <c r="H2472" s="6" t="s">
        <v>1226</v>
      </c>
    </row>
    <row r="2473" spans="1:10" ht="124" x14ac:dyDescent="0.35">
      <c r="A2473" s="10"/>
      <c r="B2473" s="11"/>
      <c r="C2473" s="9">
        <f ca="1">COUNTIF($B$11:E2473,E2473)</f>
        <v>25</v>
      </c>
      <c r="D2473" s="4" t="s">
        <v>871</v>
      </c>
      <c r="E2473" s="59">
        <v>7000000</v>
      </c>
      <c r="F2473" s="59">
        <v>7000000</v>
      </c>
      <c r="G2473" s="73"/>
      <c r="H2473" s="6" t="s">
        <v>1226</v>
      </c>
    </row>
    <row r="2474" spans="1:10" s="14" customFormat="1" ht="77.5" x14ac:dyDescent="0.35">
      <c r="A2474" s="10"/>
      <c r="B2474" s="11"/>
      <c r="C2474" s="58">
        <v>26</v>
      </c>
      <c r="D2474" s="56" t="s">
        <v>2822</v>
      </c>
      <c r="E2474" s="63">
        <v>0</v>
      </c>
      <c r="F2474" s="63">
        <v>10000000</v>
      </c>
      <c r="G2474" s="76">
        <f t="shared" ref="G2474:G2519" si="122">F2474-E2474</f>
        <v>10000000</v>
      </c>
      <c r="H2474" s="56" t="s">
        <v>1227</v>
      </c>
      <c r="I2474" s="69"/>
      <c r="J2474" s="26"/>
    </row>
    <row r="2475" spans="1:10" s="14" customFormat="1" ht="77.5" x14ac:dyDescent="0.35">
      <c r="A2475" s="10"/>
      <c r="B2475" s="11"/>
      <c r="C2475" s="58">
        <v>27</v>
      </c>
      <c r="D2475" s="56" t="s">
        <v>2826</v>
      </c>
      <c r="E2475" s="63">
        <v>0</v>
      </c>
      <c r="F2475" s="63">
        <v>15000000</v>
      </c>
      <c r="G2475" s="76">
        <f t="shared" si="122"/>
        <v>15000000</v>
      </c>
      <c r="H2475" s="56" t="s">
        <v>1227</v>
      </c>
      <c r="I2475" s="69"/>
      <c r="J2475" s="26"/>
    </row>
    <row r="2476" spans="1:10" s="14" customFormat="1" ht="77.5" x14ac:dyDescent="0.35">
      <c r="A2476" s="10"/>
      <c r="B2476" s="11"/>
      <c r="C2476" s="58">
        <v>28</v>
      </c>
      <c r="D2476" s="56" t="s">
        <v>2823</v>
      </c>
      <c r="E2476" s="63">
        <v>0</v>
      </c>
      <c r="F2476" s="63">
        <v>10000000</v>
      </c>
      <c r="G2476" s="76">
        <f t="shared" si="122"/>
        <v>10000000</v>
      </c>
      <c r="H2476" s="56" t="s">
        <v>1227</v>
      </c>
      <c r="I2476" s="69"/>
      <c r="J2476" s="26"/>
    </row>
    <row r="2477" spans="1:10" s="14" customFormat="1" ht="77.5" x14ac:dyDescent="0.35">
      <c r="A2477" s="10"/>
      <c r="B2477" s="11"/>
      <c r="C2477" s="58">
        <v>29</v>
      </c>
      <c r="D2477" s="56" t="s">
        <v>3346</v>
      </c>
      <c r="E2477" s="63">
        <v>0</v>
      </c>
      <c r="F2477" s="63">
        <v>10000000</v>
      </c>
      <c r="G2477" s="76">
        <f t="shared" si="122"/>
        <v>10000000</v>
      </c>
      <c r="H2477" s="56" t="s">
        <v>1227</v>
      </c>
      <c r="I2477" s="69"/>
      <c r="J2477" s="26"/>
    </row>
    <row r="2478" spans="1:10" s="14" customFormat="1" ht="108.5" x14ac:dyDescent="0.35">
      <c r="A2478" s="10"/>
      <c r="B2478" s="11"/>
      <c r="C2478" s="58">
        <v>30</v>
      </c>
      <c r="D2478" s="56" t="s">
        <v>2837</v>
      </c>
      <c r="E2478" s="63">
        <v>0</v>
      </c>
      <c r="F2478" s="63">
        <v>20000000</v>
      </c>
      <c r="G2478" s="76">
        <f t="shared" si="122"/>
        <v>20000000</v>
      </c>
      <c r="H2478" s="56" t="s">
        <v>1227</v>
      </c>
      <c r="I2478" s="69"/>
      <c r="J2478" s="26"/>
    </row>
    <row r="2479" spans="1:10" s="14" customFormat="1" ht="108.5" x14ac:dyDescent="0.35">
      <c r="A2479" s="10"/>
      <c r="B2479" s="11"/>
      <c r="C2479" s="58">
        <v>31</v>
      </c>
      <c r="D2479" s="56" t="s">
        <v>2845</v>
      </c>
      <c r="E2479" s="63">
        <v>0</v>
      </c>
      <c r="F2479" s="63">
        <v>15000000</v>
      </c>
      <c r="G2479" s="76">
        <f t="shared" si="122"/>
        <v>15000000</v>
      </c>
      <c r="H2479" s="56" t="s">
        <v>1227</v>
      </c>
      <c r="I2479" s="69"/>
      <c r="J2479" s="26"/>
    </row>
    <row r="2480" spans="1:10" s="14" customFormat="1" ht="124" x14ac:dyDescent="0.35">
      <c r="A2480" s="10"/>
      <c r="B2480" s="11"/>
      <c r="C2480" s="58">
        <v>32</v>
      </c>
      <c r="D2480" s="56" t="s">
        <v>2844</v>
      </c>
      <c r="E2480" s="63">
        <v>0</v>
      </c>
      <c r="F2480" s="63">
        <v>25000000</v>
      </c>
      <c r="G2480" s="76">
        <f t="shared" si="122"/>
        <v>25000000</v>
      </c>
      <c r="H2480" s="56" t="s">
        <v>1227</v>
      </c>
      <c r="I2480" s="69"/>
      <c r="J2480" s="26"/>
    </row>
    <row r="2481" spans="1:10" s="14" customFormat="1" ht="124" x14ac:dyDescent="0.35">
      <c r="A2481" s="10"/>
      <c r="B2481" s="11"/>
      <c r="C2481" s="58">
        <v>33</v>
      </c>
      <c r="D2481" s="56" t="s">
        <v>2843</v>
      </c>
      <c r="E2481" s="63">
        <v>0</v>
      </c>
      <c r="F2481" s="63">
        <v>15000000</v>
      </c>
      <c r="G2481" s="76">
        <f t="shared" si="122"/>
        <v>15000000</v>
      </c>
      <c r="H2481" s="56" t="s">
        <v>1227</v>
      </c>
      <c r="I2481" s="69"/>
      <c r="J2481" s="26"/>
    </row>
    <row r="2482" spans="1:10" s="14" customFormat="1" ht="124" x14ac:dyDescent="0.35">
      <c r="A2482" s="10"/>
      <c r="B2482" s="11"/>
      <c r="C2482" s="58">
        <v>34</v>
      </c>
      <c r="D2482" s="56" t="s">
        <v>3347</v>
      </c>
      <c r="E2482" s="63">
        <v>0</v>
      </c>
      <c r="F2482" s="63">
        <v>45000000</v>
      </c>
      <c r="G2482" s="76">
        <f t="shared" si="122"/>
        <v>45000000</v>
      </c>
      <c r="H2482" s="56" t="s">
        <v>1227</v>
      </c>
      <c r="I2482" s="69"/>
      <c r="J2482" s="26"/>
    </row>
    <row r="2483" spans="1:10" s="14" customFormat="1" ht="124" x14ac:dyDescent="0.35">
      <c r="A2483" s="10"/>
      <c r="B2483" s="11"/>
      <c r="C2483" s="58">
        <v>35</v>
      </c>
      <c r="D2483" s="56" t="s">
        <v>2835</v>
      </c>
      <c r="E2483" s="63">
        <v>0</v>
      </c>
      <c r="F2483" s="63">
        <v>15000000</v>
      </c>
      <c r="G2483" s="76">
        <f t="shared" si="122"/>
        <v>15000000</v>
      </c>
      <c r="H2483" s="56" t="s">
        <v>1227</v>
      </c>
      <c r="I2483" s="69"/>
      <c r="J2483" s="26"/>
    </row>
    <row r="2484" spans="1:10" s="14" customFormat="1" ht="124" x14ac:dyDescent="0.35">
      <c r="A2484" s="10"/>
      <c r="B2484" s="11"/>
      <c r="C2484" s="58">
        <v>36</v>
      </c>
      <c r="D2484" s="56" t="s">
        <v>2838</v>
      </c>
      <c r="E2484" s="63">
        <v>0</v>
      </c>
      <c r="F2484" s="63">
        <v>45000000</v>
      </c>
      <c r="G2484" s="76">
        <f t="shared" si="122"/>
        <v>45000000</v>
      </c>
      <c r="H2484" s="56" t="s">
        <v>1227</v>
      </c>
      <c r="I2484" s="69"/>
      <c r="J2484" s="26"/>
    </row>
    <row r="2485" spans="1:10" s="14" customFormat="1" ht="124" x14ac:dyDescent="0.35">
      <c r="A2485" s="10"/>
      <c r="B2485" s="11"/>
      <c r="C2485" s="58">
        <v>37</v>
      </c>
      <c r="D2485" s="56" t="s">
        <v>2833</v>
      </c>
      <c r="E2485" s="63">
        <v>0</v>
      </c>
      <c r="F2485" s="63">
        <v>45000000</v>
      </c>
      <c r="G2485" s="76">
        <f t="shared" si="122"/>
        <v>45000000</v>
      </c>
      <c r="H2485" s="56" t="s">
        <v>1227</v>
      </c>
      <c r="I2485" s="69"/>
      <c r="J2485" s="26"/>
    </row>
    <row r="2486" spans="1:10" s="14" customFormat="1" ht="108.5" x14ac:dyDescent="0.35">
      <c r="A2486" s="10"/>
      <c r="B2486" s="11"/>
      <c r="C2486" s="58">
        <v>38</v>
      </c>
      <c r="D2486" s="56" t="s">
        <v>2840</v>
      </c>
      <c r="E2486" s="63">
        <v>0</v>
      </c>
      <c r="F2486" s="63">
        <v>45000000</v>
      </c>
      <c r="G2486" s="76">
        <f t="shared" si="122"/>
        <v>45000000</v>
      </c>
      <c r="H2486" s="56" t="s">
        <v>1227</v>
      </c>
      <c r="I2486" s="69"/>
      <c r="J2486" s="26"/>
    </row>
    <row r="2487" spans="1:10" s="14" customFormat="1" ht="124" x14ac:dyDescent="0.35">
      <c r="A2487" s="10"/>
      <c r="B2487" s="11"/>
      <c r="C2487" s="58">
        <v>39</v>
      </c>
      <c r="D2487" s="56" t="s">
        <v>2839</v>
      </c>
      <c r="E2487" s="63">
        <v>0</v>
      </c>
      <c r="F2487" s="63">
        <v>50000000</v>
      </c>
      <c r="G2487" s="76">
        <f t="shared" si="122"/>
        <v>50000000</v>
      </c>
      <c r="H2487" s="56" t="s">
        <v>1227</v>
      </c>
      <c r="I2487" s="69"/>
      <c r="J2487" s="26"/>
    </row>
    <row r="2488" spans="1:10" s="14" customFormat="1" ht="124" x14ac:dyDescent="0.35">
      <c r="A2488" s="10"/>
      <c r="B2488" s="11"/>
      <c r="C2488" s="58">
        <v>40</v>
      </c>
      <c r="D2488" s="56" t="s">
        <v>2836</v>
      </c>
      <c r="E2488" s="63">
        <v>0</v>
      </c>
      <c r="F2488" s="63">
        <v>100000000</v>
      </c>
      <c r="G2488" s="76">
        <f t="shared" si="122"/>
        <v>100000000</v>
      </c>
      <c r="H2488" s="56" t="s">
        <v>1227</v>
      </c>
      <c r="I2488" s="69"/>
      <c r="J2488" s="26"/>
    </row>
    <row r="2489" spans="1:10" s="14" customFormat="1" ht="108.5" x14ac:dyDescent="0.35">
      <c r="A2489" s="10"/>
      <c r="B2489" s="11"/>
      <c r="C2489" s="58">
        <v>41</v>
      </c>
      <c r="D2489" s="56" t="s">
        <v>2841</v>
      </c>
      <c r="E2489" s="63">
        <v>0</v>
      </c>
      <c r="F2489" s="63">
        <v>40000000</v>
      </c>
      <c r="G2489" s="76">
        <f t="shared" si="122"/>
        <v>40000000</v>
      </c>
      <c r="H2489" s="56" t="s">
        <v>1227</v>
      </c>
      <c r="I2489" s="69"/>
      <c r="J2489" s="26"/>
    </row>
    <row r="2490" spans="1:10" s="14" customFormat="1" ht="108.5" x14ac:dyDescent="0.35">
      <c r="A2490" s="10"/>
      <c r="B2490" s="11"/>
      <c r="C2490" s="58">
        <v>42</v>
      </c>
      <c r="D2490" s="56" t="s">
        <v>2834</v>
      </c>
      <c r="E2490" s="63">
        <v>0</v>
      </c>
      <c r="F2490" s="63">
        <v>15000000</v>
      </c>
      <c r="G2490" s="76">
        <f t="shared" si="122"/>
        <v>15000000</v>
      </c>
      <c r="H2490" s="56" t="s">
        <v>1227</v>
      </c>
      <c r="I2490" s="69"/>
      <c r="J2490" s="26"/>
    </row>
    <row r="2491" spans="1:10" s="14" customFormat="1" ht="93" x14ac:dyDescent="0.35">
      <c r="A2491" s="10"/>
      <c r="B2491" s="11"/>
      <c r="C2491" s="58">
        <v>43</v>
      </c>
      <c r="D2491" s="56" t="s">
        <v>2842</v>
      </c>
      <c r="E2491" s="63">
        <v>0</v>
      </c>
      <c r="F2491" s="63">
        <v>30000000</v>
      </c>
      <c r="G2491" s="76">
        <f t="shared" si="122"/>
        <v>30000000</v>
      </c>
      <c r="H2491" s="56" t="s">
        <v>1227</v>
      </c>
      <c r="I2491" s="69"/>
      <c r="J2491" s="26"/>
    </row>
    <row r="2492" spans="1:10" s="14" customFormat="1" ht="77.5" x14ac:dyDescent="0.35">
      <c r="A2492" s="10"/>
      <c r="B2492" s="11"/>
      <c r="C2492" s="58">
        <v>44</v>
      </c>
      <c r="D2492" s="56" t="s">
        <v>2818</v>
      </c>
      <c r="E2492" s="63">
        <v>0</v>
      </c>
      <c r="F2492" s="63">
        <v>10000000</v>
      </c>
      <c r="G2492" s="76">
        <f t="shared" si="122"/>
        <v>10000000</v>
      </c>
      <c r="H2492" s="56" t="s">
        <v>1227</v>
      </c>
      <c r="I2492" s="69"/>
      <c r="J2492" s="26"/>
    </row>
    <row r="2493" spans="1:10" s="14" customFormat="1" ht="77.5" x14ac:dyDescent="0.35">
      <c r="A2493" s="10"/>
      <c r="B2493" s="11"/>
      <c r="C2493" s="58">
        <v>45</v>
      </c>
      <c r="D2493" s="56" t="s">
        <v>2807</v>
      </c>
      <c r="E2493" s="63">
        <v>0</v>
      </c>
      <c r="F2493" s="63">
        <v>20000000</v>
      </c>
      <c r="G2493" s="76">
        <f t="shared" si="122"/>
        <v>20000000</v>
      </c>
      <c r="H2493" s="56" t="s">
        <v>1226</v>
      </c>
      <c r="I2493" s="69"/>
      <c r="J2493" s="26"/>
    </row>
    <row r="2494" spans="1:10" s="14" customFormat="1" ht="77.5" x14ac:dyDescent="0.35">
      <c r="A2494" s="10"/>
      <c r="B2494" s="11"/>
      <c r="C2494" s="58">
        <v>46</v>
      </c>
      <c r="D2494" s="56" t="s">
        <v>2819</v>
      </c>
      <c r="E2494" s="63">
        <v>0</v>
      </c>
      <c r="F2494" s="63">
        <v>10000000</v>
      </c>
      <c r="G2494" s="76">
        <f t="shared" si="122"/>
        <v>10000000</v>
      </c>
      <c r="H2494" s="56" t="s">
        <v>1226</v>
      </c>
      <c r="I2494" s="69"/>
      <c r="J2494" s="26"/>
    </row>
    <row r="2495" spans="1:10" s="14" customFormat="1" ht="93" x14ac:dyDescent="0.35">
      <c r="A2495" s="10"/>
      <c r="B2495" s="11"/>
      <c r="C2495" s="58">
        <v>47</v>
      </c>
      <c r="D2495" s="56" t="s">
        <v>2806</v>
      </c>
      <c r="E2495" s="63">
        <v>0</v>
      </c>
      <c r="F2495" s="63">
        <v>10000000</v>
      </c>
      <c r="G2495" s="76">
        <f t="shared" si="122"/>
        <v>10000000</v>
      </c>
      <c r="H2495" s="56" t="s">
        <v>1226</v>
      </c>
      <c r="I2495" s="69"/>
      <c r="J2495" s="26"/>
    </row>
    <row r="2496" spans="1:10" s="14" customFormat="1" ht="77.5" x14ac:dyDescent="0.35">
      <c r="A2496" s="10"/>
      <c r="B2496" s="11"/>
      <c r="C2496" s="58">
        <v>48</v>
      </c>
      <c r="D2496" s="56" t="s">
        <v>2830</v>
      </c>
      <c r="E2496" s="63">
        <v>0</v>
      </c>
      <c r="F2496" s="63">
        <v>7500000</v>
      </c>
      <c r="G2496" s="76">
        <f t="shared" si="122"/>
        <v>7500000</v>
      </c>
      <c r="H2496" s="56" t="s">
        <v>1226</v>
      </c>
      <c r="I2496" s="69"/>
      <c r="J2496" s="26"/>
    </row>
    <row r="2497" spans="1:10" s="14" customFormat="1" ht="93" x14ac:dyDescent="0.35">
      <c r="A2497" s="10"/>
      <c r="B2497" s="11"/>
      <c r="C2497" s="58">
        <v>49</v>
      </c>
      <c r="D2497" s="56" t="s">
        <v>3348</v>
      </c>
      <c r="E2497" s="63">
        <v>0</v>
      </c>
      <c r="F2497" s="63">
        <v>10000000</v>
      </c>
      <c r="G2497" s="76">
        <f t="shared" si="122"/>
        <v>10000000</v>
      </c>
      <c r="H2497" s="56" t="s">
        <v>1226</v>
      </c>
      <c r="I2497" s="69"/>
      <c r="J2497" s="26"/>
    </row>
    <row r="2498" spans="1:10" s="14" customFormat="1" ht="77.5" x14ac:dyDescent="0.35">
      <c r="A2498" s="10"/>
      <c r="B2498" s="11"/>
      <c r="C2498" s="58">
        <v>50</v>
      </c>
      <c r="D2498" s="56" t="s">
        <v>3349</v>
      </c>
      <c r="E2498" s="63">
        <v>0</v>
      </c>
      <c r="F2498" s="63">
        <v>10000000</v>
      </c>
      <c r="G2498" s="76">
        <f t="shared" si="122"/>
        <v>10000000</v>
      </c>
      <c r="H2498" s="56" t="s">
        <v>1226</v>
      </c>
      <c r="I2498" s="69"/>
      <c r="J2498" s="26"/>
    </row>
    <row r="2499" spans="1:10" s="14" customFormat="1" ht="77.5" x14ac:dyDescent="0.35">
      <c r="A2499" s="10"/>
      <c r="B2499" s="11"/>
      <c r="C2499" s="58">
        <v>51</v>
      </c>
      <c r="D2499" s="56" t="s">
        <v>2805</v>
      </c>
      <c r="E2499" s="63">
        <v>0</v>
      </c>
      <c r="F2499" s="63">
        <v>25000000</v>
      </c>
      <c r="G2499" s="76">
        <f t="shared" si="122"/>
        <v>25000000</v>
      </c>
      <c r="H2499" s="56" t="s">
        <v>1226</v>
      </c>
      <c r="I2499" s="69"/>
      <c r="J2499" s="26"/>
    </row>
    <row r="2500" spans="1:10" s="14" customFormat="1" ht="77.5" x14ac:dyDescent="0.35">
      <c r="A2500" s="10"/>
      <c r="B2500" s="11"/>
      <c r="C2500" s="58">
        <v>52</v>
      </c>
      <c r="D2500" s="56" t="s">
        <v>2820</v>
      </c>
      <c r="E2500" s="63">
        <v>0</v>
      </c>
      <c r="F2500" s="63">
        <v>10000000</v>
      </c>
      <c r="G2500" s="76">
        <f t="shared" si="122"/>
        <v>10000000</v>
      </c>
      <c r="H2500" s="56" t="s">
        <v>1226</v>
      </c>
      <c r="I2500" s="69"/>
      <c r="J2500" s="26"/>
    </row>
    <row r="2501" spans="1:10" s="14" customFormat="1" ht="77.5" x14ac:dyDescent="0.35">
      <c r="A2501" s="10"/>
      <c r="B2501" s="11"/>
      <c r="C2501" s="58">
        <v>53</v>
      </c>
      <c r="D2501" s="56" t="s">
        <v>2828</v>
      </c>
      <c r="E2501" s="63">
        <v>0</v>
      </c>
      <c r="F2501" s="63">
        <v>10000000</v>
      </c>
      <c r="G2501" s="76">
        <f t="shared" si="122"/>
        <v>10000000</v>
      </c>
      <c r="H2501" s="56" t="s">
        <v>1226</v>
      </c>
      <c r="I2501" s="69"/>
      <c r="J2501" s="26"/>
    </row>
    <row r="2502" spans="1:10" s="14" customFormat="1" ht="103.5" customHeight="1" x14ac:dyDescent="0.35">
      <c r="A2502" s="10"/>
      <c r="B2502" s="11"/>
      <c r="C2502" s="58">
        <v>54</v>
      </c>
      <c r="D2502" s="56" t="s">
        <v>2832</v>
      </c>
      <c r="E2502" s="63">
        <v>0</v>
      </c>
      <c r="F2502" s="63">
        <v>5000000</v>
      </c>
      <c r="G2502" s="76">
        <f t="shared" si="122"/>
        <v>5000000</v>
      </c>
      <c r="H2502" s="56" t="s">
        <v>1226</v>
      </c>
      <c r="I2502" s="69"/>
      <c r="J2502" s="26"/>
    </row>
    <row r="2503" spans="1:10" s="14" customFormat="1" ht="73.5" customHeight="1" x14ac:dyDescent="0.35">
      <c r="A2503" s="10"/>
      <c r="B2503" s="11"/>
      <c r="C2503" s="58">
        <v>55</v>
      </c>
      <c r="D2503" s="56" t="s">
        <v>2824</v>
      </c>
      <c r="E2503" s="63">
        <v>0</v>
      </c>
      <c r="F2503" s="63">
        <v>15000000</v>
      </c>
      <c r="G2503" s="76">
        <f t="shared" si="122"/>
        <v>15000000</v>
      </c>
      <c r="H2503" s="56" t="s">
        <v>1226</v>
      </c>
      <c r="I2503" s="69"/>
      <c r="J2503" s="26"/>
    </row>
    <row r="2504" spans="1:10" s="14" customFormat="1" ht="77.5" x14ac:dyDescent="0.35">
      <c r="A2504" s="10"/>
      <c r="B2504" s="11"/>
      <c r="C2504" s="58">
        <v>56</v>
      </c>
      <c r="D2504" s="56" t="s">
        <v>2825</v>
      </c>
      <c r="E2504" s="63">
        <v>0</v>
      </c>
      <c r="F2504" s="63">
        <v>15000000</v>
      </c>
      <c r="G2504" s="76">
        <f t="shared" si="122"/>
        <v>15000000</v>
      </c>
      <c r="H2504" s="56" t="s">
        <v>1226</v>
      </c>
      <c r="I2504" s="69"/>
      <c r="J2504" s="26"/>
    </row>
    <row r="2505" spans="1:10" s="14" customFormat="1" ht="77.5" x14ac:dyDescent="0.35">
      <c r="A2505" s="10"/>
      <c r="B2505" s="11"/>
      <c r="C2505" s="58">
        <v>57</v>
      </c>
      <c r="D2505" s="56" t="s">
        <v>2817</v>
      </c>
      <c r="E2505" s="63">
        <v>0</v>
      </c>
      <c r="F2505" s="63">
        <v>10000000</v>
      </c>
      <c r="G2505" s="76">
        <f t="shared" si="122"/>
        <v>10000000</v>
      </c>
      <c r="H2505" s="56" t="s">
        <v>1226</v>
      </c>
      <c r="I2505" s="69"/>
      <c r="J2505" s="26"/>
    </row>
    <row r="2506" spans="1:10" s="14" customFormat="1" ht="93" x14ac:dyDescent="0.35">
      <c r="A2506" s="10"/>
      <c r="B2506" s="11"/>
      <c r="C2506" s="58">
        <v>58</v>
      </c>
      <c r="D2506" s="56" t="s">
        <v>3350</v>
      </c>
      <c r="E2506" s="63">
        <v>0</v>
      </c>
      <c r="F2506" s="63">
        <v>10000000</v>
      </c>
      <c r="G2506" s="76">
        <f t="shared" si="122"/>
        <v>10000000</v>
      </c>
      <c r="H2506" s="56" t="s">
        <v>1226</v>
      </c>
      <c r="I2506" s="69"/>
      <c r="J2506" s="26"/>
    </row>
    <row r="2507" spans="1:10" s="14" customFormat="1" ht="108.5" x14ac:dyDescent="0.35">
      <c r="A2507" s="10"/>
      <c r="B2507" s="11"/>
      <c r="C2507" s="58">
        <v>59</v>
      </c>
      <c r="D2507" s="56" t="s">
        <v>2831</v>
      </c>
      <c r="E2507" s="63">
        <v>0</v>
      </c>
      <c r="F2507" s="63">
        <v>7000000</v>
      </c>
      <c r="G2507" s="76">
        <f t="shared" si="122"/>
        <v>7000000</v>
      </c>
      <c r="H2507" s="56" t="s">
        <v>1226</v>
      </c>
      <c r="I2507" s="69"/>
      <c r="J2507" s="26"/>
    </row>
    <row r="2508" spans="1:10" s="14" customFormat="1" ht="93" x14ac:dyDescent="0.35">
      <c r="A2508" s="10"/>
      <c r="B2508" s="11"/>
      <c r="C2508" s="58">
        <v>60</v>
      </c>
      <c r="D2508" s="56" t="s">
        <v>2829</v>
      </c>
      <c r="E2508" s="63">
        <v>0</v>
      </c>
      <c r="F2508" s="63">
        <v>10000000</v>
      </c>
      <c r="G2508" s="76">
        <f t="shared" si="122"/>
        <v>10000000</v>
      </c>
      <c r="H2508" s="56" t="s">
        <v>1226</v>
      </c>
      <c r="I2508" s="69"/>
      <c r="J2508" s="26"/>
    </row>
    <row r="2509" spans="1:10" s="14" customFormat="1" ht="77.5" x14ac:dyDescent="0.35">
      <c r="A2509" s="10"/>
      <c r="B2509" s="11"/>
      <c r="C2509" s="58">
        <v>61</v>
      </c>
      <c r="D2509" s="56" t="s">
        <v>2816</v>
      </c>
      <c r="E2509" s="63">
        <v>0</v>
      </c>
      <c r="F2509" s="63">
        <v>10000000</v>
      </c>
      <c r="G2509" s="76">
        <f t="shared" si="122"/>
        <v>10000000</v>
      </c>
      <c r="H2509" s="56" t="s">
        <v>1226</v>
      </c>
      <c r="I2509" s="69"/>
      <c r="J2509" s="26"/>
    </row>
    <row r="2510" spans="1:10" s="14" customFormat="1" ht="77.5" x14ac:dyDescent="0.35">
      <c r="A2510" s="10"/>
      <c r="B2510" s="11"/>
      <c r="C2510" s="58">
        <v>62</v>
      </c>
      <c r="D2510" s="56" t="s">
        <v>2821</v>
      </c>
      <c r="E2510" s="63">
        <v>0</v>
      </c>
      <c r="F2510" s="63">
        <v>10000000</v>
      </c>
      <c r="G2510" s="76">
        <f t="shared" si="122"/>
        <v>10000000</v>
      </c>
      <c r="H2510" s="56" t="s">
        <v>1226</v>
      </c>
      <c r="I2510" s="69"/>
      <c r="J2510" s="26"/>
    </row>
    <row r="2511" spans="1:10" s="14" customFormat="1" ht="108.5" x14ac:dyDescent="0.35">
      <c r="A2511" s="10"/>
      <c r="B2511" s="11"/>
      <c r="C2511" s="58">
        <v>63</v>
      </c>
      <c r="D2511" s="56" t="s">
        <v>2827</v>
      </c>
      <c r="E2511" s="63">
        <v>0</v>
      </c>
      <c r="F2511" s="63">
        <v>10000000</v>
      </c>
      <c r="G2511" s="76">
        <f t="shared" si="122"/>
        <v>10000000</v>
      </c>
      <c r="H2511" s="56" t="s">
        <v>1226</v>
      </c>
      <c r="I2511" s="69"/>
      <c r="J2511" s="26"/>
    </row>
    <row r="2512" spans="1:10" s="14" customFormat="1" ht="77.5" x14ac:dyDescent="0.35">
      <c r="A2512" s="10"/>
      <c r="B2512" s="11"/>
      <c r="C2512" s="58">
        <v>64</v>
      </c>
      <c r="D2512" s="56" t="s">
        <v>2813</v>
      </c>
      <c r="E2512" s="63">
        <v>0</v>
      </c>
      <c r="F2512" s="63">
        <v>8000000</v>
      </c>
      <c r="G2512" s="76">
        <f t="shared" si="122"/>
        <v>8000000</v>
      </c>
      <c r="H2512" s="56" t="s">
        <v>1226</v>
      </c>
      <c r="I2512" s="69"/>
      <c r="J2512" s="26"/>
    </row>
    <row r="2513" spans="1:10" s="14" customFormat="1" ht="77.5" x14ac:dyDescent="0.35">
      <c r="A2513" s="10"/>
      <c r="B2513" s="11"/>
      <c r="C2513" s="58">
        <v>65</v>
      </c>
      <c r="D2513" s="56" t="s">
        <v>2811</v>
      </c>
      <c r="E2513" s="63">
        <v>0</v>
      </c>
      <c r="F2513" s="63">
        <v>8500000</v>
      </c>
      <c r="G2513" s="76">
        <f t="shared" si="122"/>
        <v>8500000</v>
      </c>
      <c r="H2513" s="56" t="s">
        <v>1226</v>
      </c>
      <c r="I2513" s="69"/>
      <c r="J2513" s="26"/>
    </row>
    <row r="2514" spans="1:10" s="14" customFormat="1" ht="77.5" x14ac:dyDescent="0.35">
      <c r="A2514" s="10"/>
      <c r="B2514" s="11"/>
      <c r="C2514" s="58">
        <v>66</v>
      </c>
      <c r="D2514" s="56" t="s">
        <v>2809</v>
      </c>
      <c r="E2514" s="63">
        <v>0</v>
      </c>
      <c r="F2514" s="63">
        <v>8000000</v>
      </c>
      <c r="G2514" s="76">
        <f t="shared" si="122"/>
        <v>8000000</v>
      </c>
      <c r="H2514" s="56" t="s">
        <v>1226</v>
      </c>
      <c r="I2514" s="69"/>
      <c r="J2514" s="26"/>
    </row>
    <row r="2515" spans="1:10" s="14" customFormat="1" ht="93" x14ac:dyDescent="0.35">
      <c r="A2515" s="10"/>
      <c r="B2515" s="11"/>
      <c r="C2515" s="58">
        <v>67</v>
      </c>
      <c r="D2515" s="56" t="s">
        <v>2814</v>
      </c>
      <c r="E2515" s="63">
        <v>0</v>
      </c>
      <c r="F2515" s="63">
        <v>8000000</v>
      </c>
      <c r="G2515" s="76">
        <f t="shared" si="122"/>
        <v>8000000</v>
      </c>
      <c r="H2515" s="56" t="s">
        <v>1226</v>
      </c>
      <c r="I2515" s="69"/>
      <c r="J2515" s="26"/>
    </row>
    <row r="2516" spans="1:10" s="14" customFormat="1" ht="77.5" x14ac:dyDescent="0.35">
      <c r="A2516" s="10"/>
      <c r="B2516" s="11"/>
      <c r="C2516" s="58">
        <v>68</v>
      </c>
      <c r="D2516" s="56" t="s">
        <v>2812</v>
      </c>
      <c r="E2516" s="63">
        <v>0</v>
      </c>
      <c r="F2516" s="63">
        <v>8000000</v>
      </c>
      <c r="G2516" s="76">
        <f t="shared" si="122"/>
        <v>8000000</v>
      </c>
      <c r="H2516" s="56" t="s">
        <v>1226</v>
      </c>
      <c r="I2516" s="69"/>
      <c r="J2516" s="26"/>
    </row>
    <row r="2517" spans="1:10" s="14" customFormat="1" ht="93" x14ac:dyDescent="0.35">
      <c r="A2517" s="10"/>
      <c r="B2517" s="11"/>
      <c r="C2517" s="58">
        <v>69</v>
      </c>
      <c r="D2517" s="56" t="s">
        <v>2815</v>
      </c>
      <c r="E2517" s="63">
        <v>0</v>
      </c>
      <c r="F2517" s="63">
        <v>8000000</v>
      </c>
      <c r="G2517" s="76">
        <f t="shared" si="122"/>
        <v>8000000</v>
      </c>
      <c r="H2517" s="56" t="s">
        <v>1226</v>
      </c>
      <c r="I2517" s="69"/>
      <c r="J2517" s="26"/>
    </row>
    <row r="2518" spans="1:10" s="14" customFormat="1" ht="93" x14ac:dyDescent="0.35">
      <c r="A2518" s="10"/>
      <c r="B2518" s="11"/>
      <c r="C2518" s="58">
        <v>70</v>
      </c>
      <c r="D2518" s="56" t="s">
        <v>2808</v>
      </c>
      <c r="E2518" s="63">
        <v>0</v>
      </c>
      <c r="F2518" s="63">
        <v>10000000</v>
      </c>
      <c r="G2518" s="76">
        <f t="shared" si="122"/>
        <v>10000000</v>
      </c>
      <c r="H2518" s="56" t="s">
        <v>1226</v>
      </c>
      <c r="I2518" s="69"/>
      <c r="J2518" s="26"/>
    </row>
    <row r="2519" spans="1:10" s="14" customFormat="1" ht="93" x14ac:dyDescent="0.35">
      <c r="A2519" s="10"/>
      <c r="B2519" s="11"/>
      <c r="C2519" s="58">
        <v>71</v>
      </c>
      <c r="D2519" s="56" t="s">
        <v>2810</v>
      </c>
      <c r="E2519" s="63">
        <v>0</v>
      </c>
      <c r="F2519" s="63">
        <v>8000000</v>
      </c>
      <c r="G2519" s="76">
        <f t="shared" si="122"/>
        <v>8000000</v>
      </c>
      <c r="H2519" s="56" t="s">
        <v>1226</v>
      </c>
      <c r="I2519" s="69"/>
      <c r="J2519" s="26"/>
    </row>
    <row r="2520" spans="1:10" x14ac:dyDescent="0.35">
      <c r="A2520" s="10"/>
      <c r="B2520" s="11"/>
      <c r="C2520" s="109" t="s">
        <v>1447</v>
      </c>
      <c r="D2520" s="110"/>
      <c r="E2520" s="59">
        <f>SUM(E2449:E2519)</f>
        <v>485000000</v>
      </c>
      <c r="F2520" s="59">
        <f>SUM(F2449:F2519)</f>
        <v>1326000000</v>
      </c>
      <c r="G2520" s="73">
        <f>SUM(G2449:G2519)</f>
        <v>841000000</v>
      </c>
      <c r="H2520" s="31"/>
      <c r="J2520" s="35"/>
    </row>
    <row r="2521" spans="1:10" x14ac:dyDescent="0.35">
      <c r="A2521" s="10"/>
      <c r="B2521" s="11"/>
      <c r="C2521" s="107" t="s">
        <v>1467</v>
      </c>
      <c r="D2521" s="112"/>
      <c r="E2521" s="59"/>
      <c r="F2521" s="59"/>
      <c r="G2521" s="73"/>
      <c r="H2521" s="31"/>
      <c r="J2521" s="35"/>
    </row>
    <row r="2522" spans="1:10" ht="65.25" customHeight="1" x14ac:dyDescent="0.35">
      <c r="A2522" s="10"/>
      <c r="B2522" s="11"/>
      <c r="C2522" s="9">
        <f ca="1">COUNTIF($B$11:E2522,E2522)</f>
        <v>1</v>
      </c>
      <c r="D2522" s="4" t="s">
        <v>872</v>
      </c>
      <c r="E2522" s="59">
        <v>20000000</v>
      </c>
      <c r="F2522" s="59">
        <v>20000000</v>
      </c>
      <c r="G2522" s="73"/>
      <c r="H2522" s="6" t="s">
        <v>1227</v>
      </c>
    </row>
    <row r="2523" spans="1:10" ht="77.5" x14ac:dyDescent="0.35">
      <c r="A2523" s="10"/>
      <c r="B2523" s="11"/>
      <c r="C2523" s="9">
        <f ca="1">COUNTIF($B$11:E2523,E2523)</f>
        <v>2</v>
      </c>
      <c r="D2523" s="4" t="s">
        <v>873</v>
      </c>
      <c r="E2523" s="59">
        <v>15000000</v>
      </c>
      <c r="F2523" s="59">
        <v>15000000</v>
      </c>
      <c r="G2523" s="73"/>
      <c r="H2523" s="6" t="s">
        <v>1227</v>
      </c>
    </row>
    <row r="2524" spans="1:10" ht="93.75" customHeight="1" x14ac:dyDescent="0.35">
      <c r="A2524" s="10"/>
      <c r="B2524" s="11"/>
      <c r="C2524" s="9">
        <f ca="1">COUNTIF($B$11:E2524,E2524)</f>
        <v>3</v>
      </c>
      <c r="D2524" s="4" t="s">
        <v>874</v>
      </c>
      <c r="E2524" s="59">
        <v>40000000</v>
      </c>
      <c r="F2524" s="59">
        <v>40000000</v>
      </c>
      <c r="G2524" s="73"/>
      <c r="H2524" s="6" t="s">
        <v>1227</v>
      </c>
    </row>
    <row r="2525" spans="1:10" ht="66" customHeight="1" x14ac:dyDescent="0.35">
      <c r="A2525" s="10"/>
      <c r="B2525" s="11"/>
      <c r="C2525" s="9">
        <f ca="1">COUNTIF($B$11:E2525,E2525)</f>
        <v>4</v>
      </c>
      <c r="D2525" s="4" t="s">
        <v>875</v>
      </c>
      <c r="E2525" s="59">
        <v>12000000</v>
      </c>
      <c r="F2525" s="59">
        <v>12000000</v>
      </c>
      <c r="G2525" s="73"/>
      <c r="H2525" s="6" t="s">
        <v>1226</v>
      </c>
    </row>
    <row r="2526" spans="1:10" ht="108.5" x14ac:dyDescent="0.35">
      <c r="A2526" s="10"/>
      <c r="B2526" s="11"/>
      <c r="C2526" s="9">
        <f ca="1">COUNTIF($B$11:E2526,E2526)</f>
        <v>5</v>
      </c>
      <c r="D2526" s="4" t="s">
        <v>876</v>
      </c>
      <c r="E2526" s="59">
        <v>10000000</v>
      </c>
      <c r="F2526" s="59">
        <v>10000000</v>
      </c>
      <c r="G2526" s="73"/>
      <c r="H2526" s="6" t="s">
        <v>1226</v>
      </c>
    </row>
    <row r="2527" spans="1:10" ht="95.25" customHeight="1" x14ac:dyDescent="0.35">
      <c r="A2527" s="10"/>
      <c r="B2527" s="11"/>
      <c r="C2527" s="9">
        <f ca="1">COUNTIF($B$11:E2527,E2527)</f>
        <v>6</v>
      </c>
      <c r="D2527" s="4" t="s">
        <v>877</v>
      </c>
      <c r="E2527" s="59">
        <v>20000000</v>
      </c>
      <c r="F2527" s="59">
        <v>20000000</v>
      </c>
      <c r="G2527" s="73"/>
      <c r="H2527" s="6" t="s">
        <v>1226</v>
      </c>
    </row>
    <row r="2528" spans="1:10" ht="93" x14ac:dyDescent="0.35">
      <c r="A2528" s="10"/>
      <c r="B2528" s="11"/>
      <c r="C2528" s="9">
        <f ca="1">COUNTIF($B$11:E2528,E2528)</f>
        <v>7</v>
      </c>
      <c r="D2528" s="4" t="s">
        <v>878</v>
      </c>
      <c r="E2528" s="59">
        <v>10000000</v>
      </c>
      <c r="F2528" s="59">
        <v>10000000</v>
      </c>
      <c r="G2528" s="73"/>
      <c r="H2528" s="6" t="s">
        <v>1226</v>
      </c>
    </row>
    <row r="2529" spans="1:10" ht="108.5" x14ac:dyDescent="0.35">
      <c r="A2529" s="10"/>
      <c r="B2529" s="11"/>
      <c r="C2529" s="9">
        <f ca="1">COUNTIF($B$11:E2529,E2529)</f>
        <v>8</v>
      </c>
      <c r="D2529" s="4" t="s">
        <v>879</v>
      </c>
      <c r="E2529" s="59">
        <v>8000000</v>
      </c>
      <c r="F2529" s="59">
        <v>8000000</v>
      </c>
      <c r="G2529" s="73"/>
      <c r="H2529" s="6" t="s">
        <v>1226</v>
      </c>
    </row>
    <row r="2530" spans="1:10" s="14" customFormat="1" ht="77.5" x14ac:dyDescent="0.35">
      <c r="A2530" s="10"/>
      <c r="B2530" s="11"/>
      <c r="C2530" s="58">
        <v>9</v>
      </c>
      <c r="D2530" s="56" t="s">
        <v>2848</v>
      </c>
      <c r="E2530" s="63">
        <v>0</v>
      </c>
      <c r="F2530" s="63">
        <v>10000000</v>
      </c>
      <c r="G2530" s="76">
        <f t="shared" ref="G2530:G2548" si="123">F2530-E2530</f>
        <v>10000000</v>
      </c>
      <c r="H2530" s="56" t="s">
        <v>1227</v>
      </c>
      <c r="I2530" s="69"/>
      <c r="J2530" s="26"/>
    </row>
    <row r="2531" spans="1:10" s="14" customFormat="1" ht="139.5" x14ac:dyDescent="0.35">
      <c r="A2531" s="10"/>
      <c r="B2531" s="11"/>
      <c r="C2531" s="58">
        <v>10</v>
      </c>
      <c r="D2531" s="56" t="s">
        <v>2860</v>
      </c>
      <c r="E2531" s="63">
        <v>0</v>
      </c>
      <c r="F2531" s="63">
        <v>10000000</v>
      </c>
      <c r="G2531" s="76">
        <f t="shared" si="123"/>
        <v>10000000</v>
      </c>
      <c r="H2531" s="56" t="s">
        <v>1227</v>
      </c>
      <c r="I2531" s="69"/>
      <c r="J2531" s="26"/>
    </row>
    <row r="2532" spans="1:10" s="14" customFormat="1" ht="93" x14ac:dyDescent="0.35">
      <c r="A2532" s="10"/>
      <c r="B2532" s="11"/>
      <c r="C2532" s="58">
        <v>11</v>
      </c>
      <c r="D2532" s="56" t="s">
        <v>2846</v>
      </c>
      <c r="E2532" s="63">
        <v>0</v>
      </c>
      <c r="F2532" s="63">
        <v>12000000</v>
      </c>
      <c r="G2532" s="76">
        <f t="shared" si="123"/>
        <v>12000000</v>
      </c>
      <c r="H2532" s="56" t="s">
        <v>1226</v>
      </c>
      <c r="I2532" s="69"/>
      <c r="J2532" s="26"/>
    </row>
    <row r="2533" spans="1:10" s="14" customFormat="1" ht="77.5" x14ac:dyDescent="0.35">
      <c r="A2533" s="10"/>
      <c r="B2533" s="11"/>
      <c r="C2533" s="58">
        <v>12</v>
      </c>
      <c r="D2533" s="56" t="s">
        <v>2847</v>
      </c>
      <c r="E2533" s="63">
        <v>0</v>
      </c>
      <c r="F2533" s="63">
        <v>12000000</v>
      </c>
      <c r="G2533" s="76">
        <f t="shared" si="123"/>
        <v>12000000</v>
      </c>
      <c r="H2533" s="56" t="s">
        <v>1226</v>
      </c>
      <c r="I2533" s="69"/>
      <c r="J2533" s="26"/>
    </row>
    <row r="2534" spans="1:10" s="14" customFormat="1" ht="93" x14ac:dyDescent="0.35">
      <c r="A2534" s="10"/>
      <c r="B2534" s="11"/>
      <c r="C2534" s="58">
        <v>13</v>
      </c>
      <c r="D2534" s="56" t="s">
        <v>3351</v>
      </c>
      <c r="E2534" s="63">
        <v>0</v>
      </c>
      <c r="F2534" s="63">
        <v>7500000</v>
      </c>
      <c r="G2534" s="76">
        <f t="shared" si="123"/>
        <v>7500000</v>
      </c>
      <c r="H2534" s="56" t="s">
        <v>1226</v>
      </c>
      <c r="I2534" s="69"/>
      <c r="J2534" s="26"/>
    </row>
    <row r="2535" spans="1:10" s="14" customFormat="1" ht="93" x14ac:dyDescent="0.35">
      <c r="A2535" s="10"/>
      <c r="B2535" s="11"/>
      <c r="C2535" s="58">
        <v>14</v>
      </c>
      <c r="D2535" s="56" t="s">
        <v>3352</v>
      </c>
      <c r="E2535" s="63">
        <v>0</v>
      </c>
      <c r="F2535" s="63">
        <v>7500000</v>
      </c>
      <c r="G2535" s="76">
        <f t="shared" si="123"/>
        <v>7500000</v>
      </c>
      <c r="H2535" s="56" t="s">
        <v>1226</v>
      </c>
      <c r="I2535" s="69"/>
      <c r="J2535" s="26"/>
    </row>
    <row r="2536" spans="1:10" s="14" customFormat="1" ht="93" x14ac:dyDescent="0.35">
      <c r="A2536" s="10"/>
      <c r="B2536" s="11"/>
      <c r="C2536" s="58">
        <v>15</v>
      </c>
      <c r="D2536" s="56" t="s">
        <v>3353</v>
      </c>
      <c r="E2536" s="63">
        <v>0</v>
      </c>
      <c r="F2536" s="63">
        <v>7500000</v>
      </c>
      <c r="G2536" s="76">
        <f t="shared" si="123"/>
        <v>7500000</v>
      </c>
      <c r="H2536" s="56" t="s">
        <v>1226</v>
      </c>
      <c r="I2536" s="69"/>
      <c r="J2536" s="26"/>
    </row>
    <row r="2537" spans="1:10" s="14" customFormat="1" ht="93" x14ac:dyDescent="0.35">
      <c r="A2537" s="10"/>
      <c r="B2537" s="11"/>
      <c r="C2537" s="58">
        <v>16</v>
      </c>
      <c r="D2537" s="56" t="s">
        <v>2849</v>
      </c>
      <c r="E2537" s="63">
        <v>0</v>
      </c>
      <c r="F2537" s="63">
        <v>10000000</v>
      </c>
      <c r="G2537" s="76">
        <f t="shared" si="123"/>
        <v>10000000</v>
      </c>
      <c r="H2537" s="56" t="s">
        <v>1226</v>
      </c>
      <c r="I2537" s="69"/>
      <c r="J2537" s="26"/>
    </row>
    <row r="2538" spans="1:10" s="14" customFormat="1" ht="93" x14ac:dyDescent="0.35">
      <c r="A2538" s="10"/>
      <c r="B2538" s="11"/>
      <c r="C2538" s="58">
        <v>17</v>
      </c>
      <c r="D2538" s="56" t="s">
        <v>2850</v>
      </c>
      <c r="E2538" s="63">
        <v>0</v>
      </c>
      <c r="F2538" s="63">
        <v>10000000</v>
      </c>
      <c r="G2538" s="76">
        <f t="shared" si="123"/>
        <v>10000000</v>
      </c>
      <c r="H2538" s="56" t="s">
        <v>1226</v>
      </c>
      <c r="I2538" s="69"/>
      <c r="J2538" s="26"/>
    </row>
    <row r="2539" spans="1:10" s="14" customFormat="1" ht="93" x14ac:dyDescent="0.35">
      <c r="A2539" s="10"/>
      <c r="B2539" s="11"/>
      <c r="C2539" s="58">
        <v>18</v>
      </c>
      <c r="D2539" s="56" t="s">
        <v>2851</v>
      </c>
      <c r="E2539" s="63">
        <v>0</v>
      </c>
      <c r="F2539" s="63">
        <v>10000000</v>
      </c>
      <c r="G2539" s="76">
        <f t="shared" si="123"/>
        <v>10000000</v>
      </c>
      <c r="H2539" s="56" t="s">
        <v>1226</v>
      </c>
      <c r="I2539" s="69"/>
      <c r="J2539" s="26"/>
    </row>
    <row r="2540" spans="1:10" s="14" customFormat="1" ht="93" x14ac:dyDescent="0.35">
      <c r="A2540" s="10"/>
      <c r="B2540" s="11"/>
      <c r="C2540" s="58">
        <v>19</v>
      </c>
      <c r="D2540" s="56" t="s">
        <v>2852</v>
      </c>
      <c r="E2540" s="63">
        <v>0</v>
      </c>
      <c r="F2540" s="63">
        <v>8000000</v>
      </c>
      <c r="G2540" s="76">
        <f t="shared" si="123"/>
        <v>8000000</v>
      </c>
      <c r="H2540" s="56" t="s">
        <v>1226</v>
      </c>
      <c r="I2540" s="69"/>
      <c r="J2540" s="26"/>
    </row>
    <row r="2541" spans="1:10" s="14" customFormat="1" ht="93" x14ac:dyDescent="0.35">
      <c r="A2541" s="10"/>
      <c r="B2541" s="11"/>
      <c r="C2541" s="58">
        <v>20</v>
      </c>
      <c r="D2541" s="56" t="s">
        <v>2853</v>
      </c>
      <c r="E2541" s="63">
        <v>0</v>
      </c>
      <c r="F2541" s="63">
        <v>10000000</v>
      </c>
      <c r="G2541" s="76">
        <f t="shared" si="123"/>
        <v>10000000</v>
      </c>
      <c r="H2541" s="56" t="s">
        <v>1226</v>
      </c>
      <c r="I2541" s="69"/>
      <c r="J2541" s="26"/>
    </row>
    <row r="2542" spans="1:10" s="14" customFormat="1" ht="93" x14ac:dyDescent="0.35">
      <c r="A2542" s="10"/>
      <c r="B2542" s="11"/>
      <c r="C2542" s="58">
        <v>21</v>
      </c>
      <c r="D2542" s="56" t="s">
        <v>2854</v>
      </c>
      <c r="E2542" s="63">
        <v>0</v>
      </c>
      <c r="F2542" s="63">
        <v>8000000</v>
      </c>
      <c r="G2542" s="76">
        <f t="shared" si="123"/>
        <v>8000000</v>
      </c>
      <c r="H2542" s="56" t="s">
        <v>1226</v>
      </c>
      <c r="I2542" s="69"/>
      <c r="J2542" s="26"/>
    </row>
    <row r="2543" spans="1:10" s="14" customFormat="1" ht="93" x14ac:dyDescent="0.35">
      <c r="A2543" s="10"/>
      <c r="B2543" s="11"/>
      <c r="C2543" s="58">
        <v>22</v>
      </c>
      <c r="D2543" s="56" t="s">
        <v>2855</v>
      </c>
      <c r="E2543" s="63">
        <v>0</v>
      </c>
      <c r="F2543" s="63">
        <v>9000000</v>
      </c>
      <c r="G2543" s="76">
        <f t="shared" si="123"/>
        <v>9000000</v>
      </c>
      <c r="H2543" s="56" t="s">
        <v>1226</v>
      </c>
      <c r="I2543" s="69"/>
      <c r="J2543" s="26"/>
    </row>
    <row r="2544" spans="1:10" s="14" customFormat="1" ht="77.5" x14ac:dyDescent="0.35">
      <c r="A2544" s="10"/>
      <c r="B2544" s="11"/>
      <c r="C2544" s="58">
        <v>23</v>
      </c>
      <c r="D2544" s="56" t="s">
        <v>2856</v>
      </c>
      <c r="E2544" s="63">
        <v>0</v>
      </c>
      <c r="F2544" s="63">
        <v>15000000</v>
      </c>
      <c r="G2544" s="76">
        <f t="shared" si="123"/>
        <v>15000000</v>
      </c>
      <c r="H2544" s="56" t="s">
        <v>1226</v>
      </c>
      <c r="I2544" s="69"/>
      <c r="J2544" s="26"/>
    </row>
    <row r="2545" spans="1:10" s="14" customFormat="1" ht="77.5" x14ac:dyDescent="0.35">
      <c r="A2545" s="10"/>
      <c r="B2545" s="11"/>
      <c r="C2545" s="58">
        <v>24</v>
      </c>
      <c r="D2545" s="56" t="s">
        <v>2857</v>
      </c>
      <c r="E2545" s="63">
        <v>0</v>
      </c>
      <c r="F2545" s="63">
        <v>10000000</v>
      </c>
      <c r="G2545" s="76">
        <f t="shared" si="123"/>
        <v>10000000</v>
      </c>
      <c r="H2545" s="56" t="s">
        <v>1226</v>
      </c>
      <c r="I2545" s="69"/>
      <c r="J2545" s="26"/>
    </row>
    <row r="2546" spans="1:10" s="14" customFormat="1" ht="93" x14ac:dyDescent="0.35">
      <c r="A2546" s="10"/>
      <c r="B2546" s="11"/>
      <c r="C2546" s="58">
        <v>25</v>
      </c>
      <c r="D2546" s="56" t="s">
        <v>2858</v>
      </c>
      <c r="E2546" s="63">
        <v>0</v>
      </c>
      <c r="F2546" s="63">
        <v>8000000</v>
      </c>
      <c r="G2546" s="76">
        <f t="shared" si="123"/>
        <v>8000000</v>
      </c>
      <c r="H2546" s="56" t="s">
        <v>1226</v>
      </c>
      <c r="I2546" s="69"/>
      <c r="J2546" s="26"/>
    </row>
    <row r="2547" spans="1:10" s="14" customFormat="1" ht="108.5" x14ac:dyDescent="0.35">
      <c r="A2547" s="10"/>
      <c r="B2547" s="11"/>
      <c r="C2547" s="58">
        <v>26</v>
      </c>
      <c r="D2547" s="56" t="s">
        <v>2859</v>
      </c>
      <c r="E2547" s="63">
        <v>0</v>
      </c>
      <c r="F2547" s="63">
        <v>8000000</v>
      </c>
      <c r="G2547" s="76">
        <f t="shared" si="123"/>
        <v>8000000</v>
      </c>
      <c r="H2547" s="56" t="s">
        <v>1226</v>
      </c>
      <c r="I2547" s="69"/>
      <c r="J2547" s="26"/>
    </row>
    <row r="2548" spans="1:10" s="14" customFormat="1" ht="93" x14ac:dyDescent="0.35">
      <c r="A2548" s="10"/>
      <c r="B2548" s="11"/>
      <c r="C2548" s="58">
        <v>27</v>
      </c>
      <c r="D2548" s="56" t="s">
        <v>2861</v>
      </c>
      <c r="E2548" s="63">
        <v>0</v>
      </c>
      <c r="F2548" s="63">
        <v>8000000</v>
      </c>
      <c r="G2548" s="76">
        <f t="shared" si="123"/>
        <v>8000000</v>
      </c>
      <c r="H2548" s="56" t="s">
        <v>1226</v>
      </c>
      <c r="I2548" s="69"/>
      <c r="J2548" s="26"/>
    </row>
    <row r="2549" spans="1:10" ht="15.75" customHeight="1" x14ac:dyDescent="0.35">
      <c r="A2549" s="10"/>
      <c r="B2549" s="11"/>
      <c r="C2549" s="109" t="s">
        <v>1448</v>
      </c>
      <c r="D2549" s="110"/>
      <c r="E2549" s="59">
        <f>SUM(E2522:E2548)</f>
        <v>135000000</v>
      </c>
      <c r="F2549" s="59">
        <f>SUM(F2522:F2548)</f>
        <v>315500000</v>
      </c>
      <c r="G2549" s="73">
        <f>SUM(G2522:G2548)</f>
        <v>180500000</v>
      </c>
      <c r="H2549" s="31"/>
      <c r="J2549" s="35"/>
    </row>
    <row r="2550" spans="1:10" ht="15.75" customHeight="1" x14ac:dyDescent="0.35">
      <c r="A2550" s="10"/>
      <c r="B2550" s="11"/>
      <c r="C2550" s="107" t="s">
        <v>1468</v>
      </c>
      <c r="D2550" s="112"/>
      <c r="E2550" s="59"/>
      <c r="F2550" s="59"/>
      <c r="G2550" s="73"/>
      <c r="H2550" s="31"/>
      <c r="J2550" s="35"/>
    </row>
    <row r="2551" spans="1:10" ht="77.5" x14ac:dyDescent="0.35">
      <c r="A2551" s="10"/>
      <c r="B2551" s="11"/>
      <c r="C2551" s="9">
        <f ca="1">COUNTIF($B$11:E2551,E2551)</f>
        <v>1</v>
      </c>
      <c r="D2551" s="4" t="s">
        <v>880</v>
      </c>
      <c r="E2551" s="59">
        <v>15000000</v>
      </c>
      <c r="F2551" s="59">
        <v>15000000</v>
      </c>
      <c r="G2551" s="73"/>
      <c r="H2551" s="6" t="s">
        <v>1226</v>
      </c>
    </row>
    <row r="2552" spans="1:10" ht="108.5" x14ac:dyDescent="0.35">
      <c r="A2552" s="10"/>
      <c r="B2552" s="11"/>
      <c r="C2552" s="9">
        <f ca="1">COUNTIF($B$11:E2552,E2552)</f>
        <v>2</v>
      </c>
      <c r="D2552" s="4" t="s">
        <v>881</v>
      </c>
      <c r="E2552" s="59">
        <v>40000000</v>
      </c>
      <c r="F2552" s="59">
        <v>40000000</v>
      </c>
      <c r="G2552" s="73"/>
      <c r="H2552" s="6" t="s">
        <v>1226</v>
      </c>
    </row>
    <row r="2553" spans="1:10" ht="108.5" x14ac:dyDescent="0.35">
      <c r="A2553" s="10"/>
      <c r="B2553" s="11"/>
      <c r="C2553" s="9">
        <f ca="1">COUNTIF($B$11:E2553,E2553)</f>
        <v>3</v>
      </c>
      <c r="D2553" s="4" t="s">
        <v>882</v>
      </c>
      <c r="E2553" s="59">
        <v>8000000</v>
      </c>
      <c r="F2553" s="59">
        <v>8000000</v>
      </c>
      <c r="G2553" s="73"/>
      <c r="H2553" s="6" t="s">
        <v>1226</v>
      </c>
    </row>
    <row r="2554" spans="1:10" s="14" customFormat="1" ht="108.5" x14ac:dyDescent="0.35">
      <c r="A2554" s="10"/>
      <c r="B2554" s="11"/>
      <c r="C2554" s="58">
        <v>4</v>
      </c>
      <c r="D2554" s="56" t="s">
        <v>2864</v>
      </c>
      <c r="E2554" s="63">
        <v>0</v>
      </c>
      <c r="F2554" s="63">
        <v>15000000</v>
      </c>
      <c r="G2554" s="76">
        <f t="shared" ref="G2554:G2566" si="124">F2554-E2554</f>
        <v>15000000</v>
      </c>
      <c r="H2554" s="56" t="s">
        <v>1227</v>
      </c>
      <c r="I2554" s="69"/>
      <c r="J2554" s="26"/>
    </row>
    <row r="2555" spans="1:10" s="14" customFormat="1" ht="77.5" x14ac:dyDescent="0.35">
      <c r="A2555" s="10"/>
      <c r="B2555" s="11"/>
      <c r="C2555" s="58">
        <v>5</v>
      </c>
      <c r="D2555" s="56" t="s">
        <v>2866</v>
      </c>
      <c r="E2555" s="63">
        <v>0</v>
      </c>
      <c r="F2555" s="63">
        <v>50000000</v>
      </c>
      <c r="G2555" s="76">
        <f t="shared" si="124"/>
        <v>50000000</v>
      </c>
      <c r="H2555" s="56" t="s">
        <v>1227</v>
      </c>
      <c r="I2555" s="69"/>
      <c r="J2555" s="26"/>
    </row>
    <row r="2556" spans="1:10" s="14" customFormat="1" ht="124" x14ac:dyDescent="0.35">
      <c r="A2556" s="10"/>
      <c r="B2556" s="11"/>
      <c r="C2556" s="58">
        <v>6</v>
      </c>
      <c r="D2556" s="56" t="s">
        <v>2867</v>
      </c>
      <c r="E2556" s="63">
        <v>0</v>
      </c>
      <c r="F2556" s="63">
        <v>20000000</v>
      </c>
      <c r="G2556" s="76">
        <f t="shared" si="124"/>
        <v>20000000</v>
      </c>
      <c r="H2556" s="56" t="s">
        <v>1227</v>
      </c>
      <c r="I2556" s="69"/>
      <c r="J2556" s="26"/>
    </row>
    <row r="2557" spans="1:10" s="14" customFormat="1" ht="108.5" x14ac:dyDescent="0.35">
      <c r="A2557" s="10"/>
      <c r="B2557" s="11"/>
      <c r="C2557" s="58">
        <v>7</v>
      </c>
      <c r="D2557" s="56" t="s">
        <v>2869</v>
      </c>
      <c r="E2557" s="63">
        <v>0</v>
      </c>
      <c r="F2557" s="63">
        <v>125000000</v>
      </c>
      <c r="G2557" s="76">
        <f t="shared" si="124"/>
        <v>125000000</v>
      </c>
      <c r="H2557" s="56" t="s">
        <v>1227</v>
      </c>
      <c r="I2557" s="69"/>
      <c r="J2557" s="26"/>
    </row>
    <row r="2558" spans="1:10" s="14" customFormat="1" ht="93" x14ac:dyDescent="0.35">
      <c r="A2558" s="10"/>
      <c r="B2558" s="11"/>
      <c r="C2558" s="58">
        <v>8</v>
      </c>
      <c r="D2558" s="56" t="s">
        <v>2870</v>
      </c>
      <c r="E2558" s="63">
        <v>0</v>
      </c>
      <c r="F2558" s="63">
        <v>100000000</v>
      </c>
      <c r="G2558" s="76">
        <f t="shared" si="124"/>
        <v>100000000</v>
      </c>
      <c r="H2558" s="56" t="s">
        <v>1227</v>
      </c>
      <c r="I2558" s="69"/>
      <c r="J2558" s="26"/>
    </row>
    <row r="2559" spans="1:10" s="14" customFormat="1" ht="77.5" x14ac:dyDescent="0.35">
      <c r="A2559" s="10"/>
      <c r="B2559" s="11"/>
      <c r="C2559" s="58">
        <v>9</v>
      </c>
      <c r="D2559" s="56" t="s">
        <v>2868</v>
      </c>
      <c r="E2559" s="63">
        <v>0</v>
      </c>
      <c r="F2559" s="63">
        <v>75000000</v>
      </c>
      <c r="G2559" s="76">
        <f t="shared" si="124"/>
        <v>75000000</v>
      </c>
      <c r="H2559" s="56" t="s">
        <v>1227</v>
      </c>
      <c r="I2559" s="69"/>
      <c r="J2559" s="26"/>
    </row>
    <row r="2560" spans="1:10" s="14" customFormat="1" ht="93" x14ac:dyDescent="0.35">
      <c r="A2560" s="10"/>
      <c r="B2560" s="11"/>
      <c r="C2560" s="58">
        <v>10</v>
      </c>
      <c r="D2560" s="56" t="s">
        <v>2862</v>
      </c>
      <c r="E2560" s="63">
        <v>0</v>
      </c>
      <c r="F2560" s="63">
        <v>15000000</v>
      </c>
      <c r="G2560" s="76">
        <f t="shared" si="124"/>
        <v>15000000</v>
      </c>
      <c r="H2560" s="56" t="s">
        <v>1226</v>
      </c>
      <c r="I2560" s="69"/>
      <c r="J2560" s="26"/>
    </row>
    <row r="2561" spans="1:10" s="14" customFormat="1" ht="108.5" x14ac:dyDescent="0.35">
      <c r="A2561" s="10"/>
      <c r="B2561" s="11"/>
      <c r="C2561" s="58">
        <v>11</v>
      </c>
      <c r="D2561" s="56" t="s">
        <v>2863</v>
      </c>
      <c r="E2561" s="63">
        <v>0</v>
      </c>
      <c r="F2561" s="63">
        <v>15000000</v>
      </c>
      <c r="G2561" s="76">
        <f t="shared" si="124"/>
        <v>15000000</v>
      </c>
      <c r="H2561" s="56" t="s">
        <v>1226</v>
      </c>
      <c r="I2561" s="69"/>
      <c r="J2561" s="26"/>
    </row>
    <row r="2562" spans="1:10" s="14" customFormat="1" ht="77.5" x14ac:dyDescent="0.35">
      <c r="A2562" s="10"/>
      <c r="B2562" s="11"/>
      <c r="C2562" s="58">
        <v>12</v>
      </c>
      <c r="D2562" s="56" t="s">
        <v>2865</v>
      </c>
      <c r="E2562" s="63">
        <v>0</v>
      </c>
      <c r="F2562" s="63">
        <v>10000000</v>
      </c>
      <c r="G2562" s="76">
        <f t="shared" si="124"/>
        <v>10000000</v>
      </c>
      <c r="H2562" s="56" t="s">
        <v>1226</v>
      </c>
      <c r="I2562" s="69"/>
      <c r="J2562" s="26"/>
    </row>
    <row r="2563" spans="1:10" s="14" customFormat="1" ht="77.5" x14ac:dyDescent="0.35">
      <c r="A2563" s="10"/>
      <c r="B2563" s="11"/>
      <c r="C2563" s="58">
        <v>13</v>
      </c>
      <c r="D2563" s="56" t="s">
        <v>2871</v>
      </c>
      <c r="E2563" s="63">
        <v>0</v>
      </c>
      <c r="F2563" s="63">
        <v>10000000</v>
      </c>
      <c r="G2563" s="76">
        <f t="shared" si="124"/>
        <v>10000000</v>
      </c>
      <c r="H2563" s="56" t="s">
        <v>1226</v>
      </c>
      <c r="I2563" s="69"/>
      <c r="J2563" s="26"/>
    </row>
    <row r="2564" spans="1:10" s="14" customFormat="1" ht="77.5" x14ac:dyDescent="0.35">
      <c r="A2564" s="10"/>
      <c r="B2564" s="11"/>
      <c r="C2564" s="58">
        <v>14</v>
      </c>
      <c r="D2564" s="56" t="s">
        <v>2872</v>
      </c>
      <c r="E2564" s="63">
        <v>0</v>
      </c>
      <c r="F2564" s="63">
        <v>15000000</v>
      </c>
      <c r="G2564" s="76">
        <f t="shared" si="124"/>
        <v>15000000</v>
      </c>
      <c r="H2564" s="56" t="s">
        <v>1226</v>
      </c>
      <c r="I2564" s="69"/>
      <c r="J2564" s="26"/>
    </row>
    <row r="2565" spans="1:10" s="14" customFormat="1" ht="77.5" x14ac:dyDescent="0.35">
      <c r="A2565" s="10"/>
      <c r="B2565" s="11"/>
      <c r="C2565" s="58">
        <v>15</v>
      </c>
      <c r="D2565" s="56" t="s">
        <v>2873</v>
      </c>
      <c r="E2565" s="63">
        <v>0</v>
      </c>
      <c r="F2565" s="63">
        <v>15000000</v>
      </c>
      <c r="G2565" s="76">
        <f t="shared" si="124"/>
        <v>15000000</v>
      </c>
      <c r="H2565" s="56" t="s">
        <v>1226</v>
      </c>
      <c r="I2565" s="69"/>
      <c r="J2565" s="26"/>
    </row>
    <row r="2566" spans="1:10" s="14" customFormat="1" ht="108.5" x14ac:dyDescent="0.35">
      <c r="A2566" s="10"/>
      <c r="B2566" s="11"/>
      <c r="C2566" s="58">
        <v>16</v>
      </c>
      <c r="D2566" s="56" t="s">
        <v>2874</v>
      </c>
      <c r="E2566" s="63">
        <v>0</v>
      </c>
      <c r="F2566" s="63">
        <v>10000000</v>
      </c>
      <c r="G2566" s="76">
        <f t="shared" si="124"/>
        <v>10000000</v>
      </c>
      <c r="H2566" s="56" t="s">
        <v>1226</v>
      </c>
      <c r="I2566" s="69"/>
      <c r="J2566" s="26"/>
    </row>
    <row r="2567" spans="1:10" x14ac:dyDescent="0.35">
      <c r="A2567" s="10"/>
      <c r="B2567" s="11"/>
      <c r="C2567" s="109" t="s">
        <v>1449</v>
      </c>
      <c r="D2567" s="110"/>
      <c r="E2567" s="59">
        <f>SUM(E2551:E2566)</f>
        <v>63000000</v>
      </c>
      <c r="F2567" s="59">
        <f>SUM(F2551:F2566)</f>
        <v>538000000</v>
      </c>
      <c r="G2567" s="73">
        <f>SUM(G2551:G2566)</f>
        <v>475000000</v>
      </c>
      <c r="H2567" s="31"/>
      <c r="J2567" s="35"/>
    </row>
    <row r="2568" spans="1:10" x14ac:dyDescent="0.35">
      <c r="A2568" s="10"/>
      <c r="B2568" s="11"/>
      <c r="C2568" s="107" t="s">
        <v>1460</v>
      </c>
      <c r="D2568" s="112"/>
      <c r="E2568" s="59"/>
      <c r="F2568" s="59"/>
      <c r="G2568" s="73"/>
      <c r="H2568" s="31"/>
      <c r="J2568" s="35"/>
    </row>
    <row r="2569" spans="1:10" ht="77.5" x14ac:dyDescent="0.35">
      <c r="A2569" s="10"/>
      <c r="B2569" s="11"/>
      <c r="C2569" s="9">
        <f ca="1">COUNTIF($B$11:E2569,E2569)</f>
        <v>1</v>
      </c>
      <c r="D2569" s="4" t="s">
        <v>883</v>
      </c>
      <c r="E2569" s="59">
        <v>20000000</v>
      </c>
      <c r="F2569" s="59">
        <v>20000000</v>
      </c>
      <c r="G2569" s="73"/>
      <c r="H2569" s="6" t="s">
        <v>1227</v>
      </c>
    </row>
    <row r="2570" spans="1:10" ht="93" x14ac:dyDescent="0.35">
      <c r="A2570" s="10"/>
      <c r="B2570" s="11"/>
      <c r="C2570" s="9">
        <f ca="1">COUNTIF($B$11:E2570,E2570)</f>
        <v>2</v>
      </c>
      <c r="D2570" s="4" t="s">
        <v>884</v>
      </c>
      <c r="E2570" s="59">
        <v>75000000</v>
      </c>
      <c r="F2570" s="59">
        <v>75000000</v>
      </c>
      <c r="G2570" s="73"/>
      <c r="H2570" s="6" t="s">
        <v>1227</v>
      </c>
    </row>
    <row r="2571" spans="1:10" ht="93" x14ac:dyDescent="0.35">
      <c r="A2571" s="10"/>
      <c r="B2571" s="11"/>
      <c r="C2571" s="9">
        <f ca="1">COUNTIF($B$11:E2571,E2571)</f>
        <v>3</v>
      </c>
      <c r="D2571" s="4" t="s">
        <v>885</v>
      </c>
      <c r="E2571" s="59">
        <v>10000000</v>
      </c>
      <c r="F2571" s="59">
        <v>10000000</v>
      </c>
      <c r="G2571" s="73"/>
      <c r="H2571" s="6" t="s">
        <v>1227</v>
      </c>
    </row>
    <row r="2572" spans="1:10" ht="77.5" x14ac:dyDescent="0.35">
      <c r="A2572" s="10"/>
      <c r="B2572" s="11"/>
      <c r="C2572" s="9">
        <f ca="1">COUNTIF($B$11:E2572,E2572)</f>
        <v>4</v>
      </c>
      <c r="D2572" s="4" t="s">
        <v>886</v>
      </c>
      <c r="E2572" s="59">
        <v>10000000</v>
      </c>
      <c r="F2572" s="59">
        <v>10000000</v>
      </c>
      <c r="G2572" s="73"/>
      <c r="H2572" s="6" t="s">
        <v>1226</v>
      </c>
    </row>
    <row r="2573" spans="1:10" ht="93" x14ac:dyDescent="0.35">
      <c r="A2573" s="10"/>
      <c r="B2573" s="11"/>
      <c r="C2573" s="9">
        <f ca="1">COUNTIF($B$11:E2573,E2573)</f>
        <v>5</v>
      </c>
      <c r="D2573" s="4" t="s">
        <v>887</v>
      </c>
      <c r="E2573" s="59">
        <v>25000000</v>
      </c>
      <c r="F2573" s="59">
        <v>25000000</v>
      </c>
      <c r="G2573" s="73"/>
      <c r="H2573" s="6" t="s">
        <v>1226</v>
      </c>
    </row>
    <row r="2574" spans="1:10" ht="77.5" x14ac:dyDescent="0.35">
      <c r="A2574" s="10"/>
      <c r="B2574" s="11"/>
      <c r="C2574" s="9">
        <f ca="1">COUNTIF($B$11:E2574,E2574)</f>
        <v>6</v>
      </c>
      <c r="D2574" s="4" t="s">
        <v>888</v>
      </c>
      <c r="E2574" s="59">
        <v>10000000</v>
      </c>
      <c r="F2574" s="59">
        <v>10000000</v>
      </c>
      <c r="G2574" s="73"/>
      <c r="H2574" s="6" t="s">
        <v>1226</v>
      </c>
    </row>
    <row r="2575" spans="1:10" s="14" customFormat="1" ht="77.5" x14ac:dyDescent="0.35">
      <c r="A2575" s="10"/>
      <c r="B2575" s="11"/>
      <c r="C2575" s="58">
        <v>7</v>
      </c>
      <c r="D2575" s="56" t="s">
        <v>2876</v>
      </c>
      <c r="E2575" s="63">
        <v>0</v>
      </c>
      <c r="F2575" s="63">
        <v>20000000</v>
      </c>
      <c r="G2575" s="76">
        <f t="shared" ref="G2575:G2592" si="125">F2575-E2575</f>
        <v>20000000</v>
      </c>
      <c r="H2575" s="56" t="s">
        <v>1227</v>
      </c>
      <c r="I2575" s="69"/>
      <c r="J2575" s="26"/>
    </row>
    <row r="2576" spans="1:10" s="14" customFormat="1" ht="77.5" x14ac:dyDescent="0.35">
      <c r="A2576" s="10"/>
      <c r="B2576" s="11"/>
      <c r="C2576" s="58">
        <v>8</v>
      </c>
      <c r="D2576" s="56" t="s">
        <v>2877</v>
      </c>
      <c r="E2576" s="63">
        <v>0</v>
      </c>
      <c r="F2576" s="63">
        <v>20000000</v>
      </c>
      <c r="G2576" s="76">
        <f t="shared" si="125"/>
        <v>20000000</v>
      </c>
      <c r="H2576" s="56" t="s">
        <v>1227</v>
      </c>
      <c r="I2576" s="69"/>
      <c r="J2576" s="26"/>
    </row>
    <row r="2577" spans="1:10" s="14" customFormat="1" ht="77.5" x14ac:dyDescent="0.35">
      <c r="A2577" s="10"/>
      <c r="B2577" s="11"/>
      <c r="C2577" s="58">
        <v>9</v>
      </c>
      <c r="D2577" s="56" t="s">
        <v>2878</v>
      </c>
      <c r="E2577" s="63">
        <v>0</v>
      </c>
      <c r="F2577" s="63">
        <v>10000000</v>
      </c>
      <c r="G2577" s="76">
        <f t="shared" si="125"/>
        <v>10000000</v>
      </c>
      <c r="H2577" s="56" t="s">
        <v>1227</v>
      </c>
      <c r="I2577" s="69"/>
      <c r="J2577" s="26"/>
    </row>
    <row r="2578" spans="1:10" s="14" customFormat="1" ht="77.5" x14ac:dyDescent="0.35">
      <c r="A2578" s="10"/>
      <c r="B2578" s="11"/>
      <c r="C2578" s="58">
        <v>10</v>
      </c>
      <c r="D2578" s="56" t="s">
        <v>2879</v>
      </c>
      <c r="E2578" s="63">
        <v>0</v>
      </c>
      <c r="F2578" s="63">
        <v>25000000</v>
      </c>
      <c r="G2578" s="76">
        <f t="shared" si="125"/>
        <v>25000000</v>
      </c>
      <c r="H2578" s="56" t="s">
        <v>1227</v>
      </c>
      <c r="I2578" s="69"/>
      <c r="J2578" s="26"/>
    </row>
    <row r="2579" spans="1:10" s="14" customFormat="1" ht="93" x14ac:dyDescent="0.35">
      <c r="A2579" s="10"/>
      <c r="B2579" s="11"/>
      <c r="C2579" s="58">
        <v>11</v>
      </c>
      <c r="D2579" s="56" t="s">
        <v>2885</v>
      </c>
      <c r="E2579" s="63">
        <v>0</v>
      </c>
      <c r="F2579" s="63">
        <v>150000000</v>
      </c>
      <c r="G2579" s="76">
        <f t="shared" si="125"/>
        <v>150000000</v>
      </c>
      <c r="H2579" s="56" t="s">
        <v>1227</v>
      </c>
      <c r="I2579" s="69"/>
      <c r="J2579" s="26"/>
    </row>
    <row r="2580" spans="1:10" s="14" customFormat="1" ht="93" x14ac:dyDescent="0.35">
      <c r="A2580" s="10"/>
      <c r="B2580" s="11"/>
      <c r="C2580" s="58">
        <v>12</v>
      </c>
      <c r="D2580" s="56" t="s">
        <v>2886</v>
      </c>
      <c r="E2580" s="63">
        <v>0</v>
      </c>
      <c r="F2580" s="63">
        <v>20000000</v>
      </c>
      <c r="G2580" s="76">
        <f t="shared" si="125"/>
        <v>20000000</v>
      </c>
      <c r="H2580" s="56" t="s">
        <v>1227</v>
      </c>
      <c r="I2580" s="69"/>
      <c r="J2580" s="26"/>
    </row>
    <row r="2581" spans="1:10" s="14" customFormat="1" ht="108.5" x14ac:dyDescent="0.35">
      <c r="A2581" s="10"/>
      <c r="B2581" s="11"/>
      <c r="C2581" s="58">
        <v>13</v>
      </c>
      <c r="D2581" s="56" t="s">
        <v>2875</v>
      </c>
      <c r="E2581" s="63">
        <v>0</v>
      </c>
      <c r="F2581" s="63">
        <v>10000000</v>
      </c>
      <c r="G2581" s="76">
        <f t="shared" si="125"/>
        <v>10000000</v>
      </c>
      <c r="H2581" s="56" t="s">
        <v>1226</v>
      </c>
      <c r="I2581" s="69"/>
      <c r="J2581" s="26"/>
    </row>
    <row r="2582" spans="1:10" s="14" customFormat="1" ht="77.5" x14ac:dyDescent="0.35">
      <c r="A2582" s="10"/>
      <c r="B2582" s="11"/>
      <c r="C2582" s="58">
        <v>14</v>
      </c>
      <c r="D2582" s="56" t="s">
        <v>2880</v>
      </c>
      <c r="E2582" s="63">
        <v>0</v>
      </c>
      <c r="F2582" s="63">
        <v>10000000</v>
      </c>
      <c r="G2582" s="76">
        <f t="shared" si="125"/>
        <v>10000000</v>
      </c>
      <c r="H2582" s="56" t="s">
        <v>1226</v>
      </c>
      <c r="I2582" s="69"/>
      <c r="J2582" s="26"/>
    </row>
    <row r="2583" spans="1:10" s="14" customFormat="1" ht="93" x14ac:dyDescent="0.35">
      <c r="A2583" s="10"/>
      <c r="B2583" s="11"/>
      <c r="C2583" s="58">
        <v>15</v>
      </c>
      <c r="D2583" s="56" t="s">
        <v>3354</v>
      </c>
      <c r="E2583" s="63">
        <v>0</v>
      </c>
      <c r="F2583" s="63">
        <v>5000000</v>
      </c>
      <c r="G2583" s="76">
        <f t="shared" si="125"/>
        <v>5000000</v>
      </c>
      <c r="H2583" s="56" t="s">
        <v>1226</v>
      </c>
      <c r="I2583" s="69"/>
      <c r="J2583" s="26"/>
    </row>
    <row r="2584" spans="1:10" s="14" customFormat="1" ht="93" x14ac:dyDescent="0.35">
      <c r="A2584" s="10"/>
      <c r="B2584" s="11"/>
      <c r="C2584" s="58">
        <v>16</v>
      </c>
      <c r="D2584" s="56" t="s">
        <v>3355</v>
      </c>
      <c r="E2584" s="63">
        <v>0</v>
      </c>
      <c r="F2584" s="63">
        <v>5000000</v>
      </c>
      <c r="G2584" s="76">
        <f t="shared" si="125"/>
        <v>5000000</v>
      </c>
      <c r="H2584" s="56" t="s">
        <v>1226</v>
      </c>
      <c r="I2584" s="69"/>
      <c r="J2584" s="26"/>
    </row>
    <row r="2585" spans="1:10" s="14" customFormat="1" ht="93" x14ac:dyDescent="0.35">
      <c r="A2585" s="10"/>
      <c r="B2585" s="11"/>
      <c r="C2585" s="58">
        <v>17</v>
      </c>
      <c r="D2585" s="56" t="s">
        <v>3356</v>
      </c>
      <c r="E2585" s="63">
        <v>0</v>
      </c>
      <c r="F2585" s="63">
        <v>5000000</v>
      </c>
      <c r="G2585" s="76">
        <f t="shared" si="125"/>
        <v>5000000</v>
      </c>
      <c r="H2585" s="56" t="s">
        <v>1226</v>
      </c>
      <c r="I2585" s="69"/>
      <c r="J2585" s="26"/>
    </row>
    <row r="2586" spans="1:10" s="14" customFormat="1" ht="93" x14ac:dyDescent="0.35">
      <c r="A2586" s="10"/>
      <c r="B2586" s="11"/>
      <c r="C2586" s="58">
        <v>18</v>
      </c>
      <c r="D2586" s="56" t="s">
        <v>3357</v>
      </c>
      <c r="E2586" s="63">
        <v>0</v>
      </c>
      <c r="F2586" s="63">
        <v>5000000</v>
      </c>
      <c r="G2586" s="76">
        <f t="shared" si="125"/>
        <v>5000000</v>
      </c>
      <c r="H2586" s="56" t="s">
        <v>1226</v>
      </c>
      <c r="I2586" s="69"/>
      <c r="J2586" s="26"/>
    </row>
    <row r="2587" spans="1:10" s="14" customFormat="1" ht="77.5" x14ac:dyDescent="0.35">
      <c r="A2587" s="10"/>
      <c r="B2587" s="11"/>
      <c r="C2587" s="58">
        <v>19</v>
      </c>
      <c r="D2587" s="56" t="s">
        <v>2881</v>
      </c>
      <c r="E2587" s="63">
        <v>0</v>
      </c>
      <c r="F2587" s="63">
        <v>10000000</v>
      </c>
      <c r="G2587" s="76">
        <f t="shared" si="125"/>
        <v>10000000</v>
      </c>
      <c r="H2587" s="56" t="s">
        <v>1226</v>
      </c>
      <c r="I2587" s="69"/>
      <c r="J2587" s="26"/>
    </row>
    <row r="2588" spans="1:10" s="14" customFormat="1" ht="77.5" x14ac:dyDescent="0.35">
      <c r="A2588" s="10"/>
      <c r="B2588" s="11"/>
      <c r="C2588" s="58">
        <v>20</v>
      </c>
      <c r="D2588" s="56" t="s">
        <v>2882</v>
      </c>
      <c r="E2588" s="63">
        <v>0</v>
      </c>
      <c r="F2588" s="63">
        <v>13000000</v>
      </c>
      <c r="G2588" s="76">
        <f t="shared" si="125"/>
        <v>13000000</v>
      </c>
      <c r="H2588" s="56" t="s">
        <v>1226</v>
      </c>
      <c r="I2588" s="69"/>
      <c r="J2588" s="26"/>
    </row>
    <row r="2589" spans="1:10" s="14" customFormat="1" ht="93" x14ac:dyDescent="0.35">
      <c r="A2589" s="10"/>
      <c r="B2589" s="11"/>
      <c r="C2589" s="58">
        <v>21</v>
      </c>
      <c r="D2589" s="56" t="s">
        <v>2883</v>
      </c>
      <c r="E2589" s="63">
        <v>0</v>
      </c>
      <c r="F2589" s="63">
        <v>20000000</v>
      </c>
      <c r="G2589" s="76">
        <f t="shared" si="125"/>
        <v>20000000</v>
      </c>
      <c r="H2589" s="56" t="s">
        <v>1226</v>
      </c>
      <c r="I2589" s="69"/>
      <c r="J2589" s="26"/>
    </row>
    <row r="2590" spans="1:10" s="14" customFormat="1" ht="77.5" x14ac:dyDescent="0.35">
      <c r="A2590" s="10"/>
      <c r="B2590" s="11"/>
      <c r="C2590" s="58">
        <v>22</v>
      </c>
      <c r="D2590" s="56" t="s">
        <v>2884</v>
      </c>
      <c r="E2590" s="63">
        <v>0</v>
      </c>
      <c r="F2590" s="63">
        <v>10000000</v>
      </c>
      <c r="G2590" s="76">
        <f t="shared" si="125"/>
        <v>10000000</v>
      </c>
      <c r="H2590" s="56" t="s">
        <v>1226</v>
      </c>
      <c r="I2590" s="69"/>
      <c r="J2590" s="26"/>
    </row>
    <row r="2591" spans="1:10" s="14" customFormat="1" ht="93" x14ac:dyDescent="0.35">
      <c r="A2591" s="10"/>
      <c r="B2591" s="11"/>
      <c r="C2591" s="58">
        <v>23</v>
      </c>
      <c r="D2591" s="56" t="s">
        <v>2887</v>
      </c>
      <c r="E2591" s="63">
        <v>0</v>
      </c>
      <c r="F2591" s="63">
        <v>10000000</v>
      </c>
      <c r="G2591" s="76">
        <f t="shared" si="125"/>
        <v>10000000</v>
      </c>
      <c r="H2591" s="56" t="s">
        <v>1226</v>
      </c>
      <c r="I2591" s="69"/>
      <c r="J2591" s="26"/>
    </row>
    <row r="2592" spans="1:10" s="14" customFormat="1" ht="93" x14ac:dyDescent="0.35">
      <c r="A2592" s="10"/>
      <c r="B2592" s="11"/>
      <c r="C2592" s="58">
        <v>24</v>
      </c>
      <c r="D2592" s="56" t="s">
        <v>2888</v>
      </c>
      <c r="E2592" s="63">
        <v>0</v>
      </c>
      <c r="F2592" s="63">
        <v>8000000</v>
      </c>
      <c r="G2592" s="76">
        <f t="shared" si="125"/>
        <v>8000000</v>
      </c>
      <c r="H2592" s="56" t="s">
        <v>1226</v>
      </c>
      <c r="I2592" s="69"/>
      <c r="J2592" s="26"/>
    </row>
    <row r="2593" spans="1:10" ht="15.75" customHeight="1" x14ac:dyDescent="0.35">
      <c r="A2593" s="10"/>
      <c r="B2593" s="11"/>
      <c r="C2593" s="109" t="s">
        <v>1450</v>
      </c>
      <c r="D2593" s="110"/>
      <c r="E2593" s="59">
        <f>SUM(E2569:E2592)</f>
        <v>150000000</v>
      </c>
      <c r="F2593" s="59">
        <f>SUM(F2569:F2592)</f>
        <v>506000000</v>
      </c>
      <c r="G2593" s="73">
        <f>SUM(G2569:G2592)</f>
        <v>356000000</v>
      </c>
      <c r="H2593" s="31"/>
      <c r="J2593" s="35"/>
    </row>
    <row r="2594" spans="1:10" ht="15.75" customHeight="1" x14ac:dyDescent="0.35">
      <c r="A2594" s="10"/>
      <c r="B2594" s="11"/>
      <c r="C2594" s="107" t="s">
        <v>1469</v>
      </c>
      <c r="D2594" s="112"/>
      <c r="E2594" s="59"/>
      <c r="F2594" s="59"/>
      <c r="G2594" s="73"/>
      <c r="H2594" s="31"/>
      <c r="J2594" s="35"/>
    </row>
    <row r="2595" spans="1:10" ht="66.75" customHeight="1" x14ac:dyDescent="0.35">
      <c r="A2595" s="10"/>
      <c r="B2595" s="11"/>
      <c r="C2595" s="9">
        <f ca="1">COUNTIF($B$11:E2595,E2595)</f>
        <v>1</v>
      </c>
      <c r="D2595" s="4" t="s">
        <v>889</v>
      </c>
      <c r="E2595" s="59">
        <v>50000000</v>
      </c>
      <c r="F2595" s="59">
        <v>50000000</v>
      </c>
      <c r="G2595" s="73"/>
      <c r="H2595" s="6" t="s">
        <v>1227</v>
      </c>
    </row>
    <row r="2596" spans="1:10" ht="108.5" x14ac:dyDescent="0.35">
      <c r="A2596" s="10"/>
      <c r="B2596" s="11"/>
      <c r="C2596" s="9">
        <f ca="1">COUNTIF($B$11:E2596,E2596)</f>
        <v>2</v>
      </c>
      <c r="D2596" s="4" t="s">
        <v>890</v>
      </c>
      <c r="E2596" s="59">
        <v>20000000</v>
      </c>
      <c r="F2596" s="59">
        <v>20000000</v>
      </c>
      <c r="G2596" s="73"/>
      <c r="H2596" s="6" t="s">
        <v>1227</v>
      </c>
    </row>
    <row r="2597" spans="1:10" ht="93" x14ac:dyDescent="0.35">
      <c r="A2597" s="10"/>
      <c r="B2597" s="11"/>
      <c r="C2597" s="9">
        <f ca="1">COUNTIF($B$11:E2597,E2597)</f>
        <v>3</v>
      </c>
      <c r="D2597" s="4" t="s">
        <v>891</v>
      </c>
      <c r="E2597" s="59">
        <v>20000000</v>
      </c>
      <c r="F2597" s="59">
        <v>20000000</v>
      </c>
      <c r="G2597" s="73"/>
      <c r="H2597" s="6" t="s">
        <v>1227</v>
      </c>
    </row>
    <row r="2598" spans="1:10" ht="77.5" x14ac:dyDescent="0.35">
      <c r="A2598" s="10"/>
      <c r="B2598" s="11"/>
      <c r="C2598" s="9">
        <f ca="1">COUNTIF($B$11:E2598,E2598)</f>
        <v>4</v>
      </c>
      <c r="D2598" s="4" t="s">
        <v>892</v>
      </c>
      <c r="E2598" s="59">
        <v>20000000</v>
      </c>
      <c r="F2598" s="59">
        <v>20000000</v>
      </c>
      <c r="G2598" s="73"/>
      <c r="H2598" s="6" t="s">
        <v>1227</v>
      </c>
    </row>
    <row r="2599" spans="1:10" ht="77.5" x14ac:dyDescent="0.35">
      <c r="A2599" s="10"/>
      <c r="B2599" s="11"/>
      <c r="C2599" s="9">
        <f ca="1">COUNTIF($B$11:E2599,E2599)</f>
        <v>5</v>
      </c>
      <c r="D2599" s="4" t="s">
        <v>893</v>
      </c>
      <c r="E2599" s="59">
        <v>15000000</v>
      </c>
      <c r="F2599" s="59">
        <v>15000000</v>
      </c>
      <c r="G2599" s="73"/>
      <c r="H2599" s="6" t="s">
        <v>1226</v>
      </c>
    </row>
    <row r="2600" spans="1:10" ht="93" x14ac:dyDescent="0.35">
      <c r="A2600" s="10"/>
      <c r="B2600" s="11"/>
      <c r="C2600" s="9">
        <f ca="1">COUNTIF($B$11:E2600,E2600)</f>
        <v>6</v>
      </c>
      <c r="D2600" s="4" t="s">
        <v>894</v>
      </c>
      <c r="E2600" s="59">
        <v>8000000</v>
      </c>
      <c r="F2600" s="59">
        <v>8000000</v>
      </c>
      <c r="G2600" s="73"/>
      <c r="H2600" s="6" t="s">
        <v>1226</v>
      </c>
    </row>
    <row r="2601" spans="1:10" ht="77.5" x14ac:dyDescent="0.35">
      <c r="A2601" s="10"/>
      <c r="B2601" s="11"/>
      <c r="C2601" s="9">
        <f ca="1">COUNTIF($B$11:E2601,E2601)</f>
        <v>7</v>
      </c>
      <c r="D2601" s="4" t="s">
        <v>895</v>
      </c>
      <c r="E2601" s="59">
        <v>15000000</v>
      </c>
      <c r="F2601" s="59">
        <v>15000000</v>
      </c>
      <c r="G2601" s="73"/>
      <c r="H2601" s="6" t="s">
        <v>1226</v>
      </c>
    </row>
    <row r="2602" spans="1:10" s="14" customFormat="1" ht="77.5" x14ac:dyDescent="0.35">
      <c r="A2602" s="10"/>
      <c r="B2602" s="11"/>
      <c r="C2602" s="58">
        <v>8</v>
      </c>
      <c r="D2602" s="56" t="s">
        <v>2894</v>
      </c>
      <c r="E2602" s="63">
        <v>0</v>
      </c>
      <c r="F2602" s="63">
        <v>15000000</v>
      </c>
      <c r="G2602" s="76">
        <f t="shared" ref="G2602:G2616" si="126">F2602-E2602</f>
        <v>15000000</v>
      </c>
      <c r="H2602" s="56" t="s">
        <v>1227</v>
      </c>
      <c r="I2602" s="69"/>
      <c r="J2602" s="26"/>
    </row>
    <row r="2603" spans="1:10" s="14" customFormat="1" ht="77.5" x14ac:dyDescent="0.35">
      <c r="A2603" s="10"/>
      <c r="B2603" s="11"/>
      <c r="C2603" s="58">
        <v>9</v>
      </c>
      <c r="D2603" s="56" t="s">
        <v>2895</v>
      </c>
      <c r="E2603" s="63">
        <v>0</v>
      </c>
      <c r="F2603" s="63">
        <v>15000000</v>
      </c>
      <c r="G2603" s="76">
        <f t="shared" si="126"/>
        <v>15000000</v>
      </c>
      <c r="H2603" s="56" t="s">
        <v>1227</v>
      </c>
      <c r="I2603" s="69"/>
      <c r="J2603" s="26"/>
    </row>
    <row r="2604" spans="1:10" s="14" customFormat="1" ht="77.5" x14ac:dyDescent="0.35">
      <c r="A2604" s="10"/>
      <c r="B2604" s="11"/>
      <c r="C2604" s="58">
        <v>10</v>
      </c>
      <c r="D2604" s="56" t="s">
        <v>2896</v>
      </c>
      <c r="E2604" s="63">
        <v>0</v>
      </c>
      <c r="F2604" s="63">
        <v>10000000</v>
      </c>
      <c r="G2604" s="76">
        <f t="shared" si="126"/>
        <v>10000000</v>
      </c>
      <c r="H2604" s="56" t="s">
        <v>1227</v>
      </c>
      <c r="I2604" s="69"/>
      <c r="J2604" s="26"/>
    </row>
    <row r="2605" spans="1:10" s="14" customFormat="1" ht="77.5" x14ac:dyDescent="0.35">
      <c r="A2605" s="10"/>
      <c r="B2605" s="11"/>
      <c r="C2605" s="58">
        <v>11</v>
      </c>
      <c r="D2605" s="56" t="s">
        <v>3358</v>
      </c>
      <c r="E2605" s="63">
        <v>0</v>
      </c>
      <c r="F2605" s="63">
        <v>150000000</v>
      </c>
      <c r="G2605" s="76">
        <f t="shared" si="126"/>
        <v>150000000</v>
      </c>
      <c r="H2605" s="56" t="s">
        <v>1227</v>
      </c>
      <c r="I2605" s="69"/>
      <c r="J2605" s="26"/>
    </row>
    <row r="2606" spans="1:10" s="14" customFormat="1" ht="77.5" x14ac:dyDescent="0.35">
      <c r="A2606" s="10"/>
      <c r="B2606" s="11"/>
      <c r="C2606" s="58">
        <v>12</v>
      </c>
      <c r="D2606" s="56" t="s">
        <v>3359</v>
      </c>
      <c r="E2606" s="63">
        <v>0</v>
      </c>
      <c r="F2606" s="63">
        <v>50000000</v>
      </c>
      <c r="G2606" s="76">
        <f t="shared" si="126"/>
        <v>50000000</v>
      </c>
      <c r="H2606" s="56" t="s">
        <v>1227</v>
      </c>
      <c r="I2606" s="69"/>
      <c r="J2606" s="26"/>
    </row>
    <row r="2607" spans="1:10" s="14" customFormat="1" ht="108.5" x14ac:dyDescent="0.35">
      <c r="A2607" s="10"/>
      <c r="B2607" s="11"/>
      <c r="C2607" s="58">
        <v>13</v>
      </c>
      <c r="D2607" s="56" t="s">
        <v>2889</v>
      </c>
      <c r="E2607" s="63">
        <v>0</v>
      </c>
      <c r="F2607" s="63">
        <v>15000000</v>
      </c>
      <c r="G2607" s="76">
        <f t="shared" si="126"/>
        <v>15000000</v>
      </c>
      <c r="H2607" s="56" t="s">
        <v>1226</v>
      </c>
      <c r="I2607" s="69"/>
      <c r="J2607" s="26"/>
    </row>
    <row r="2608" spans="1:10" s="14" customFormat="1" ht="77.5" x14ac:dyDescent="0.35">
      <c r="A2608" s="10"/>
      <c r="B2608" s="11"/>
      <c r="C2608" s="58">
        <v>14</v>
      </c>
      <c r="D2608" s="56" t="s">
        <v>3360</v>
      </c>
      <c r="E2608" s="63">
        <v>0</v>
      </c>
      <c r="F2608" s="63">
        <v>25000000</v>
      </c>
      <c r="G2608" s="76">
        <f t="shared" si="126"/>
        <v>25000000</v>
      </c>
      <c r="H2608" s="56" t="s">
        <v>1226</v>
      </c>
      <c r="I2608" s="69"/>
      <c r="J2608" s="26"/>
    </row>
    <row r="2609" spans="1:10" s="14" customFormat="1" ht="77.5" x14ac:dyDescent="0.35">
      <c r="A2609" s="10"/>
      <c r="B2609" s="11"/>
      <c r="C2609" s="58">
        <v>15</v>
      </c>
      <c r="D2609" s="56" t="s">
        <v>2890</v>
      </c>
      <c r="E2609" s="63">
        <v>0</v>
      </c>
      <c r="F2609" s="63">
        <v>15000000</v>
      </c>
      <c r="G2609" s="76">
        <f t="shared" si="126"/>
        <v>15000000</v>
      </c>
      <c r="H2609" s="56" t="s">
        <v>1226</v>
      </c>
      <c r="I2609" s="69"/>
      <c r="J2609" s="26"/>
    </row>
    <row r="2610" spans="1:10" s="14" customFormat="1" ht="77.5" x14ac:dyDescent="0.35">
      <c r="A2610" s="10"/>
      <c r="B2610" s="11"/>
      <c r="C2610" s="58">
        <v>16</v>
      </c>
      <c r="D2610" s="56" t="s">
        <v>2891</v>
      </c>
      <c r="E2610" s="63">
        <v>0</v>
      </c>
      <c r="F2610" s="63">
        <v>15000000</v>
      </c>
      <c r="G2610" s="76">
        <f t="shared" si="126"/>
        <v>15000000</v>
      </c>
      <c r="H2610" s="56" t="s">
        <v>1226</v>
      </c>
      <c r="I2610" s="69"/>
      <c r="J2610" s="26"/>
    </row>
    <row r="2611" spans="1:10" s="14" customFormat="1" ht="77.5" x14ac:dyDescent="0.35">
      <c r="A2611" s="10"/>
      <c r="B2611" s="11"/>
      <c r="C2611" s="58">
        <v>17</v>
      </c>
      <c r="D2611" s="56" t="s">
        <v>2892</v>
      </c>
      <c r="E2611" s="63">
        <v>0</v>
      </c>
      <c r="F2611" s="63">
        <v>30000000</v>
      </c>
      <c r="G2611" s="76">
        <f t="shared" si="126"/>
        <v>30000000</v>
      </c>
      <c r="H2611" s="56" t="s">
        <v>1226</v>
      </c>
      <c r="I2611" s="69"/>
      <c r="J2611" s="26"/>
    </row>
    <row r="2612" spans="1:10" s="14" customFormat="1" ht="77.5" x14ac:dyDescent="0.35">
      <c r="A2612" s="10"/>
      <c r="B2612" s="11"/>
      <c r="C2612" s="58">
        <v>18</v>
      </c>
      <c r="D2612" s="56" t="s">
        <v>2893</v>
      </c>
      <c r="E2612" s="63">
        <v>0</v>
      </c>
      <c r="F2612" s="63">
        <v>10000000</v>
      </c>
      <c r="G2612" s="76">
        <f t="shared" si="126"/>
        <v>10000000</v>
      </c>
      <c r="H2612" s="56" t="s">
        <v>1226</v>
      </c>
      <c r="I2612" s="69"/>
      <c r="J2612" s="26"/>
    </row>
    <row r="2613" spans="1:10" s="14" customFormat="1" ht="77.5" x14ac:dyDescent="0.35">
      <c r="A2613" s="10"/>
      <c r="B2613" s="11"/>
      <c r="C2613" s="58">
        <v>19</v>
      </c>
      <c r="D2613" s="56" t="s">
        <v>2897</v>
      </c>
      <c r="E2613" s="63">
        <v>0</v>
      </c>
      <c r="F2613" s="63">
        <v>25000000</v>
      </c>
      <c r="G2613" s="76">
        <f t="shared" si="126"/>
        <v>25000000</v>
      </c>
      <c r="H2613" s="56" t="s">
        <v>1226</v>
      </c>
      <c r="I2613" s="69"/>
      <c r="J2613" s="26"/>
    </row>
    <row r="2614" spans="1:10" s="14" customFormat="1" ht="77.5" x14ac:dyDescent="0.35">
      <c r="A2614" s="10"/>
      <c r="B2614" s="11"/>
      <c r="C2614" s="58">
        <v>20</v>
      </c>
      <c r="D2614" s="56" t="s">
        <v>2898</v>
      </c>
      <c r="E2614" s="63">
        <v>0</v>
      </c>
      <c r="F2614" s="63">
        <v>10000000</v>
      </c>
      <c r="G2614" s="76">
        <f t="shared" si="126"/>
        <v>10000000</v>
      </c>
      <c r="H2614" s="56" t="s">
        <v>1226</v>
      </c>
      <c r="I2614" s="69"/>
      <c r="J2614" s="26"/>
    </row>
    <row r="2615" spans="1:10" s="14" customFormat="1" ht="77.5" x14ac:dyDescent="0.35">
      <c r="A2615" s="10"/>
      <c r="B2615" s="11"/>
      <c r="C2615" s="58">
        <v>21</v>
      </c>
      <c r="D2615" s="56" t="s">
        <v>2899</v>
      </c>
      <c r="E2615" s="63">
        <v>0</v>
      </c>
      <c r="F2615" s="63">
        <v>10000000</v>
      </c>
      <c r="G2615" s="76">
        <f t="shared" si="126"/>
        <v>10000000</v>
      </c>
      <c r="H2615" s="56" t="s">
        <v>1226</v>
      </c>
      <c r="I2615" s="69"/>
      <c r="J2615" s="26"/>
    </row>
    <row r="2616" spans="1:10" s="14" customFormat="1" ht="77.5" x14ac:dyDescent="0.35">
      <c r="A2616" s="10"/>
      <c r="B2616" s="11"/>
      <c r="C2616" s="58">
        <v>22</v>
      </c>
      <c r="D2616" s="56" t="s">
        <v>3361</v>
      </c>
      <c r="E2616" s="63">
        <v>0</v>
      </c>
      <c r="F2616" s="63">
        <v>10000000</v>
      </c>
      <c r="G2616" s="76">
        <f t="shared" si="126"/>
        <v>10000000</v>
      </c>
      <c r="H2616" s="56" t="s">
        <v>1226</v>
      </c>
      <c r="I2616" s="69"/>
      <c r="J2616" s="26"/>
    </row>
    <row r="2617" spans="1:10" x14ac:dyDescent="0.35">
      <c r="A2617" s="10"/>
      <c r="B2617" s="11"/>
      <c r="C2617" s="109" t="s">
        <v>1451</v>
      </c>
      <c r="D2617" s="110"/>
      <c r="E2617" s="59">
        <f>SUM(E2595:E2616)</f>
        <v>148000000</v>
      </c>
      <c r="F2617" s="59">
        <f>SUM(F2595:F2616)</f>
        <v>553000000</v>
      </c>
      <c r="G2617" s="73">
        <f>SUM(G2595:G2616)</f>
        <v>405000000</v>
      </c>
      <c r="H2617" s="31"/>
      <c r="J2617" s="35"/>
    </row>
    <row r="2618" spans="1:10" x14ac:dyDescent="0.35">
      <c r="A2618" s="10"/>
      <c r="B2618" s="11"/>
      <c r="C2618" s="107" t="s">
        <v>1470</v>
      </c>
      <c r="D2618" s="112"/>
      <c r="E2618" s="59"/>
      <c r="F2618" s="59"/>
      <c r="G2618" s="73"/>
      <c r="H2618" s="31"/>
      <c r="J2618" s="35"/>
    </row>
    <row r="2619" spans="1:10" ht="63.75" customHeight="1" x14ac:dyDescent="0.35">
      <c r="A2619" s="10"/>
      <c r="B2619" s="11"/>
      <c r="C2619" s="9">
        <f ca="1">COUNTIF($B$11:E2619,E2619)</f>
        <v>1</v>
      </c>
      <c r="D2619" s="4" t="s">
        <v>896</v>
      </c>
      <c r="E2619" s="59">
        <v>25000000</v>
      </c>
      <c r="F2619" s="59">
        <v>25000000</v>
      </c>
      <c r="G2619" s="73"/>
      <c r="H2619" s="6" t="s">
        <v>1227</v>
      </c>
    </row>
    <row r="2620" spans="1:10" ht="77.5" x14ac:dyDescent="0.35">
      <c r="A2620" s="10"/>
      <c r="B2620" s="11"/>
      <c r="C2620" s="9">
        <f ca="1">COUNTIF($B$11:E2620,E2620)</f>
        <v>2</v>
      </c>
      <c r="D2620" s="4" t="s">
        <v>897</v>
      </c>
      <c r="E2620" s="59">
        <v>10000000</v>
      </c>
      <c r="F2620" s="59">
        <v>10000000</v>
      </c>
      <c r="G2620" s="73"/>
      <c r="H2620" s="6" t="s">
        <v>1226</v>
      </c>
    </row>
    <row r="2621" spans="1:10" ht="93" x14ac:dyDescent="0.35">
      <c r="A2621" s="10"/>
      <c r="B2621" s="11"/>
      <c r="C2621" s="9">
        <f ca="1">COUNTIF($B$11:E2621,E2621)</f>
        <v>3</v>
      </c>
      <c r="D2621" s="4" t="s">
        <v>898</v>
      </c>
      <c r="E2621" s="59">
        <v>20000000</v>
      </c>
      <c r="F2621" s="59">
        <v>20000000</v>
      </c>
      <c r="G2621" s="73"/>
      <c r="H2621" s="6" t="s">
        <v>1226</v>
      </c>
    </row>
    <row r="2622" spans="1:10" ht="108.5" x14ac:dyDescent="0.35">
      <c r="A2622" s="10"/>
      <c r="B2622" s="11"/>
      <c r="C2622" s="9">
        <f ca="1">COUNTIF($B$11:E2622,E2622)</f>
        <v>4</v>
      </c>
      <c r="D2622" s="4" t="s">
        <v>899</v>
      </c>
      <c r="E2622" s="59">
        <v>10000000</v>
      </c>
      <c r="F2622" s="59">
        <v>10000000</v>
      </c>
      <c r="G2622" s="73"/>
      <c r="H2622" s="6" t="s">
        <v>1226</v>
      </c>
    </row>
    <row r="2623" spans="1:10" ht="93" x14ac:dyDescent="0.35">
      <c r="A2623" s="10"/>
      <c r="B2623" s="11"/>
      <c r="C2623" s="9">
        <f ca="1">COUNTIF($B$11:E2623,E2623)</f>
        <v>5</v>
      </c>
      <c r="D2623" s="4" t="s">
        <v>900</v>
      </c>
      <c r="E2623" s="59">
        <v>10000000</v>
      </c>
      <c r="F2623" s="59">
        <v>10000000</v>
      </c>
      <c r="G2623" s="73"/>
      <c r="H2623" s="6" t="s">
        <v>1226</v>
      </c>
    </row>
    <row r="2624" spans="1:10" s="14" customFormat="1" ht="93" x14ac:dyDescent="0.35">
      <c r="A2624" s="10"/>
      <c r="B2624" s="11"/>
      <c r="C2624" s="58">
        <v>6</v>
      </c>
      <c r="D2624" s="56" t="s">
        <v>2900</v>
      </c>
      <c r="E2624" s="63">
        <v>0</v>
      </c>
      <c r="F2624" s="63">
        <v>30000000</v>
      </c>
      <c r="G2624" s="76">
        <f t="shared" ref="G2624:G2630" si="127">F2624-E2624</f>
        <v>30000000</v>
      </c>
      <c r="H2624" s="56" t="s">
        <v>1227</v>
      </c>
      <c r="I2624" s="69"/>
      <c r="J2624" s="26"/>
    </row>
    <row r="2625" spans="1:10" s="14" customFormat="1" ht="77.5" x14ac:dyDescent="0.35">
      <c r="A2625" s="10"/>
      <c r="B2625" s="11"/>
      <c r="C2625" s="58">
        <v>7</v>
      </c>
      <c r="D2625" s="56" t="s">
        <v>2904</v>
      </c>
      <c r="E2625" s="63">
        <v>0</v>
      </c>
      <c r="F2625" s="63">
        <v>30000000</v>
      </c>
      <c r="G2625" s="76">
        <f t="shared" si="127"/>
        <v>30000000</v>
      </c>
      <c r="H2625" s="56" t="s">
        <v>1227</v>
      </c>
      <c r="I2625" s="69"/>
      <c r="J2625" s="26"/>
    </row>
    <row r="2626" spans="1:10" s="14" customFormat="1" ht="93" x14ac:dyDescent="0.35">
      <c r="A2626" s="10"/>
      <c r="B2626" s="11"/>
      <c r="C2626" s="58">
        <v>8</v>
      </c>
      <c r="D2626" s="56" t="s">
        <v>2905</v>
      </c>
      <c r="E2626" s="63">
        <v>0</v>
      </c>
      <c r="F2626" s="63">
        <v>100000000</v>
      </c>
      <c r="G2626" s="76">
        <f t="shared" si="127"/>
        <v>100000000</v>
      </c>
      <c r="H2626" s="56" t="s">
        <v>1227</v>
      </c>
      <c r="I2626" s="69"/>
      <c r="J2626" s="26"/>
    </row>
    <row r="2627" spans="1:10" s="14" customFormat="1" ht="77.5" x14ac:dyDescent="0.35">
      <c r="A2627" s="10"/>
      <c r="B2627" s="11"/>
      <c r="C2627" s="58">
        <v>9</v>
      </c>
      <c r="D2627" s="56" t="s">
        <v>2906</v>
      </c>
      <c r="E2627" s="63">
        <v>0</v>
      </c>
      <c r="F2627" s="63">
        <v>100000000</v>
      </c>
      <c r="G2627" s="76">
        <f t="shared" si="127"/>
        <v>100000000</v>
      </c>
      <c r="H2627" s="56" t="s">
        <v>1227</v>
      </c>
      <c r="I2627" s="69"/>
      <c r="J2627" s="26"/>
    </row>
    <row r="2628" spans="1:10" s="14" customFormat="1" ht="93" x14ac:dyDescent="0.35">
      <c r="A2628" s="10"/>
      <c r="B2628" s="11"/>
      <c r="C2628" s="58">
        <v>10</v>
      </c>
      <c r="D2628" s="56" t="s">
        <v>2901</v>
      </c>
      <c r="E2628" s="63">
        <v>0</v>
      </c>
      <c r="F2628" s="63">
        <v>10000000</v>
      </c>
      <c r="G2628" s="76">
        <f t="shared" si="127"/>
        <v>10000000</v>
      </c>
      <c r="H2628" s="56" t="s">
        <v>1226</v>
      </c>
      <c r="I2628" s="69"/>
      <c r="J2628" s="26"/>
    </row>
    <row r="2629" spans="1:10" s="14" customFormat="1" ht="77.5" x14ac:dyDescent="0.35">
      <c r="A2629" s="10"/>
      <c r="B2629" s="11"/>
      <c r="C2629" s="58">
        <v>11</v>
      </c>
      <c r="D2629" s="56" t="s">
        <v>2902</v>
      </c>
      <c r="E2629" s="63">
        <v>0</v>
      </c>
      <c r="F2629" s="63">
        <v>10000000</v>
      </c>
      <c r="G2629" s="76">
        <f t="shared" si="127"/>
        <v>10000000</v>
      </c>
      <c r="H2629" s="56" t="s">
        <v>1226</v>
      </c>
      <c r="I2629" s="69"/>
      <c r="J2629" s="26"/>
    </row>
    <row r="2630" spans="1:10" s="14" customFormat="1" ht="70.5" customHeight="1" x14ac:dyDescent="0.35">
      <c r="A2630" s="10"/>
      <c r="B2630" s="11"/>
      <c r="C2630" s="58">
        <v>12</v>
      </c>
      <c r="D2630" s="56" t="s">
        <v>2903</v>
      </c>
      <c r="E2630" s="63">
        <v>0</v>
      </c>
      <c r="F2630" s="63">
        <v>10000000</v>
      </c>
      <c r="G2630" s="76">
        <f t="shared" si="127"/>
        <v>10000000</v>
      </c>
      <c r="H2630" s="56" t="s">
        <v>1226</v>
      </c>
      <c r="I2630" s="69"/>
      <c r="J2630" s="26"/>
    </row>
    <row r="2631" spans="1:10" x14ac:dyDescent="0.35">
      <c r="A2631" s="10"/>
      <c r="B2631" s="11"/>
      <c r="C2631" s="109" t="s">
        <v>1452</v>
      </c>
      <c r="D2631" s="110"/>
      <c r="E2631" s="59">
        <f>SUM(E2619:E2630)</f>
        <v>75000000</v>
      </c>
      <c r="F2631" s="59">
        <f>SUM(F2619:F2630)</f>
        <v>365000000</v>
      </c>
      <c r="G2631" s="73">
        <f>SUM(G2619:G2630)</f>
        <v>290000000</v>
      </c>
      <c r="H2631" s="31"/>
      <c r="J2631" s="35"/>
    </row>
    <row r="2632" spans="1:10" x14ac:dyDescent="0.35">
      <c r="A2632" s="10"/>
      <c r="B2632" s="11"/>
      <c r="C2632" s="107" t="s">
        <v>1471</v>
      </c>
      <c r="D2632" s="112"/>
      <c r="E2632" s="59"/>
      <c r="F2632" s="59"/>
      <c r="G2632" s="73"/>
      <c r="H2632" s="31"/>
      <c r="J2632" s="35"/>
    </row>
    <row r="2633" spans="1:10" ht="93" x14ac:dyDescent="0.35">
      <c r="A2633" s="10"/>
      <c r="B2633" s="11"/>
      <c r="C2633" s="9">
        <f ca="1">COUNTIF($B$11:E2633,E2633)</f>
        <v>1</v>
      </c>
      <c r="D2633" s="4" t="s">
        <v>901</v>
      </c>
      <c r="E2633" s="59">
        <v>25000000</v>
      </c>
      <c r="F2633" s="59">
        <v>25000000</v>
      </c>
      <c r="G2633" s="73"/>
      <c r="H2633" s="6" t="s">
        <v>1227</v>
      </c>
    </row>
    <row r="2634" spans="1:10" ht="93" x14ac:dyDescent="0.35">
      <c r="A2634" s="10"/>
      <c r="B2634" s="11"/>
      <c r="C2634" s="9">
        <f ca="1">COUNTIF($B$11:E2634,E2634)</f>
        <v>2</v>
      </c>
      <c r="D2634" s="4" t="s">
        <v>902</v>
      </c>
      <c r="E2634" s="59">
        <v>12000000</v>
      </c>
      <c r="F2634" s="59">
        <v>12000000</v>
      </c>
      <c r="G2634" s="73"/>
      <c r="H2634" s="6" t="s">
        <v>1226</v>
      </c>
    </row>
    <row r="2635" spans="1:10" ht="93" x14ac:dyDescent="0.35">
      <c r="A2635" s="10"/>
      <c r="B2635" s="11"/>
      <c r="C2635" s="9">
        <f ca="1">COUNTIF($B$11:E2635,E2635)</f>
        <v>3</v>
      </c>
      <c r="D2635" s="4" t="s">
        <v>903</v>
      </c>
      <c r="E2635" s="59">
        <v>12000000</v>
      </c>
      <c r="F2635" s="59">
        <v>12000000</v>
      </c>
      <c r="G2635" s="73"/>
      <c r="H2635" s="6" t="s">
        <v>1226</v>
      </c>
    </row>
    <row r="2636" spans="1:10" ht="93" x14ac:dyDescent="0.35">
      <c r="A2636" s="10"/>
      <c r="B2636" s="11"/>
      <c r="C2636" s="9">
        <f ca="1">COUNTIF($B$11:E2636,E2636)</f>
        <v>4</v>
      </c>
      <c r="D2636" s="4" t="s">
        <v>904</v>
      </c>
      <c r="E2636" s="59">
        <v>12000000</v>
      </c>
      <c r="F2636" s="59">
        <v>12000000</v>
      </c>
      <c r="G2636" s="73"/>
      <c r="H2636" s="6" t="s">
        <v>1226</v>
      </c>
    </row>
    <row r="2637" spans="1:10" ht="93" x14ac:dyDescent="0.35">
      <c r="A2637" s="10"/>
      <c r="B2637" s="11"/>
      <c r="C2637" s="9">
        <f ca="1">COUNTIF($B$11:E2637,E2637)</f>
        <v>5</v>
      </c>
      <c r="D2637" s="4" t="s">
        <v>905</v>
      </c>
      <c r="E2637" s="59">
        <v>12000000</v>
      </c>
      <c r="F2637" s="59">
        <v>12000000</v>
      </c>
      <c r="G2637" s="73"/>
      <c r="H2637" s="6" t="s">
        <v>1226</v>
      </c>
    </row>
    <row r="2638" spans="1:10" ht="108.5" x14ac:dyDescent="0.35">
      <c r="A2638" s="10"/>
      <c r="B2638" s="11"/>
      <c r="C2638" s="9">
        <f ca="1">COUNTIF($B$11:E2638,E2638)</f>
        <v>6</v>
      </c>
      <c r="D2638" s="4" t="s">
        <v>906</v>
      </c>
      <c r="E2638" s="59">
        <v>20000000</v>
      </c>
      <c r="F2638" s="59">
        <v>20000000</v>
      </c>
      <c r="G2638" s="73"/>
      <c r="H2638" s="6" t="s">
        <v>1226</v>
      </c>
    </row>
    <row r="2639" spans="1:10" ht="108.5" x14ac:dyDescent="0.35">
      <c r="A2639" s="10"/>
      <c r="B2639" s="11"/>
      <c r="C2639" s="9">
        <f ca="1">COUNTIF($B$11:E2639,E2639)</f>
        <v>7</v>
      </c>
      <c r="D2639" s="4" t="s">
        <v>907</v>
      </c>
      <c r="E2639" s="59">
        <v>20000000</v>
      </c>
      <c r="F2639" s="59">
        <v>20000000</v>
      </c>
      <c r="G2639" s="73"/>
      <c r="H2639" s="6" t="s">
        <v>1226</v>
      </c>
    </row>
    <row r="2640" spans="1:10" ht="93" x14ac:dyDescent="0.35">
      <c r="A2640" s="10"/>
      <c r="B2640" s="11"/>
      <c r="C2640" s="9">
        <f ca="1">COUNTIF($B$11:E2640,E2640)</f>
        <v>8</v>
      </c>
      <c r="D2640" s="4" t="s">
        <v>908</v>
      </c>
      <c r="E2640" s="59">
        <v>8000000</v>
      </c>
      <c r="F2640" s="59">
        <v>8000000</v>
      </c>
      <c r="G2640" s="73"/>
      <c r="H2640" s="6" t="s">
        <v>1226</v>
      </c>
    </row>
    <row r="2641" spans="1:10" s="14" customFormat="1" ht="108.5" x14ac:dyDescent="0.35">
      <c r="A2641" s="10"/>
      <c r="B2641" s="11"/>
      <c r="C2641" s="58">
        <v>9</v>
      </c>
      <c r="D2641" s="56" t="s">
        <v>2907</v>
      </c>
      <c r="E2641" s="63">
        <v>0</v>
      </c>
      <c r="F2641" s="63">
        <v>25000000</v>
      </c>
      <c r="G2641" s="76">
        <f t="shared" ref="G2641:G2657" si="128">F2641-E2641</f>
        <v>25000000</v>
      </c>
      <c r="H2641" s="56" t="s">
        <v>1227</v>
      </c>
      <c r="I2641" s="69"/>
      <c r="J2641" s="26"/>
    </row>
    <row r="2642" spans="1:10" s="14" customFormat="1" ht="108.5" x14ac:dyDescent="0.35">
      <c r="A2642" s="10"/>
      <c r="B2642" s="11"/>
      <c r="C2642" s="58">
        <v>10</v>
      </c>
      <c r="D2642" s="56" t="s">
        <v>2908</v>
      </c>
      <c r="E2642" s="63">
        <v>0</v>
      </c>
      <c r="F2642" s="63">
        <v>20000000</v>
      </c>
      <c r="G2642" s="76">
        <f t="shared" si="128"/>
        <v>20000000</v>
      </c>
      <c r="H2642" s="56" t="s">
        <v>1227</v>
      </c>
      <c r="I2642" s="69"/>
      <c r="J2642" s="26"/>
    </row>
    <row r="2643" spans="1:10" s="14" customFormat="1" ht="93" x14ac:dyDescent="0.35">
      <c r="A2643" s="10"/>
      <c r="B2643" s="11"/>
      <c r="C2643" s="58">
        <v>11</v>
      </c>
      <c r="D2643" s="56" t="s">
        <v>2909</v>
      </c>
      <c r="E2643" s="63">
        <v>0</v>
      </c>
      <c r="F2643" s="63">
        <v>30000000</v>
      </c>
      <c r="G2643" s="76">
        <f t="shared" si="128"/>
        <v>30000000</v>
      </c>
      <c r="H2643" s="56" t="s">
        <v>1227</v>
      </c>
      <c r="I2643" s="69"/>
      <c r="J2643" s="26"/>
    </row>
    <row r="2644" spans="1:10" s="14" customFormat="1" ht="93" x14ac:dyDescent="0.35">
      <c r="A2644" s="10"/>
      <c r="B2644" s="11"/>
      <c r="C2644" s="58">
        <v>12</v>
      </c>
      <c r="D2644" s="56" t="s">
        <v>2912</v>
      </c>
      <c r="E2644" s="63">
        <v>0</v>
      </c>
      <c r="F2644" s="63">
        <v>20000000</v>
      </c>
      <c r="G2644" s="76">
        <f t="shared" si="128"/>
        <v>20000000</v>
      </c>
      <c r="H2644" s="56" t="s">
        <v>1227</v>
      </c>
      <c r="I2644" s="69"/>
      <c r="J2644" s="26"/>
    </row>
    <row r="2645" spans="1:10" s="14" customFormat="1" ht="108.5" x14ac:dyDescent="0.35">
      <c r="A2645" s="10"/>
      <c r="B2645" s="11"/>
      <c r="C2645" s="58">
        <v>13</v>
      </c>
      <c r="D2645" s="56" t="s">
        <v>2913</v>
      </c>
      <c r="E2645" s="63">
        <v>0</v>
      </c>
      <c r="F2645" s="63">
        <v>10000000</v>
      </c>
      <c r="G2645" s="76">
        <f t="shared" si="128"/>
        <v>10000000</v>
      </c>
      <c r="H2645" s="56" t="s">
        <v>1227</v>
      </c>
      <c r="I2645" s="69"/>
      <c r="J2645" s="26"/>
    </row>
    <row r="2646" spans="1:10" s="14" customFormat="1" ht="108.5" x14ac:dyDescent="0.35">
      <c r="A2646" s="10"/>
      <c r="B2646" s="11"/>
      <c r="C2646" s="58">
        <v>14</v>
      </c>
      <c r="D2646" s="56" t="s">
        <v>2914</v>
      </c>
      <c r="E2646" s="63">
        <v>0</v>
      </c>
      <c r="F2646" s="63">
        <v>50000000</v>
      </c>
      <c r="G2646" s="76">
        <f t="shared" si="128"/>
        <v>50000000</v>
      </c>
      <c r="H2646" s="56" t="s">
        <v>1227</v>
      </c>
      <c r="I2646" s="69"/>
      <c r="J2646" s="26"/>
    </row>
    <row r="2647" spans="1:10" s="14" customFormat="1" ht="108.5" x14ac:dyDescent="0.35">
      <c r="A2647" s="10"/>
      <c r="B2647" s="11"/>
      <c r="C2647" s="58">
        <v>15</v>
      </c>
      <c r="D2647" s="56" t="s">
        <v>2915</v>
      </c>
      <c r="E2647" s="63">
        <v>0</v>
      </c>
      <c r="F2647" s="63">
        <v>30000000</v>
      </c>
      <c r="G2647" s="76">
        <f t="shared" si="128"/>
        <v>30000000</v>
      </c>
      <c r="H2647" s="56" t="s">
        <v>1227</v>
      </c>
      <c r="I2647" s="69"/>
      <c r="J2647" s="26"/>
    </row>
    <row r="2648" spans="1:10" s="14" customFormat="1" ht="93" x14ac:dyDescent="0.35">
      <c r="A2648" s="10"/>
      <c r="B2648" s="11"/>
      <c r="C2648" s="58">
        <v>16</v>
      </c>
      <c r="D2648" s="56" t="s">
        <v>2916</v>
      </c>
      <c r="E2648" s="63">
        <v>0</v>
      </c>
      <c r="F2648" s="63">
        <v>20000000</v>
      </c>
      <c r="G2648" s="76">
        <f t="shared" si="128"/>
        <v>20000000</v>
      </c>
      <c r="H2648" s="56" t="s">
        <v>1227</v>
      </c>
      <c r="I2648" s="69"/>
      <c r="J2648" s="26"/>
    </row>
    <row r="2649" spans="1:10" s="14" customFormat="1" ht="77.5" x14ac:dyDescent="0.35">
      <c r="A2649" s="10"/>
      <c r="B2649" s="11"/>
      <c r="C2649" s="58">
        <v>17</v>
      </c>
      <c r="D2649" s="56" t="s">
        <v>2917</v>
      </c>
      <c r="E2649" s="63">
        <v>0</v>
      </c>
      <c r="F2649" s="63">
        <v>15000000</v>
      </c>
      <c r="G2649" s="76">
        <f t="shared" si="128"/>
        <v>15000000</v>
      </c>
      <c r="H2649" s="56" t="s">
        <v>1227</v>
      </c>
      <c r="I2649" s="69"/>
      <c r="J2649" s="26"/>
    </row>
    <row r="2650" spans="1:10" s="14" customFormat="1" ht="100.5" customHeight="1" x14ac:dyDescent="0.35">
      <c r="A2650" s="10"/>
      <c r="B2650" s="11"/>
      <c r="C2650" s="58">
        <v>18</v>
      </c>
      <c r="D2650" s="56" t="s">
        <v>2918</v>
      </c>
      <c r="E2650" s="63">
        <v>0</v>
      </c>
      <c r="F2650" s="63">
        <v>15000000</v>
      </c>
      <c r="G2650" s="76">
        <f t="shared" si="128"/>
        <v>15000000</v>
      </c>
      <c r="H2650" s="56" t="s">
        <v>1227</v>
      </c>
      <c r="I2650" s="69"/>
      <c r="J2650" s="26"/>
    </row>
    <row r="2651" spans="1:10" s="14" customFormat="1" ht="86.25" customHeight="1" x14ac:dyDescent="0.35">
      <c r="A2651" s="10"/>
      <c r="B2651" s="11"/>
      <c r="C2651" s="58">
        <v>19</v>
      </c>
      <c r="D2651" s="56" t="s">
        <v>2920</v>
      </c>
      <c r="E2651" s="63">
        <v>0</v>
      </c>
      <c r="F2651" s="63">
        <v>40000000</v>
      </c>
      <c r="G2651" s="76">
        <f t="shared" si="128"/>
        <v>40000000</v>
      </c>
      <c r="H2651" s="56" t="s">
        <v>1227</v>
      </c>
      <c r="I2651" s="69"/>
      <c r="J2651" s="26"/>
    </row>
    <row r="2652" spans="1:10" s="14" customFormat="1" ht="93" x14ac:dyDescent="0.35">
      <c r="A2652" s="10"/>
      <c r="B2652" s="11"/>
      <c r="C2652" s="58">
        <v>20</v>
      </c>
      <c r="D2652" s="56" t="s">
        <v>2910</v>
      </c>
      <c r="E2652" s="63">
        <v>0</v>
      </c>
      <c r="F2652" s="63">
        <v>12000000</v>
      </c>
      <c r="G2652" s="76">
        <f t="shared" si="128"/>
        <v>12000000</v>
      </c>
      <c r="H2652" s="56" t="s">
        <v>1226</v>
      </c>
      <c r="I2652" s="69"/>
      <c r="J2652" s="26"/>
    </row>
    <row r="2653" spans="1:10" s="14" customFormat="1" ht="93" x14ac:dyDescent="0.35">
      <c r="A2653" s="10"/>
      <c r="B2653" s="11"/>
      <c r="C2653" s="58">
        <v>21</v>
      </c>
      <c r="D2653" s="56" t="s">
        <v>2911</v>
      </c>
      <c r="E2653" s="63">
        <v>0</v>
      </c>
      <c r="F2653" s="63">
        <v>10000000</v>
      </c>
      <c r="G2653" s="76">
        <f t="shared" si="128"/>
        <v>10000000</v>
      </c>
      <c r="H2653" s="56" t="s">
        <v>1226</v>
      </c>
      <c r="I2653" s="69"/>
      <c r="J2653" s="26"/>
    </row>
    <row r="2654" spans="1:10" s="14" customFormat="1" ht="108.5" x14ac:dyDescent="0.35">
      <c r="A2654" s="10"/>
      <c r="B2654" s="11"/>
      <c r="C2654" s="58">
        <v>22</v>
      </c>
      <c r="D2654" s="56" t="s">
        <v>3362</v>
      </c>
      <c r="E2654" s="63">
        <v>0</v>
      </c>
      <c r="F2654" s="63">
        <v>10000000</v>
      </c>
      <c r="G2654" s="76">
        <f t="shared" si="128"/>
        <v>10000000</v>
      </c>
      <c r="H2654" s="56" t="s">
        <v>1226</v>
      </c>
      <c r="I2654" s="69"/>
      <c r="J2654" s="26"/>
    </row>
    <row r="2655" spans="1:10" s="14" customFormat="1" ht="77.5" x14ac:dyDescent="0.35">
      <c r="A2655" s="10"/>
      <c r="B2655" s="11"/>
      <c r="C2655" s="58">
        <v>23</v>
      </c>
      <c r="D2655" s="56" t="s">
        <v>2919</v>
      </c>
      <c r="E2655" s="63">
        <v>0</v>
      </c>
      <c r="F2655" s="63">
        <v>10000000</v>
      </c>
      <c r="G2655" s="76">
        <f t="shared" si="128"/>
        <v>10000000</v>
      </c>
      <c r="H2655" s="56" t="s">
        <v>1226</v>
      </c>
      <c r="I2655" s="69"/>
      <c r="J2655" s="26"/>
    </row>
    <row r="2656" spans="1:10" s="14" customFormat="1" ht="77.5" x14ac:dyDescent="0.35">
      <c r="A2656" s="10"/>
      <c r="B2656" s="11"/>
      <c r="C2656" s="58">
        <v>24</v>
      </c>
      <c r="D2656" s="56" t="s">
        <v>2921</v>
      </c>
      <c r="E2656" s="63">
        <v>0</v>
      </c>
      <c r="F2656" s="63">
        <v>8000000</v>
      </c>
      <c r="G2656" s="76">
        <f t="shared" si="128"/>
        <v>8000000</v>
      </c>
      <c r="H2656" s="56" t="s">
        <v>1226</v>
      </c>
      <c r="I2656" s="69"/>
      <c r="J2656" s="26"/>
    </row>
    <row r="2657" spans="1:10" s="14" customFormat="1" ht="93" x14ac:dyDescent="0.35">
      <c r="A2657" s="10"/>
      <c r="B2657" s="11"/>
      <c r="C2657" s="58">
        <v>25</v>
      </c>
      <c r="D2657" s="56" t="s">
        <v>2922</v>
      </c>
      <c r="E2657" s="63">
        <v>0</v>
      </c>
      <c r="F2657" s="63">
        <v>8000000</v>
      </c>
      <c r="G2657" s="76">
        <f t="shared" si="128"/>
        <v>8000000</v>
      </c>
      <c r="H2657" s="56" t="s">
        <v>1226</v>
      </c>
      <c r="I2657" s="69"/>
      <c r="J2657" s="26"/>
    </row>
    <row r="2658" spans="1:10" x14ac:dyDescent="0.35">
      <c r="A2658" s="10"/>
      <c r="B2658" s="11"/>
      <c r="C2658" s="109" t="s">
        <v>1453</v>
      </c>
      <c r="D2658" s="110"/>
      <c r="E2658" s="59">
        <f>SUM(E2633:E2657)</f>
        <v>121000000</v>
      </c>
      <c r="F2658" s="59">
        <f>SUM(F2633:F2657)</f>
        <v>454000000</v>
      </c>
      <c r="G2658" s="73">
        <f>SUM(G2633:G2657)</f>
        <v>333000000</v>
      </c>
      <c r="H2658" s="31"/>
      <c r="J2658" s="35"/>
    </row>
    <row r="2659" spans="1:10" x14ac:dyDescent="0.35">
      <c r="A2659" s="10"/>
      <c r="B2659" s="11"/>
      <c r="C2659" s="107" t="s">
        <v>1472</v>
      </c>
      <c r="D2659" s="112"/>
      <c r="E2659" s="59"/>
      <c r="F2659" s="59"/>
      <c r="G2659" s="73"/>
      <c r="H2659" s="31"/>
      <c r="J2659" s="35"/>
    </row>
    <row r="2660" spans="1:10" ht="66" customHeight="1" x14ac:dyDescent="0.35">
      <c r="A2660" s="10"/>
      <c r="B2660" s="11"/>
      <c r="C2660" s="9">
        <f ca="1">COUNTIF($B$11:E2660,E2660)</f>
        <v>1</v>
      </c>
      <c r="D2660" s="4" t="s">
        <v>909</v>
      </c>
      <c r="E2660" s="59">
        <v>150000000</v>
      </c>
      <c r="F2660" s="59">
        <v>150000000</v>
      </c>
      <c r="G2660" s="73"/>
      <c r="H2660" s="6" t="s">
        <v>1227</v>
      </c>
    </row>
    <row r="2661" spans="1:10" ht="93" x14ac:dyDescent="0.35">
      <c r="A2661" s="10"/>
      <c r="B2661" s="11"/>
      <c r="C2661" s="9">
        <f ca="1">COUNTIF($B$11:E2661,E2661)</f>
        <v>2</v>
      </c>
      <c r="D2661" s="4" t="s">
        <v>910</v>
      </c>
      <c r="E2661" s="59">
        <v>20000000</v>
      </c>
      <c r="F2661" s="59">
        <v>20000000</v>
      </c>
      <c r="G2661" s="73"/>
      <c r="H2661" s="6" t="s">
        <v>1227</v>
      </c>
    </row>
    <row r="2662" spans="1:10" ht="77.5" x14ac:dyDescent="0.35">
      <c r="A2662" s="10"/>
      <c r="B2662" s="11"/>
      <c r="C2662" s="9">
        <f ca="1">COUNTIF($B$11:E2662,E2662)</f>
        <v>3</v>
      </c>
      <c r="D2662" s="4" t="s">
        <v>911</v>
      </c>
      <c r="E2662" s="59">
        <v>70000000</v>
      </c>
      <c r="F2662" s="59">
        <v>70000000</v>
      </c>
      <c r="G2662" s="73"/>
      <c r="H2662" s="6" t="s">
        <v>1227</v>
      </c>
    </row>
    <row r="2663" spans="1:10" ht="108.5" x14ac:dyDescent="0.35">
      <c r="A2663" s="10"/>
      <c r="B2663" s="11"/>
      <c r="C2663" s="9">
        <f ca="1">COUNTIF($B$11:E2663,E2663)</f>
        <v>4</v>
      </c>
      <c r="D2663" s="4" t="s">
        <v>912</v>
      </c>
      <c r="E2663" s="59">
        <v>40000000</v>
      </c>
      <c r="F2663" s="59">
        <v>40000000</v>
      </c>
      <c r="G2663" s="73"/>
      <c r="H2663" s="6" t="s">
        <v>1226</v>
      </c>
    </row>
    <row r="2664" spans="1:10" ht="93" x14ac:dyDescent="0.35">
      <c r="A2664" s="10"/>
      <c r="B2664" s="11"/>
      <c r="C2664" s="9">
        <f ca="1">COUNTIF($B$11:E2664,E2664)</f>
        <v>5</v>
      </c>
      <c r="D2664" s="4" t="s">
        <v>913</v>
      </c>
      <c r="E2664" s="59">
        <v>8000000</v>
      </c>
      <c r="F2664" s="59">
        <v>8000000</v>
      </c>
      <c r="G2664" s="73"/>
      <c r="H2664" s="6" t="s">
        <v>1226</v>
      </c>
    </row>
    <row r="2665" spans="1:10" s="14" customFormat="1" ht="77.5" x14ac:dyDescent="0.35">
      <c r="A2665" s="10"/>
      <c r="B2665" s="11"/>
      <c r="C2665" s="58">
        <v>6</v>
      </c>
      <c r="D2665" s="56" t="s">
        <v>2925</v>
      </c>
      <c r="E2665" s="63">
        <v>0</v>
      </c>
      <c r="F2665" s="63">
        <v>12000000</v>
      </c>
      <c r="G2665" s="76">
        <f t="shared" ref="G2665:G2668" si="129">F2665-E2665</f>
        <v>12000000</v>
      </c>
      <c r="H2665" s="56" t="s">
        <v>1227</v>
      </c>
      <c r="I2665" s="69"/>
      <c r="J2665" s="26"/>
    </row>
    <row r="2666" spans="1:10" s="14" customFormat="1" ht="93" x14ac:dyDescent="0.35">
      <c r="A2666" s="10"/>
      <c r="B2666" s="11"/>
      <c r="C2666" s="58">
        <v>7</v>
      </c>
      <c r="D2666" s="56" t="s">
        <v>2923</v>
      </c>
      <c r="E2666" s="63">
        <v>0</v>
      </c>
      <c r="F2666" s="63">
        <v>14000000</v>
      </c>
      <c r="G2666" s="76">
        <f t="shared" si="129"/>
        <v>14000000</v>
      </c>
      <c r="H2666" s="56" t="s">
        <v>1226</v>
      </c>
      <c r="I2666" s="69"/>
      <c r="J2666" s="26"/>
    </row>
    <row r="2667" spans="1:10" s="14" customFormat="1" ht="93" x14ac:dyDescent="0.35">
      <c r="A2667" s="10"/>
      <c r="B2667" s="11"/>
      <c r="C2667" s="58">
        <v>8</v>
      </c>
      <c r="D2667" s="56" t="s">
        <v>2924</v>
      </c>
      <c r="E2667" s="63">
        <v>0</v>
      </c>
      <c r="F2667" s="63">
        <v>25000000</v>
      </c>
      <c r="G2667" s="76">
        <f t="shared" si="129"/>
        <v>25000000</v>
      </c>
      <c r="H2667" s="56" t="s">
        <v>1226</v>
      </c>
      <c r="I2667" s="69"/>
      <c r="J2667" s="26"/>
    </row>
    <row r="2668" spans="1:10" s="14" customFormat="1" ht="93" x14ac:dyDescent="0.35">
      <c r="A2668" s="10"/>
      <c r="B2668" s="11"/>
      <c r="C2668" s="58">
        <v>9</v>
      </c>
      <c r="D2668" s="56" t="s">
        <v>2926</v>
      </c>
      <c r="E2668" s="63">
        <v>0</v>
      </c>
      <c r="F2668" s="63">
        <v>8500000</v>
      </c>
      <c r="G2668" s="76">
        <f t="shared" si="129"/>
        <v>8500000</v>
      </c>
      <c r="H2668" s="56" t="s">
        <v>1226</v>
      </c>
      <c r="I2668" s="69"/>
      <c r="J2668" s="26"/>
    </row>
    <row r="2669" spans="1:10" x14ac:dyDescent="0.35">
      <c r="A2669" s="10"/>
      <c r="B2669" s="27"/>
      <c r="C2669" s="109" t="s">
        <v>1454</v>
      </c>
      <c r="D2669" s="110"/>
      <c r="E2669" s="59">
        <f>SUM(E2660:E2668)</f>
        <v>288000000</v>
      </c>
      <c r="F2669" s="59">
        <f>SUM(F2660:F2668)</f>
        <v>347500000</v>
      </c>
      <c r="G2669" s="73">
        <f>SUM(G2660:G2668)</f>
        <v>59500000</v>
      </c>
      <c r="H2669" s="31"/>
      <c r="J2669" s="35"/>
    </row>
    <row r="2670" spans="1:10" s="32" customFormat="1" x14ac:dyDescent="0.35">
      <c r="A2670" s="28"/>
      <c r="B2670" s="40"/>
      <c r="C2670" s="109" t="s">
        <v>1455</v>
      </c>
      <c r="D2670" s="110"/>
      <c r="E2670" s="59">
        <f>SUM(E2310+E2332+E2368+E2382+E2390+E2413+E2421+E2430+E2447+E2520+E2549+E2567+E2593+E2617+E2631+E2658+E2669)</f>
        <v>2534000000</v>
      </c>
      <c r="F2670" s="59">
        <f>SUM(F2310+F2332+F2368+F2382+F2390+F2413+F2421+F2430+F2447+F2520+F2549+F2567+F2593+F2617+F2631+F2658+F2669)</f>
        <v>7183500000</v>
      </c>
      <c r="G2670" s="73">
        <f>SUM(G2310+G2332+G2368+G2382+G2390+G2413+G2421+G2430+G2447+G2520+G2549+G2567+G2593+G2617+G2631+G2658+G2669)</f>
        <v>4649500000</v>
      </c>
      <c r="H2670" s="31"/>
      <c r="I2670" s="69"/>
      <c r="J2670" s="35"/>
    </row>
    <row r="2671" spans="1:10" s="32" customFormat="1" x14ac:dyDescent="0.35">
      <c r="A2671" s="37">
        <v>10</v>
      </c>
      <c r="B2671" s="38" t="s">
        <v>1456</v>
      </c>
      <c r="C2671" s="107" t="s">
        <v>1486</v>
      </c>
      <c r="D2671" s="112"/>
      <c r="E2671" s="62"/>
      <c r="F2671" s="62"/>
      <c r="G2671" s="73"/>
      <c r="H2671" s="31"/>
      <c r="I2671" s="69"/>
      <c r="J2671" s="35"/>
    </row>
    <row r="2672" spans="1:10" ht="77.5" x14ac:dyDescent="0.35">
      <c r="A2672" s="10"/>
      <c r="B2672" s="11"/>
      <c r="C2672" s="9">
        <f ca="1">COUNTIF($B$11:E2672,E2672)</f>
        <v>1</v>
      </c>
      <c r="D2672" s="4" t="s">
        <v>914</v>
      </c>
      <c r="E2672" s="59">
        <v>12000000</v>
      </c>
      <c r="F2672" s="59">
        <v>12000000</v>
      </c>
      <c r="G2672" s="73"/>
      <c r="H2672" s="6" t="s">
        <v>1227</v>
      </c>
    </row>
    <row r="2673" spans="1:10" ht="66" customHeight="1" x14ac:dyDescent="0.35">
      <c r="A2673" s="10"/>
      <c r="B2673" s="11"/>
      <c r="C2673" s="9">
        <f ca="1">COUNTIF($B$11:E2673,E2673)</f>
        <v>2</v>
      </c>
      <c r="D2673" s="4" t="s">
        <v>915</v>
      </c>
      <c r="E2673" s="59">
        <v>15000000</v>
      </c>
      <c r="F2673" s="59">
        <v>15000000</v>
      </c>
      <c r="G2673" s="73"/>
      <c r="H2673" s="6" t="s">
        <v>1227</v>
      </c>
    </row>
    <row r="2674" spans="1:10" ht="66" customHeight="1" x14ac:dyDescent="0.35">
      <c r="A2674" s="10"/>
      <c r="B2674" s="11"/>
      <c r="C2674" s="9">
        <f ca="1">COUNTIF($B$11:E2674,E2674)</f>
        <v>3</v>
      </c>
      <c r="D2674" s="4" t="s">
        <v>916</v>
      </c>
      <c r="E2674" s="59">
        <v>15000000</v>
      </c>
      <c r="F2674" s="59">
        <v>15000000</v>
      </c>
      <c r="G2674" s="73"/>
      <c r="H2674" s="6" t="s">
        <v>1227</v>
      </c>
    </row>
    <row r="2675" spans="1:10" ht="93" x14ac:dyDescent="0.35">
      <c r="A2675" s="10"/>
      <c r="B2675" s="11"/>
      <c r="C2675" s="9">
        <f ca="1">COUNTIF($B$11:E2675,E2675)</f>
        <v>4</v>
      </c>
      <c r="D2675" s="4" t="s">
        <v>917</v>
      </c>
      <c r="E2675" s="59">
        <v>10000000</v>
      </c>
      <c r="F2675" s="59">
        <v>10000000</v>
      </c>
      <c r="G2675" s="73"/>
      <c r="H2675" s="6" t="s">
        <v>1227</v>
      </c>
    </row>
    <row r="2676" spans="1:10" ht="77.5" x14ac:dyDescent="0.35">
      <c r="A2676" s="10"/>
      <c r="B2676" s="11"/>
      <c r="C2676" s="9">
        <f ca="1">COUNTIF($B$11:E2676,E2676)</f>
        <v>5</v>
      </c>
      <c r="D2676" s="4" t="s">
        <v>918</v>
      </c>
      <c r="E2676" s="59">
        <v>10000000</v>
      </c>
      <c r="F2676" s="59">
        <v>10000000</v>
      </c>
      <c r="G2676" s="73"/>
      <c r="H2676" s="6" t="s">
        <v>1226</v>
      </c>
    </row>
    <row r="2677" spans="1:10" ht="68.25" customHeight="1" x14ac:dyDescent="0.35">
      <c r="A2677" s="10"/>
      <c r="B2677" s="11"/>
      <c r="C2677" s="9">
        <f ca="1">COUNTIF($B$11:E2677,E2677)</f>
        <v>6</v>
      </c>
      <c r="D2677" s="4" t="s">
        <v>919</v>
      </c>
      <c r="E2677" s="59">
        <v>10000000</v>
      </c>
      <c r="F2677" s="59">
        <v>10000000</v>
      </c>
      <c r="G2677" s="73"/>
      <c r="H2677" s="6" t="s">
        <v>1226</v>
      </c>
    </row>
    <row r="2678" spans="1:10" ht="77.5" x14ac:dyDescent="0.35">
      <c r="A2678" s="10"/>
      <c r="B2678" s="11"/>
      <c r="C2678" s="9">
        <f ca="1">COUNTIF($B$11:E2678,E2678)</f>
        <v>7</v>
      </c>
      <c r="D2678" s="4" t="s">
        <v>920</v>
      </c>
      <c r="E2678" s="59">
        <v>10000000</v>
      </c>
      <c r="F2678" s="59">
        <v>10000000</v>
      </c>
      <c r="G2678" s="73"/>
      <c r="H2678" s="6" t="s">
        <v>1226</v>
      </c>
    </row>
    <row r="2679" spans="1:10" ht="77.5" x14ac:dyDescent="0.35">
      <c r="A2679" s="10"/>
      <c r="B2679" s="11"/>
      <c r="C2679" s="9">
        <f ca="1">COUNTIF($B$11:E2679,E2679)</f>
        <v>8</v>
      </c>
      <c r="D2679" s="4" t="s">
        <v>921</v>
      </c>
      <c r="E2679" s="59">
        <v>8000000</v>
      </c>
      <c r="F2679" s="59">
        <v>8000000</v>
      </c>
      <c r="G2679" s="73"/>
      <c r="H2679" s="6" t="s">
        <v>1226</v>
      </c>
    </row>
    <row r="2680" spans="1:10" ht="68.25" customHeight="1" x14ac:dyDescent="0.35">
      <c r="A2680" s="10"/>
      <c r="B2680" s="11"/>
      <c r="C2680" s="9">
        <f ca="1">COUNTIF($B$11:E2680,E2680)</f>
        <v>9</v>
      </c>
      <c r="D2680" s="4" t="s">
        <v>922</v>
      </c>
      <c r="E2680" s="59">
        <v>10000000</v>
      </c>
      <c r="F2680" s="59">
        <v>10000000</v>
      </c>
      <c r="G2680" s="73"/>
      <c r="H2680" s="6" t="s">
        <v>1226</v>
      </c>
    </row>
    <row r="2681" spans="1:10" ht="77.5" x14ac:dyDescent="0.35">
      <c r="A2681" s="10"/>
      <c r="B2681" s="11"/>
      <c r="C2681" s="9">
        <f ca="1">COUNTIF($B$11:E2681,E2681)</f>
        <v>10</v>
      </c>
      <c r="D2681" s="4" t="s">
        <v>923</v>
      </c>
      <c r="E2681" s="59">
        <v>10000000</v>
      </c>
      <c r="F2681" s="59">
        <v>10000000</v>
      </c>
      <c r="G2681" s="73"/>
      <c r="H2681" s="6" t="s">
        <v>1226</v>
      </c>
    </row>
    <row r="2682" spans="1:10" ht="77.5" x14ac:dyDescent="0.35">
      <c r="A2682" s="10"/>
      <c r="B2682" s="11"/>
      <c r="C2682" s="9">
        <f ca="1">COUNTIF($B$11:E2682,E2682)</f>
        <v>11</v>
      </c>
      <c r="D2682" s="4" t="s">
        <v>924</v>
      </c>
      <c r="E2682" s="59">
        <v>10000000</v>
      </c>
      <c r="F2682" s="59">
        <v>10000000</v>
      </c>
      <c r="G2682" s="73"/>
      <c r="H2682" s="6" t="s">
        <v>1226</v>
      </c>
    </row>
    <row r="2683" spans="1:10" ht="77.5" x14ac:dyDescent="0.35">
      <c r="A2683" s="10"/>
      <c r="B2683" s="11"/>
      <c r="C2683" s="9">
        <f ca="1">COUNTIF($B$11:E2683,E2683)</f>
        <v>12</v>
      </c>
      <c r="D2683" s="4" t="s">
        <v>925</v>
      </c>
      <c r="E2683" s="59">
        <v>10000000</v>
      </c>
      <c r="F2683" s="59">
        <v>10000000</v>
      </c>
      <c r="G2683" s="73"/>
      <c r="H2683" s="6" t="s">
        <v>1226</v>
      </c>
    </row>
    <row r="2684" spans="1:10" ht="77.5" x14ac:dyDescent="0.35">
      <c r="A2684" s="10"/>
      <c r="B2684" s="11"/>
      <c r="C2684" s="9">
        <f ca="1">COUNTIF($B$11:E2684,E2684)</f>
        <v>13</v>
      </c>
      <c r="D2684" s="4" t="s">
        <v>926</v>
      </c>
      <c r="E2684" s="59">
        <v>10000000</v>
      </c>
      <c r="F2684" s="59">
        <v>10000000</v>
      </c>
      <c r="G2684" s="73"/>
      <c r="H2684" s="6" t="s">
        <v>1226</v>
      </c>
    </row>
    <row r="2685" spans="1:10" ht="93" x14ac:dyDescent="0.35">
      <c r="A2685" s="10"/>
      <c r="B2685" s="11"/>
      <c r="C2685" s="9">
        <f ca="1">COUNTIF($B$11:E2685,E2685)</f>
        <v>14</v>
      </c>
      <c r="D2685" s="4" t="s">
        <v>927</v>
      </c>
      <c r="E2685" s="59">
        <v>8000000</v>
      </c>
      <c r="F2685" s="59">
        <v>8000000</v>
      </c>
      <c r="G2685" s="73"/>
      <c r="H2685" s="6" t="s">
        <v>1226</v>
      </c>
    </row>
    <row r="2686" spans="1:10" s="14" customFormat="1" ht="65.25" customHeight="1" x14ac:dyDescent="0.35">
      <c r="A2686" s="10"/>
      <c r="B2686" s="11"/>
      <c r="C2686" s="58">
        <v>15</v>
      </c>
      <c r="D2686" s="56" t="s">
        <v>2927</v>
      </c>
      <c r="E2686" s="63">
        <v>0</v>
      </c>
      <c r="F2686" s="63">
        <v>10000000</v>
      </c>
      <c r="G2686" s="76">
        <f t="shared" ref="G2686:G2696" si="130">F2686-E2686</f>
        <v>10000000</v>
      </c>
      <c r="H2686" s="56" t="s">
        <v>1227</v>
      </c>
      <c r="I2686" s="69"/>
      <c r="J2686" s="26"/>
    </row>
    <row r="2687" spans="1:10" s="14" customFormat="1" ht="70.5" customHeight="1" x14ac:dyDescent="0.35">
      <c r="A2687" s="10"/>
      <c r="B2687" s="11"/>
      <c r="C2687" s="58">
        <v>16</v>
      </c>
      <c r="D2687" s="56" t="s">
        <v>2928</v>
      </c>
      <c r="E2687" s="63">
        <v>0</v>
      </c>
      <c r="F2687" s="63">
        <v>10000000</v>
      </c>
      <c r="G2687" s="76">
        <f t="shared" si="130"/>
        <v>10000000</v>
      </c>
      <c r="H2687" s="56" t="s">
        <v>1227</v>
      </c>
      <c r="I2687" s="69"/>
      <c r="J2687" s="26"/>
    </row>
    <row r="2688" spans="1:10" s="14" customFormat="1" ht="70.5" customHeight="1" x14ac:dyDescent="0.35">
      <c r="A2688" s="10"/>
      <c r="B2688" s="11"/>
      <c r="C2688" s="58">
        <v>17</v>
      </c>
      <c r="D2688" s="56" t="s">
        <v>2934</v>
      </c>
      <c r="E2688" s="63">
        <v>0</v>
      </c>
      <c r="F2688" s="63">
        <v>10000000</v>
      </c>
      <c r="G2688" s="76">
        <f t="shared" si="130"/>
        <v>10000000</v>
      </c>
      <c r="H2688" s="56" t="s">
        <v>1227</v>
      </c>
      <c r="I2688" s="69"/>
      <c r="J2688" s="26"/>
    </row>
    <row r="2689" spans="1:10" s="14" customFormat="1" ht="86.25" customHeight="1" x14ac:dyDescent="0.35">
      <c r="A2689" s="10"/>
      <c r="B2689" s="11"/>
      <c r="C2689" s="58">
        <v>18</v>
      </c>
      <c r="D2689" s="56" t="s">
        <v>2935</v>
      </c>
      <c r="E2689" s="63">
        <v>0</v>
      </c>
      <c r="F2689" s="63">
        <v>15000000</v>
      </c>
      <c r="G2689" s="76">
        <f t="shared" si="130"/>
        <v>15000000</v>
      </c>
      <c r="H2689" s="56" t="s">
        <v>1227</v>
      </c>
      <c r="I2689" s="69"/>
      <c r="J2689" s="26"/>
    </row>
    <row r="2690" spans="1:10" s="14" customFormat="1" ht="104.25" customHeight="1" x14ac:dyDescent="0.35">
      <c r="A2690" s="10"/>
      <c r="B2690" s="11"/>
      <c r="C2690" s="58">
        <v>19</v>
      </c>
      <c r="D2690" s="56" t="s">
        <v>2936</v>
      </c>
      <c r="E2690" s="63">
        <v>0</v>
      </c>
      <c r="F2690" s="63">
        <v>20000000</v>
      </c>
      <c r="G2690" s="76">
        <f t="shared" si="130"/>
        <v>20000000</v>
      </c>
      <c r="H2690" s="56" t="s">
        <v>1227</v>
      </c>
      <c r="I2690" s="69"/>
      <c r="J2690" s="26"/>
    </row>
    <row r="2691" spans="1:10" s="14" customFormat="1" ht="93" x14ac:dyDescent="0.35">
      <c r="A2691" s="10"/>
      <c r="B2691" s="11"/>
      <c r="C2691" s="58">
        <v>20</v>
      </c>
      <c r="D2691" s="56" t="s">
        <v>2937</v>
      </c>
      <c r="E2691" s="63">
        <v>0</v>
      </c>
      <c r="F2691" s="63">
        <v>10000000</v>
      </c>
      <c r="G2691" s="76">
        <f t="shared" si="130"/>
        <v>10000000</v>
      </c>
      <c r="H2691" s="56" t="s">
        <v>1227</v>
      </c>
      <c r="I2691" s="69"/>
      <c r="J2691" s="26"/>
    </row>
    <row r="2692" spans="1:10" s="14" customFormat="1" ht="104.25" customHeight="1" x14ac:dyDescent="0.35">
      <c r="A2692" s="10"/>
      <c r="B2692" s="11"/>
      <c r="C2692" s="58">
        <v>21</v>
      </c>
      <c r="D2692" s="56" t="s">
        <v>2929</v>
      </c>
      <c r="E2692" s="63">
        <v>0</v>
      </c>
      <c r="F2692" s="63">
        <v>10000000</v>
      </c>
      <c r="G2692" s="76">
        <f t="shared" si="130"/>
        <v>10000000</v>
      </c>
      <c r="H2692" s="56" t="s">
        <v>1226</v>
      </c>
      <c r="I2692" s="69"/>
      <c r="J2692" s="26"/>
    </row>
    <row r="2693" spans="1:10" s="14" customFormat="1" ht="77.5" x14ac:dyDescent="0.35">
      <c r="A2693" s="10"/>
      <c r="B2693" s="11"/>
      <c r="C2693" s="58">
        <v>22</v>
      </c>
      <c r="D2693" s="56" t="s">
        <v>2930</v>
      </c>
      <c r="E2693" s="63">
        <v>0</v>
      </c>
      <c r="F2693" s="63">
        <v>20000000</v>
      </c>
      <c r="G2693" s="76">
        <f t="shared" si="130"/>
        <v>20000000</v>
      </c>
      <c r="H2693" s="56" t="s">
        <v>1226</v>
      </c>
      <c r="I2693" s="69"/>
      <c r="J2693" s="26"/>
    </row>
    <row r="2694" spans="1:10" s="14" customFormat="1" ht="93" x14ac:dyDescent="0.35">
      <c r="A2694" s="10"/>
      <c r="B2694" s="11"/>
      <c r="C2694" s="58">
        <v>23</v>
      </c>
      <c r="D2694" s="56" t="s">
        <v>2931</v>
      </c>
      <c r="E2694" s="63">
        <v>0</v>
      </c>
      <c r="F2694" s="63">
        <v>7500000</v>
      </c>
      <c r="G2694" s="76">
        <f t="shared" si="130"/>
        <v>7500000</v>
      </c>
      <c r="H2694" s="56" t="s">
        <v>1226</v>
      </c>
      <c r="I2694" s="69"/>
      <c r="J2694" s="26"/>
    </row>
    <row r="2695" spans="1:10" s="14" customFormat="1" ht="77.5" x14ac:dyDescent="0.35">
      <c r="A2695" s="10"/>
      <c r="B2695" s="11"/>
      <c r="C2695" s="58">
        <v>24</v>
      </c>
      <c r="D2695" s="56" t="s">
        <v>2932</v>
      </c>
      <c r="E2695" s="63">
        <v>0</v>
      </c>
      <c r="F2695" s="63">
        <v>10000000</v>
      </c>
      <c r="G2695" s="76">
        <f t="shared" si="130"/>
        <v>10000000</v>
      </c>
      <c r="H2695" s="56" t="s">
        <v>1226</v>
      </c>
      <c r="I2695" s="69"/>
      <c r="J2695" s="26"/>
    </row>
    <row r="2696" spans="1:10" s="14" customFormat="1" ht="93" x14ac:dyDescent="0.35">
      <c r="A2696" s="10"/>
      <c r="B2696" s="11"/>
      <c r="C2696" s="58">
        <v>25</v>
      </c>
      <c r="D2696" s="56" t="s">
        <v>2933</v>
      </c>
      <c r="E2696" s="63">
        <v>0</v>
      </c>
      <c r="F2696" s="63">
        <v>10000000</v>
      </c>
      <c r="G2696" s="76">
        <f t="shared" si="130"/>
        <v>10000000</v>
      </c>
      <c r="H2696" s="56" t="s">
        <v>1226</v>
      </c>
      <c r="I2696" s="69"/>
      <c r="J2696" s="26"/>
    </row>
    <row r="2697" spans="1:10" x14ac:dyDescent="0.35">
      <c r="A2697" s="10"/>
      <c r="B2697" s="11"/>
      <c r="C2697" s="109" t="s">
        <v>1473</v>
      </c>
      <c r="D2697" s="110"/>
      <c r="E2697" s="59">
        <f>SUM(E2672:E2696)</f>
        <v>148000000</v>
      </c>
      <c r="F2697" s="59">
        <f>SUM(F2672:F2696)</f>
        <v>280500000</v>
      </c>
      <c r="G2697" s="73">
        <f>SUM(G2672:G2696)</f>
        <v>132500000</v>
      </c>
      <c r="H2697" s="31"/>
      <c r="J2697" s="35"/>
    </row>
    <row r="2698" spans="1:10" x14ac:dyDescent="0.35">
      <c r="A2698" s="10"/>
      <c r="B2698" s="11"/>
      <c r="C2698" s="107" t="s">
        <v>1487</v>
      </c>
      <c r="D2698" s="112"/>
      <c r="E2698" s="59"/>
      <c r="F2698" s="59"/>
      <c r="G2698" s="73"/>
      <c r="H2698" s="31"/>
      <c r="J2698" s="35"/>
    </row>
    <row r="2699" spans="1:10" ht="113.25" customHeight="1" x14ac:dyDescent="0.35">
      <c r="A2699" s="10"/>
      <c r="B2699" s="11"/>
      <c r="C2699" s="9">
        <f ca="1">COUNTIF($B$11:E2699,E2699)</f>
        <v>1</v>
      </c>
      <c r="D2699" s="4" t="s">
        <v>928</v>
      </c>
      <c r="E2699" s="59">
        <v>7000000</v>
      </c>
      <c r="F2699" s="59">
        <v>7000000</v>
      </c>
      <c r="G2699" s="73"/>
      <c r="H2699" s="6" t="s">
        <v>1227</v>
      </c>
    </row>
    <row r="2700" spans="1:10" ht="77.5" x14ac:dyDescent="0.35">
      <c r="A2700" s="10"/>
      <c r="B2700" s="11"/>
      <c r="C2700" s="9">
        <f ca="1">COUNTIF($B$11:E2700,E2700)</f>
        <v>2</v>
      </c>
      <c r="D2700" s="4" t="s">
        <v>929</v>
      </c>
      <c r="E2700" s="59">
        <v>10000000</v>
      </c>
      <c r="F2700" s="59">
        <v>10000000</v>
      </c>
      <c r="G2700" s="73"/>
      <c r="H2700" s="6" t="s">
        <v>1226</v>
      </c>
    </row>
    <row r="2701" spans="1:10" ht="77.5" x14ac:dyDescent="0.35">
      <c r="A2701" s="10"/>
      <c r="B2701" s="11"/>
      <c r="C2701" s="9">
        <f ca="1">COUNTIF($B$11:E2701,E2701)</f>
        <v>3</v>
      </c>
      <c r="D2701" s="4" t="s">
        <v>930</v>
      </c>
      <c r="E2701" s="59">
        <v>10000000</v>
      </c>
      <c r="F2701" s="59">
        <v>10000000</v>
      </c>
      <c r="G2701" s="73"/>
      <c r="H2701" s="6" t="s">
        <v>1226</v>
      </c>
    </row>
    <row r="2702" spans="1:10" ht="85.5" customHeight="1" x14ac:dyDescent="0.35">
      <c r="A2702" s="10"/>
      <c r="B2702" s="11"/>
      <c r="C2702" s="9">
        <f ca="1">COUNTIF($B$11:E2702,E2702)</f>
        <v>4</v>
      </c>
      <c r="D2702" s="4" t="s">
        <v>931</v>
      </c>
      <c r="E2702" s="59">
        <v>10000000</v>
      </c>
      <c r="F2702" s="59">
        <v>10000000</v>
      </c>
      <c r="G2702" s="73"/>
      <c r="H2702" s="6" t="s">
        <v>1226</v>
      </c>
    </row>
    <row r="2703" spans="1:10" s="14" customFormat="1" ht="65.25" customHeight="1" x14ac:dyDescent="0.35">
      <c r="A2703" s="10"/>
      <c r="B2703" s="11"/>
      <c r="C2703" s="58">
        <v>5</v>
      </c>
      <c r="D2703" s="56" t="s">
        <v>2938</v>
      </c>
      <c r="E2703" s="63">
        <v>0</v>
      </c>
      <c r="F2703" s="63">
        <v>10000000</v>
      </c>
      <c r="G2703" s="76">
        <f t="shared" ref="G2703:G2708" si="131">F2703-E2703</f>
        <v>10000000</v>
      </c>
      <c r="H2703" s="56" t="s">
        <v>1227</v>
      </c>
      <c r="I2703" s="69"/>
      <c r="J2703" s="26"/>
    </row>
    <row r="2704" spans="1:10" s="14" customFormat="1" ht="65.25" customHeight="1" x14ac:dyDescent="0.35">
      <c r="A2704" s="10"/>
      <c r="B2704" s="11"/>
      <c r="C2704" s="58">
        <v>6</v>
      </c>
      <c r="D2704" s="56" t="s">
        <v>3363</v>
      </c>
      <c r="E2704" s="63">
        <v>0</v>
      </c>
      <c r="F2704" s="63">
        <v>10000000</v>
      </c>
      <c r="G2704" s="76">
        <f t="shared" si="131"/>
        <v>10000000</v>
      </c>
      <c r="H2704" s="56" t="s">
        <v>1226</v>
      </c>
      <c r="I2704" s="69"/>
      <c r="J2704" s="26"/>
    </row>
    <row r="2705" spans="1:10" s="14" customFormat="1" ht="57" customHeight="1" x14ac:dyDescent="0.35">
      <c r="A2705" s="10"/>
      <c r="B2705" s="11"/>
      <c r="C2705" s="58">
        <v>7</v>
      </c>
      <c r="D2705" s="56" t="s">
        <v>3364</v>
      </c>
      <c r="E2705" s="63">
        <v>0</v>
      </c>
      <c r="F2705" s="63">
        <v>10000000</v>
      </c>
      <c r="G2705" s="76">
        <f t="shared" si="131"/>
        <v>10000000</v>
      </c>
      <c r="H2705" s="56" t="s">
        <v>1226</v>
      </c>
      <c r="I2705" s="69"/>
      <c r="J2705" s="26"/>
    </row>
    <row r="2706" spans="1:10" s="14" customFormat="1" ht="88.5" customHeight="1" x14ac:dyDescent="0.35">
      <c r="A2706" s="10"/>
      <c r="B2706" s="11"/>
      <c r="C2706" s="58">
        <v>8</v>
      </c>
      <c r="D2706" s="56" t="s">
        <v>3365</v>
      </c>
      <c r="E2706" s="63">
        <v>0</v>
      </c>
      <c r="F2706" s="63">
        <v>10000000</v>
      </c>
      <c r="G2706" s="76">
        <f t="shared" si="131"/>
        <v>10000000</v>
      </c>
      <c r="H2706" s="56" t="s">
        <v>1226</v>
      </c>
      <c r="I2706" s="69"/>
      <c r="J2706" s="26"/>
    </row>
    <row r="2707" spans="1:10" s="14" customFormat="1" ht="62.25" customHeight="1" x14ac:dyDescent="0.35">
      <c r="A2707" s="10"/>
      <c r="B2707" s="11"/>
      <c r="C2707" s="58">
        <v>9</v>
      </c>
      <c r="D2707" s="56" t="s">
        <v>2939</v>
      </c>
      <c r="E2707" s="63">
        <v>0</v>
      </c>
      <c r="F2707" s="63">
        <v>10000000</v>
      </c>
      <c r="G2707" s="76">
        <f t="shared" si="131"/>
        <v>10000000</v>
      </c>
      <c r="H2707" s="56" t="s">
        <v>1226</v>
      </c>
      <c r="I2707" s="69"/>
      <c r="J2707" s="26"/>
    </row>
    <row r="2708" spans="1:10" s="14" customFormat="1" ht="108.5" x14ac:dyDescent="0.35">
      <c r="A2708" s="10"/>
      <c r="B2708" s="11"/>
      <c r="C2708" s="58">
        <v>10</v>
      </c>
      <c r="D2708" s="56" t="s">
        <v>2940</v>
      </c>
      <c r="E2708" s="63">
        <v>0</v>
      </c>
      <c r="F2708" s="63">
        <v>10000000</v>
      </c>
      <c r="G2708" s="76">
        <f t="shared" si="131"/>
        <v>10000000</v>
      </c>
      <c r="H2708" s="56" t="s">
        <v>1226</v>
      </c>
      <c r="I2708" s="69"/>
      <c r="J2708" s="26"/>
    </row>
    <row r="2709" spans="1:10" x14ac:dyDescent="0.35">
      <c r="A2709" s="10"/>
      <c r="B2709" s="11"/>
      <c r="C2709" s="109" t="s">
        <v>1474</v>
      </c>
      <c r="D2709" s="110"/>
      <c r="E2709" s="59">
        <f>SUM(E2699:E2708)</f>
        <v>37000000</v>
      </c>
      <c r="F2709" s="59">
        <f>SUM(F2699:F2708)</f>
        <v>97000000</v>
      </c>
      <c r="G2709" s="73">
        <f>SUM(G2699:G2708)</f>
        <v>60000000</v>
      </c>
      <c r="H2709" s="31"/>
      <c r="J2709" s="35"/>
    </row>
    <row r="2710" spans="1:10" x14ac:dyDescent="0.35">
      <c r="A2710" s="10"/>
      <c r="B2710" s="11"/>
      <c r="C2710" s="107" t="s">
        <v>1488</v>
      </c>
      <c r="D2710" s="112"/>
      <c r="E2710" s="59"/>
      <c r="F2710" s="59"/>
      <c r="G2710" s="73"/>
      <c r="H2710" s="31"/>
      <c r="J2710" s="35"/>
    </row>
    <row r="2711" spans="1:10" ht="77.5" x14ac:dyDescent="0.35">
      <c r="A2711" s="10"/>
      <c r="B2711" s="11"/>
      <c r="C2711" s="9">
        <f ca="1">COUNTIF($B$11:E2711,E2711)</f>
        <v>1</v>
      </c>
      <c r="D2711" s="4" t="s">
        <v>932</v>
      </c>
      <c r="E2711" s="59">
        <v>30000000</v>
      </c>
      <c r="F2711" s="59">
        <v>30000000</v>
      </c>
      <c r="G2711" s="73"/>
      <c r="H2711" s="6" t="s">
        <v>1227</v>
      </c>
    </row>
    <row r="2712" spans="1:10" ht="81.75" customHeight="1" x14ac:dyDescent="0.35">
      <c r="A2712" s="10"/>
      <c r="B2712" s="11"/>
      <c r="C2712" s="9">
        <f ca="1">COUNTIF($B$11:E2712,E2712)</f>
        <v>2</v>
      </c>
      <c r="D2712" s="4" t="s">
        <v>933</v>
      </c>
      <c r="E2712" s="59">
        <v>15000000</v>
      </c>
      <c r="F2712" s="59">
        <v>15000000</v>
      </c>
      <c r="G2712" s="73"/>
      <c r="H2712" s="6" t="s">
        <v>1227</v>
      </c>
    </row>
    <row r="2713" spans="1:10" ht="93" x14ac:dyDescent="0.35">
      <c r="A2713" s="10"/>
      <c r="B2713" s="11"/>
      <c r="C2713" s="9">
        <f ca="1">COUNTIF($B$11:E2713,E2713)</f>
        <v>3</v>
      </c>
      <c r="D2713" s="4" t="s">
        <v>934</v>
      </c>
      <c r="E2713" s="59">
        <v>9000000</v>
      </c>
      <c r="F2713" s="59">
        <v>9000000</v>
      </c>
      <c r="G2713" s="73"/>
      <c r="H2713" s="6" t="s">
        <v>1226</v>
      </c>
    </row>
    <row r="2714" spans="1:10" ht="63.75" customHeight="1" x14ac:dyDescent="0.35">
      <c r="A2714" s="10"/>
      <c r="B2714" s="11"/>
      <c r="C2714" s="9">
        <f ca="1">COUNTIF($B$11:E2714,E2714)</f>
        <v>4</v>
      </c>
      <c r="D2714" s="4" t="s">
        <v>935</v>
      </c>
      <c r="E2714" s="59">
        <v>6000000</v>
      </c>
      <c r="F2714" s="59">
        <v>6000000</v>
      </c>
      <c r="G2714" s="73"/>
      <c r="H2714" s="6" t="s">
        <v>1226</v>
      </c>
    </row>
    <row r="2715" spans="1:10" ht="63.75" customHeight="1" x14ac:dyDescent="0.35">
      <c r="A2715" s="10"/>
      <c r="B2715" s="11"/>
      <c r="C2715" s="9">
        <f ca="1">COUNTIF($B$11:E2715,E2715)</f>
        <v>5</v>
      </c>
      <c r="D2715" s="4" t="s">
        <v>936</v>
      </c>
      <c r="E2715" s="59">
        <v>6000000</v>
      </c>
      <c r="F2715" s="59">
        <v>6000000</v>
      </c>
      <c r="G2715" s="73"/>
      <c r="H2715" s="6" t="s">
        <v>1226</v>
      </c>
    </row>
    <row r="2716" spans="1:10" ht="77.5" x14ac:dyDescent="0.35">
      <c r="A2716" s="10"/>
      <c r="B2716" s="11"/>
      <c r="C2716" s="9">
        <f ca="1">COUNTIF($B$11:E2716,E2716)</f>
        <v>6</v>
      </c>
      <c r="D2716" s="4" t="s">
        <v>937</v>
      </c>
      <c r="E2716" s="59">
        <v>5000000</v>
      </c>
      <c r="F2716" s="59">
        <v>5000000</v>
      </c>
      <c r="G2716" s="73"/>
      <c r="H2716" s="6" t="s">
        <v>1226</v>
      </c>
    </row>
    <row r="2717" spans="1:10" ht="108.5" x14ac:dyDescent="0.35">
      <c r="A2717" s="10"/>
      <c r="B2717" s="11"/>
      <c r="C2717" s="9">
        <f ca="1">COUNTIF($B$11:E2717,E2717)</f>
        <v>7</v>
      </c>
      <c r="D2717" s="4" t="s">
        <v>938</v>
      </c>
      <c r="E2717" s="59">
        <v>10000000</v>
      </c>
      <c r="F2717" s="59">
        <v>10000000</v>
      </c>
      <c r="G2717" s="73"/>
      <c r="H2717" s="6" t="s">
        <v>1226</v>
      </c>
    </row>
    <row r="2718" spans="1:10" s="14" customFormat="1" ht="77.5" x14ac:dyDescent="0.35">
      <c r="A2718" s="10"/>
      <c r="B2718" s="11"/>
      <c r="C2718" s="58">
        <v>8</v>
      </c>
      <c r="D2718" s="56" t="s">
        <v>2610</v>
      </c>
      <c r="E2718" s="63">
        <v>0</v>
      </c>
      <c r="F2718" s="63">
        <v>5000000</v>
      </c>
      <c r="G2718" s="76">
        <f t="shared" ref="G2718:G2721" si="132">F2718-E2718</f>
        <v>5000000</v>
      </c>
      <c r="H2718" s="57" t="s">
        <v>1226</v>
      </c>
      <c r="I2718" s="69"/>
      <c r="J2718" s="26"/>
    </row>
    <row r="2719" spans="1:10" s="14" customFormat="1" ht="77.5" x14ac:dyDescent="0.35">
      <c r="A2719" s="10"/>
      <c r="B2719" s="11"/>
      <c r="C2719" s="58">
        <v>9</v>
      </c>
      <c r="D2719" s="56" t="s">
        <v>2611</v>
      </c>
      <c r="E2719" s="63">
        <v>0</v>
      </c>
      <c r="F2719" s="63">
        <v>20000000</v>
      </c>
      <c r="G2719" s="76">
        <f t="shared" si="132"/>
        <v>20000000</v>
      </c>
      <c r="H2719" s="57" t="s">
        <v>1226</v>
      </c>
      <c r="I2719" s="69"/>
      <c r="J2719" s="26"/>
    </row>
    <row r="2720" spans="1:10" s="14" customFormat="1" ht="69" customHeight="1" x14ac:dyDescent="0.35">
      <c r="A2720" s="10"/>
      <c r="B2720" s="11"/>
      <c r="C2720" s="58">
        <v>10</v>
      </c>
      <c r="D2720" s="56" t="s">
        <v>2612</v>
      </c>
      <c r="E2720" s="63">
        <v>0</v>
      </c>
      <c r="F2720" s="63">
        <v>5000000</v>
      </c>
      <c r="G2720" s="76">
        <f t="shared" si="132"/>
        <v>5000000</v>
      </c>
      <c r="H2720" s="57" t="s">
        <v>1226</v>
      </c>
      <c r="I2720" s="69"/>
      <c r="J2720" s="26"/>
    </row>
    <row r="2721" spans="1:10" s="14" customFormat="1" ht="69" customHeight="1" x14ac:dyDescent="0.35">
      <c r="A2721" s="10"/>
      <c r="B2721" s="11"/>
      <c r="C2721" s="58">
        <v>11</v>
      </c>
      <c r="D2721" s="56" t="s">
        <v>3366</v>
      </c>
      <c r="E2721" s="63">
        <v>0</v>
      </c>
      <c r="F2721" s="63">
        <v>5000000</v>
      </c>
      <c r="G2721" s="76">
        <f t="shared" si="132"/>
        <v>5000000</v>
      </c>
      <c r="H2721" s="57" t="s">
        <v>1226</v>
      </c>
      <c r="I2721" s="69"/>
      <c r="J2721" s="26"/>
    </row>
    <row r="2722" spans="1:10" x14ac:dyDescent="0.35">
      <c r="A2722" s="10"/>
      <c r="B2722" s="11"/>
      <c r="C2722" s="109" t="s">
        <v>1475</v>
      </c>
      <c r="D2722" s="110"/>
      <c r="E2722" s="59">
        <f>SUM(E2711:E2721)</f>
        <v>81000000</v>
      </c>
      <c r="F2722" s="59">
        <f>SUM(F2711:F2721)</f>
        <v>116000000</v>
      </c>
      <c r="G2722" s="73">
        <f>SUM(G2711:G2721)</f>
        <v>35000000</v>
      </c>
      <c r="H2722" s="31"/>
      <c r="J2722" s="35"/>
    </row>
    <row r="2723" spans="1:10" x14ac:dyDescent="0.35">
      <c r="A2723" s="10"/>
      <c r="B2723" s="11"/>
      <c r="C2723" s="107" t="s">
        <v>1489</v>
      </c>
      <c r="D2723" s="112"/>
      <c r="E2723" s="59"/>
      <c r="F2723" s="59"/>
      <c r="G2723" s="73"/>
      <c r="H2723" s="31"/>
      <c r="J2723" s="35"/>
    </row>
    <row r="2724" spans="1:10" ht="65.25" customHeight="1" x14ac:dyDescent="0.35">
      <c r="A2724" s="10"/>
      <c r="B2724" s="11"/>
      <c r="C2724" s="9">
        <f ca="1">COUNTIF($B$11:E2724,E2724)</f>
        <v>1</v>
      </c>
      <c r="D2724" s="4" t="s">
        <v>939</v>
      </c>
      <c r="E2724" s="59">
        <v>20000000</v>
      </c>
      <c r="F2724" s="59">
        <v>20000000</v>
      </c>
      <c r="G2724" s="73"/>
      <c r="H2724" s="6" t="s">
        <v>1227</v>
      </c>
    </row>
    <row r="2725" spans="1:10" ht="77.5" x14ac:dyDescent="0.35">
      <c r="A2725" s="10"/>
      <c r="B2725" s="11"/>
      <c r="C2725" s="9">
        <f ca="1">COUNTIF($B$11:E2725,E2725)</f>
        <v>2</v>
      </c>
      <c r="D2725" s="4" t="s">
        <v>940</v>
      </c>
      <c r="E2725" s="59">
        <v>20000000</v>
      </c>
      <c r="F2725" s="59">
        <v>20000000</v>
      </c>
      <c r="G2725" s="73"/>
      <c r="H2725" s="6" t="s">
        <v>1227</v>
      </c>
    </row>
    <row r="2726" spans="1:10" ht="77.5" x14ac:dyDescent="0.35">
      <c r="A2726" s="10"/>
      <c r="B2726" s="11"/>
      <c r="C2726" s="9">
        <f ca="1">COUNTIF($B$11:E2726,E2726)</f>
        <v>3</v>
      </c>
      <c r="D2726" s="4" t="s">
        <v>941</v>
      </c>
      <c r="E2726" s="59">
        <v>20000000</v>
      </c>
      <c r="F2726" s="59">
        <v>20000000</v>
      </c>
      <c r="G2726" s="73"/>
      <c r="H2726" s="6" t="s">
        <v>1227</v>
      </c>
    </row>
    <row r="2727" spans="1:10" ht="77.5" x14ac:dyDescent="0.35">
      <c r="A2727" s="10"/>
      <c r="B2727" s="11"/>
      <c r="C2727" s="9">
        <f ca="1">COUNTIF($B$11:E2727,E2727)</f>
        <v>4</v>
      </c>
      <c r="D2727" s="4" t="s">
        <v>942</v>
      </c>
      <c r="E2727" s="59">
        <v>15000000</v>
      </c>
      <c r="F2727" s="59">
        <v>15000000</v>
      </c>
      <c r="G2727" s="73"/>
      <c r="H2727" s="6" t="s">
        <v>1227</v>
      </c>
    </row>
    <row r="2728" spans="1:10" ht="96.75" customHeight="1" x14ac:dyDescent="0.35">
      <c r="A2728" s="10"/>
      <c r="B2728" s="11"/>
      <c r="C2728" s="9">
        <f ca="1">COUNTIF($B$11:E2728,E2728)</f>
        <v>5</v>
      </c>
      <c r="D2728" s="4" t="s">
        <v>943</v>
      </c>
      <c r="E2728" s="59">
        <v>45000000</v>
      </c>
      <c r="F2728" s="59">
        <v>45000000</v>
      </c>
      <c r="G2728" s="73"/>
      <c r="H2728" s="6" t="s">
        <v>1227</v>
      </c>
    </row>
    <row r="2729" spans="1:10" ht="108.5" x14ac:dyDescent="0.35">
      <c r="A2729" s="10"/>
      <c r="B2729" s="11"/>
      <c r="C2729" s="9">
        <f ca="1">COUNTIF($B$11:E2729,E2729)</f>
        <v>6</v>
      </c>
      <c r="D2729" s="4" t="s">
        <v>944</v>
      </c>
      <c r="E2729" s="59">
        <v>20000000</v>
      </c>
      <c r="F2729" s="59">
        <v>20000000</v>
      </c>
      <c r="G2729" s="73"/>
      <c r="H2729" s="6" t="s">
        <v>1227</v>
      </c>
    </row>
    <row r="2730" spans="1:10" ht="93" x14ac:dyDescent="0.35">
      <c r="A2730" s="10"/>
      <c r="B2730" s="11"/>
      <c r="C2730" s="9">
        <f ca="1">COUNTIF($B$11:E2730,E2730)</f>
        <v>7</v>
      </c>
      <c r="D2730" s="4" t="s">
        <v>945</v>
      </c>
      <c r="E2730" s="59">
        <v>80000000</v>
      </c>
      <c r="F2730" s="59">
        <v>80000000</v>
      </c>
      <c r="G2730" s="73"/>
      <c r="H2730" s="6" t="s">
        <v>1227</v>
      </c>
    </row>
    <row r="2731" spans="1:10" ht="65.25" customHeight="1" x14ac:dyDescent="0.35">
      <c r="A2731" s="10"/>
      <c r="B2731" s="11"/>
      <c r="C2731" s="9">
        <f ca="1">COUNTIF($B$11:E2731,E2731)</f>
        <v>8</v>
      </c>
      <c r="D2731" s="4" t="s">
        <v>946</v>
      </c>
      <c r="E2731" s="59">
        <v>20000000</v>
      </c>
      <c r="F2731" s="59">
        <v>20000000</v>
      </c>
      <c r="G2731" s="73"/>
      <c r="H2731" s="6" t="s">
        <v>1226</v>
      </c>
    </row>
    <row r="2732" spans="1:10" ht="77.5" x14ac:dyDescent="0.35">
      <c r="A2732" s="10"/>
      <c r="B2732" s="11"/>
      <c r="C2732" s="9">
        <f ca="1">COUNTIF($B$11:E2732,E2732)</f>
        <v>9</v>
      </c>
      <c r="D2732" s="4" t="s">
        <v>947</v>
      </c>
      <c r="E2732" s="59">
        <v>20000000</v>
      </c>
      <c r="F2732" s="59">
        <v>20000000</v>
      </c>
      <c r="G2732" s="73"/>
      <c r="H2732" s="6" t="s">
        <v>1226</v>
      </c>
    </row>
    <row r="2733" spans="1:10" ht="93" x14ac:dyDescent="0.35">
      <c r="A2733" s="10"/>
      <c r="B2733" s="11"/>
      <c r="C2733" s="9">
        <f ca="1">COUNTIF($B$11:E2733,E2733)</f>
        <v>10</v>
      </c>
      <c r="D2733" s="4" t="s">
        <v>948</v>
      </c>
      <c r="E2733" s="59">
        <v>20000000</v>
      </c>
      <c r="F2733" s="59">
        <v>20000000</v>
      </c>
      <c r="G2733" s="73"/>
      <c r="H2733" s="6" t="s">
        <v>1226</v>
      </c>
    </row>
    <row r="2734" spans="1:10" ht="93" x14ac:dyDescent="0.35">
      <c r="A2734" s="10"/>
      <c r="B2734" s="11"/>
      <c r="C2734" s="9">
        <f ca="1">COUNTIF($B$11:E2734,E2734)</f>
        <v>11</v>
      </c>
      <c r="D2734" s="4" t="s">
        <v>949</v>
      </c>
      <c r="E2734" s="59">
        <v>20000000</v>
      </c>
      <c r="F2734" s="59">
        <v>20000000</v>
      </c>
      <c r="G2734" s="73"/>
      <c r="H2734" s="6" t="s">
        <v>1226</v>
      </c>
    </row>
    <row r="2735" spans="1:10" ht="93" x14ac:dyDescent="0.35">
      <c r="A2735" s="10"/>
      <c r="B2735" s="11"/>
      <c r="C2735" s="9">
        <f ca="1">COUNTIF($B$11:E2735,E2735)</f>
        <v>12</v>
      </c>
      <c r="D2735" s="4" t="s">
        <v>950</v>
      </c>
      <c r="E2735" s="59">
        <v>20000000</v>
      </c>
      <c r="F2735" s="59">
        <v>20000000</v>
      </c>
      <c r="G2735" s="73"/>
      <c r="H2735" s="6" t="s">
        <v>1226</v>
      </c>
    </row>
    <row r="2736" spans="1:10" ht="93" x14ac:dyDescent="0.35">
      <c r="A2736" s="10"/>
      <c r="B2736" s="11"/>
      <c r="C2736" s="9">
        <f ca="1">COUNTIF($B$11:E2736,E2736)</f>
        <v>13</v>
      </c>
      <c r="D2736" s="4" t="s">
        <v>951</v>
      </c>
      <c r="E2736" s="59">
        <v>8000000</v>
      </c>
      <c r="F2736" s="59">
        <v>8000000</v>
      </c>
      <c r="G2736" s="73"/>
      <c r="H2736" s="6" t="s">
        <v>1226</v>
      </c>
    </row>
    <row r="2737" spans="1:10" ht="77.5" x14ac:dyDescent="0.35">
      <c r="A2737" s="10"/>
      <c r="B2737" s="11"/>
      <c r="C2737" s="9">
        <f ca="1">COUNTIF($B$11:E2737,E2737)</f>
        <v>14</v>
      </c>
      <c r="D2737" s="4" t="s">
        <v>952</v>
      </c>
      <c r="E2737" s="59">
        <v>20000000</v>
      </c>
      <c r="F2737" s="59">
        <v>20000000</v>
      </c>
      <c r="G2737" s="73"/>
      <c r="H2737" s="6" t="s">
        <v>1226</v>
      </c>
    </row>
    <row r="2738" spans="1:10" ht="77.5" x14ac:dyDescent="0.35">
      <c r="A2738" s="10"/>
      <c r="B2738" s="11"/>
      <c r="C2738" s="9">
        <f ca="1">COUNTIF($B$11:E2738,E2738)</f>
        <v>15</v>
      </c>
      <c r="D2738" s="4" t="s">
        <v>953</v>
      </c>
      <c r="E2738" s="59">
        <v>20000000</v>
      </c>
      <c r="F2738" s="59">
        <v>20000000</v>
      </c>
      <c r="G2738" s="73"/>
      <c r="H2738" s="6" t="s">
        <v>1226</v>
      </c>
    </row>
    <row r="2739" spans="1:10" ht="65.25" customHeight="1" x14ac:dyDescent="0.35">
      <c r="A2739" s="10"/>
      <c r="B2739" s="11"/>
      <c r="C2739" s="9">
        <f ca="1">COUNTIF($B$11:E2739,E2739)</f>
        <v>16</v>
      </c>
      <c r="D2739" s="4" t="s">
        <v>954</v>
      </c>
      <c r="E2739" s="59">
        <v>20000000</v>
      </c>
      <c r="F2739" s="59">
        <v>20000000</v>
      </c>
      <c r="G2739" s="73"/>
      <c r="H2739" s="6" t="s">
        <v>1226</v>
      </c>
    </row>
    <row r="2740" spans="1:10" ht="65.25" customHeight="1" x14ac:dyDescent="0.35">
      <c r="A2740" s="10"/>
      <c r="B2740" s="11"/>
      <c r="C2740" s="9">
        <f ca="1">COUNTIF($B$11:E2740,E2740)</f>
        <v>17</v>
      </c>
      <c r="D2740" s="4" t="s">
        <v>955</v>
      </c>
      <c r="E2740" s="59">
        <v>20000000</v>
      </c>
      <c r="F2740" s="59">
        <v>20000000</v>
      </c>
      <c r="G2740" s="73"/>
      <c r="H2740" s="6" t="s">
        <v>1226</v>
      </c>
    </row>
    <row r="2741" spans="1:10" ht="65.25" customHeight="1" x14ac:dyDescent="0.35">
      <c r="A2741" s="10"/>
      <c r="B2741" s="11"/>
      <c r="C2741" s="9">
        <f ca="1">COUNTIF($B$11:E2741,E2741)</f>
        <v>18</v>
      </c>
      <c r="D2741" s="4" t="s">
        <v>956</v>
      </c>
      <c r="E2741" s="59">
        <v>20000000</v>
      </c>
      <c r="F2741" s="59">
        <v>20000000</v>
      </c>
      <c r="G2741" s="73"/>
      <c r="H2741" s="6" t="s">
        <v>1226</v>
      </c>
    </row>
    <row r="2742" spans="1:10" ht="77.5" x14ac:dyDescent="0.35">
      <c r="A2742" s="10"/>
      <c r="B2742" s="11"/>
      <c r="C2742" s="9">
        <f ca="1">COUNTIF($B$11:E2742,E2742)</f>
        <v>19</v>
      </c>
      <c r="D2742" s="4" t="s">
        <v>957</v>
      </c>
      <c r="E2742" s="59">
        <v>9000000</v>
      </c>
      <c r="F2742" s="59">
        <v>9000000</v>
      </c>
      <c r="G2742" s="73"/>
      <c r="H2742" s="6" t="s">
        <v>1226</v>
      </c>
    </row>
    <row r="2743" spans="1:10" ht="77.5" x14ac:dyDescent="0.35">
      <c r="A2743" s="10"/>
      <c r="B2743" s="11"/>
      <c r="C2743" s="9">
        <f ca="1">COUNTIF($B$11:E2743,E2743)</f>
        <v>20</v>
      </c>
      <c r="D2743" s="4" t="s">
        <v>958</v>
      </c>
      <c r="E2743" s="59">
        <v>9000000</v>
      </c>
      <c r="F2743" s="59">
        <v>9000000</v>
      </c>
      <c r="G2743" s="73"/>
      <c r="H2743" s="6" t="s">
        <v>1226</v>
      </c>
    </row>
    <row r="2744" spans="1:10" ht="147" customHeight="1" x14ac:dyDescent="0.35">
      <c r="A2744" s="10"/>
      <c r="B2744" s="11"/>
      <c r="C2744" s="9">
        <f ca="1">COUNTIF($B$11:E2744,E2744)</f>
        <v>21</v>
      </c>
      <c r="D2744" s="4" t="s">
        <v>959</v>
      </c>
      <c r="E2744" s="59">
        <v>20000000</v>
      </c>
      <c r="F2744" s="59">
        <v>20000000</v>
      </c>
      <c r="G2744" s="73"/>
      <c r="H2744" s="6" t="s">
        <v>1226</v>
      </c>
    </row>
    <row r="2745" spans="1:10" ht="124" x14ac:dyDescent="0.35">
      <c r="A2745" s="10"/>
      <c r="B2745" s="11"/>
      <c r="C2745" s="9">
        <f ca="1">COUNTIF($B$11:E2745,E2745)</f>
        <v>22</v>
      </c>
      <c r="D2745" s="4" t="s">
        <v>960</v>
      </c>
      <c r="E2745" s="59">
        <v>10000000</v>
      </c>
      <c r="F2745" s="59">
        <v>10000000</v>
      </c>
      <c r="G2745" s="73"/>
      <c r="H2745" s="6" t="s">
        <v>1226</v>
      </c>
    </row>
    <row r="2746" spans="1:10" s="14" customFormat="1" ht="63" customHeight="1" x14ac:dyDescent="0.35">
      <c r="A2746" s="10"/>
      <c r="B2746" s="11"/>
      <c r="C2746" s="58">
        <v>23</v>
      </c>
      <c r="D2746" s="56" t="s">
        <v>2949</v>
      </c>
      <c r="E2746" s="63">
        <v>0</v>
      </c>
      <c r="F2746" s="63">
        <v>35000000</v>
      </c>
      <c r="G2746" s="76">
        <f t="shared" ref="G2746:G2759" si="133">F2746-E2746</f>
        <v>35000000</v>
      </c>
      <c r="H2746" s="56" t="s">
        <v>1227</v>
      </c>
      <c r="I2746" s="69"/>
      <c r="J2746" s="26"/>
    </row>
    <row r="2747" spans="1:10" s="14" customFormat="1" ht="124" x14ac:dyDescent="0.35">
      <c r="A2747" s="10"/>
      <c r="B2747" s="11"/>
      <c r="C2747" s="58">
        <v>24</v>
      </c>
      <c r="D2747" s="56" t="s">
        <v>2950</v>
      </c>
      <c r="E2747" s="63">
        <v>0</v>
      </c>
      <c r="F2747" s="63">
        <v>40000000</v>
      </c>
      <c r="G2747" s="76">
        <f t="shared" si="133"/>
        <v>40000000</v>
      </c>
      <c r="H2747" s="56" t="s">
        <v>1227</v>
      </c>
      <c r="I2747" s="69"/>
      <c r="J2747" s="26"/>
    </row>
    <row r="2748" spans="1:10" s="14" customFormat="1" ht="124" x14ac:dyDescent="0.35">
      <c r="A2748" s="10"/>
      <c r="B2748" s="11"/>
      <c r="C2748" s="58">
        <v>25</v>
      </c>
      <c r="D2748" s="56" t="s">
        <v>2951</v>
      </c>
      <c r="E2748" s="63">
        <v>0</v>
      </c>
      <c r="F2748" s="63">
        <v>40000000</v>
      </c>
      <c r="G2748" s="76">
        <f t="shared" si="133"/>
        <v>40000000</v>
      </c>
      <c r="H2748" s="56" t="s">
        <v>1227</v>
      </c>
      <c r="I2748" s="69"/>
      <c r="J2748" s="26"/>
    </row>
    <row r="2749" spans="1:10" s="14" customFormat="1" ht="124" x14ac:dyDescent="0.35">
      <c r="A2749" s="10"/>
      <c r="B2749" s="11"/>
      <c r="C2749" s="58">
        <v>26</v>
      </c>
      <c r="D2749" s="56" t="s">
        <v>2952</v>
      </c>
      <c r="E2749" s="63">
        <v>0</v>
      </c>
      <c r="F2749" s="63">
        <v>90000000</v>
      </c>
      <c r="G2749" s="76">
        <f t="shared" si="133"/>
        <v>90000000</v>
      </c>
      <c r="H2749" s="56" t="s">
        <v>1227</v>
      </c>
      <c r="I2749" s="69"/>
      <c r="J2749" s="26"/>
    </row>
    <row r="2750" spans="1:10" s="14" customFormat="1" ht="70.5" customHeight="1" x14ac:dyDescent="0.35">
      <c r="A2750" s="10"/>
      <c r="B2750" s="11"/>
      <c r="C2750" s="58">
        <v>27</v>
      </c>
      <c r="D2750" s="56" t="s">
        <v>2953</v>
      </c>
      <c r="E2750" s="63">
        <v>0</v>
      </c>
      <c r="F2750" s="63">
        <v>30000000</v>
      </c>
      <c r="G2750" s="76">
        <f t="shared" si="133"/>
        <v>30000000</v>
      </c>
      <c r="H2750" s="56" t="s">
        <v>1227</v>
      </c>
      <c r="I2750" s="69"/>
      <c r="J2750" s="26"/>
    </row>
    <row r="2751" spans="1:10" s="14" customFormat="1" ht="60.75" customHeight="1" x14ac:dyDescent="0.35">
      <c r="A2751" s="10"/>
      <c r="B2751" s="11"/>
      <c r="C2751" s="58">
        <v>28</v>
      </c>
      <c r="D2751" s="56" t="s">
        <v>2954</v>
      </c>
      <c r="E2751" s="63">
        <v>0</v>
      </c>
      <c r="F2751" s="63">
        <v>15000000</v>
      </c>
      <c r="G2751" s="76">
        <f t="shared" si="133"/>
        <v>15000000</v>
      </c>
      <c r="H2751" s="56" t="s">
        <v>1227</v>
      </c>
      <c r="I2751" s="69"/>
      <c r="J2751" s="26"/>
    </row>
    <row r="2752" spans="1:10" s="14" customFormat="1" ht="60.75" customHeight="1" x14ac:dyDescent="0.35">
      <c r="A2752" s="10"/>
      <c r="B2752" s="11"/>
      <c r="C2752" s="58">
        <v>29</v>
      </c>
      <c r="D2752" s="56" t="s">
        <v>2941</v>
      </c>
      <c r="E2752" s="63">
        <v>0</v>
      </c>
      <c r="F2752" s="63">
        <v>17000000</v>
      </c>
      <c r="G2752" s="76">
        <f t="shared" si="133"/>
        <v>17000000</v>
      </c>
      <c r="H2752" s="56" t="s">
        <v>1226</v>
      </c>
      <c r="I2752" s="69"/>
      <c r="J2752" s="26"/>
    </row>
    <row r="2753" spans="1:10" s="14" customFormat="1" ht="108.5" x14ac:dyDescent="0.35">
      <c r="A2753" s="10"/>
      <c r="B2753" s="11"/>
      <c r="C2753" s="58">
        <v>30</v>
      </c>
      <c r="D2753" s="56" t="s">
        <v>2942</v>
      </c>
      <c r="E2753" s="63">
        <v>0</v>
      </c>
      <c r="F2753" s="63">
        <v>10000000</v>
      </c>
      <c r="G2753" s="76">
        <f t="shared" si="133"/>
        <v>10000000</v>
      </c>
      <c r="H2753" s="56" t="s">
        <v>1226</v>
      </c>
      <c r="I2753" s="69"/>
      <c r="J2753" s="26"/>
    </row>
    <row r="2754" spans="1:10" s="14" customFormat="1" ht="119.25" customHeight="1" x14ac:dyDescent="0.35">
      <c r="A2754" s="10"/>
      <c r="B2754" s="11"/>
      <c r="C2754" s="58">
        <v>31</v>
      </c>
      <c r="D2754" s="56" t="s">
        <v>2943</v>
      </c>
      <c r="E2754" s="63">
        <v>0</v>
      </c>
      <c r="F2754" s="63">
        <v>10000000</v>
      </c>
      <c r="G2754" s="76">
        <f t="shared" si="133"/>
        <v>10000000</v>
      </c>
      <c r="H2754" s="56" t="s">
        <v>1226</v>
      </c>
      <c r="I2754" s="69"/>
      <c r="J2754" s="26"/>
    </row>
    <row r="2755" spans="1:10" s="14" customFormat="1" ht="133.5" customHeight="1" x14ac:dyDescent="0.35">
      <c r="A2755" s="10"/>
      <c r="B2755" s="11"/>
      <c r="C2755" s="58">
        <v>32</v>
      </c>
      <c r="D2755" s="56" t="s">
        <v>2944</v>
      </c>
      <c r="E2755" s="63">
        <v>0</v>
      </c>
      <c r="F2755" s="63">
        <v>10000000</v>
      </c>
      <c r="G2755" s="76">
        <f t="shared" si="133"/>
        <v>10000000</v>
      </c>
      <c r="H2755" s="56" t="s">
        <v>1226</v>
      </c>
      <c r="I2755" s="69"/>
      <c r="J2755" s="26"/>
    </row>
    <row r="2756" spans="1:10" s="14" customFormat="1" ht="77.5" x14ac:dyDescent="0.35">
      <c r="A2756" s="10"/>
      <c r="B2756" s="11"/>
      <c r="C2756" s="58">
        <v>33</v>
      </c>
      <c r="D2756" s="56" t="s">
        <v>2945</v>
      </c>
      <c r="E2756" s="63">
        <v>0</v>
      </c>
      <c r="F2756" s="63">
        <v>10000000</v>
      </c>
      <c r="G2756" s="76">
        <f t="shared" si="133"/>
        <v>10000000</v>
      </c>
      <c r="H2756" s="56" t="s">
        <v>1226</v>
      </c>
      <c r="I2756" s="69"/>
      <c r="J2756" s="26"/>
    </row>
    <row r="2757" spans="1:10" s="14" customFormat="1" ht="129" customHeight="1" x14ac:dyDescent="0.35">
      <c r="A2757" s="10"/>
      <c r="B2757" s="11"/>
      <c r="C2757" s="58">
        <v>34</v>
      </c>
      <c r="D2757" s="56" t="s">
        <v>2946</v>
      </c>
      <c r="E2757" s="63">
        <v>0</v>
      </c>
      <c r="F2757" s="63">
        <v>17000000</v>
      </c>
      <c r="G2757" s="76">
        <f t="shared" si="133"/>
        <v>17000000</v>
      </c>
      <c r="H2757" s="56" t="s">
        <v>1226</v>
      </c>
      <c r="I2757" s="69"/>
      <c r="J2757" s="26"/>
    </row>
    <row r="2758" spans="1:10" s="14" customFormat="1" ht="111" customHeight="1" x14ac:dyDescent="0.35">
      <c r="A2758" s="10"/>
      <c r="B2758" s="11"/>
      <c r="C2758" s="58">
        <v>35</v>
      </c>
      <c r="D2758" s="56" t="s">
        <v>2947</v>
      </c>
      <c r="E2758" s="63">
        <v>0</v>
      </c>
      <c r="F2758" s="63">
        <v>17000000</v>
      </c>
      <c r="G2758" s="76">
        <f t="shared" si="133"/>
        <v>17000000</v>
      </c>
      <c r="H2758" s="56" t="s">
        <v>1226</v>
      </c>
      <c r="I2758" s="69"/>
      <c r="J2758" s="26"/>
    </row>
    <row r="2759" spans="1:10" s="14" customFormat="1" ht="153" customHeight="1" x14ac:dyDescent="0.35">
      <c r="A2759" s="10"/>
      <c r="B2759" s="11"/>
      <c r="C2759" s="58">
        <v>36</v>
      </c>
      <c r="D2759" s="56" t="s">
        <v>2948</v>
      </c>
      <c r="E2759" s="63">
        <v>0</v>
      </c>
      <c r="F2759" s="63">
        <v>10000000</v>
      </c>
      <c r="G2759" s="76">
        <f t="shared" si="133"/>
        <v>10000000</v>
      </c>
      <c r="H2759" s="56" t="s">
        <v>1226</v>
      </c>
      <c r="I2759" s="69"/>
      <c r="J2759" s="26"/>
    </row>
    <row r="2760" spans="1:10" ht="39" customHeight="1" x14ac:dyDescent="0.35">
      <c r="A2760" s="10"/>
      <c r="B2760" s="11"/>
      <c r="C2760" s="109" t="s">
        <v>1476</v>
      </c>
      <c r="D2760" s="110"/>
      <c r="E2760" s="61">
        <f>SUM(E2724:E2759)</f>
        <v>476000000</v>
      </c>
      <c r="F2760" s="61">
        <f>SUM(F2724:F2759)</f>
        <v>827000000</v>
      </c>
      <c r="G2760" s="75">
        <f>SUM(G2724:G2759)</f>
        <v>351000000</v>
      </c>
      <c r="H2760" s="31"/>
      <c r="J2760" s="35"/>
    </row>
    <row r="2761" spans="1:10" x14ac:dyDescent="0.35">
      <c r="A2761" s="10"/>
      <c r="B2761" s="11"/>
      <c r="C2761" s="107" t="s">
        <v>1490</v>
      </c>
      <c r="D2761" s="112"/>
      <c r="E2761" s="59"/>
      <c r="F2761" s="59"/>
      <c r="G2761" s="73"/>
      <c r="H2761" s="31"/>
      <c r="J2761" s="35"/>
    </row>
    <row r="2762" spans="1:10" ht="108.5" x14ac:dyDescent="0.35">
      <c r="A2762" s="10"/>
      <c r="B2762" s="11"/>
      <c r="C2762" s="9">
        <f ca="1">COUNTIF($B$11:E2762,E2762)</f>
        <v>1</v>
      </c>
      <c r="D2762" s="4" t="s">
        <v>961</v>
      </c>
      <c r="E2762" s="59">
        <v>40000000</v>
      </c>
      <c r="F2762" s="59">
        <v>40000000</v>
      </c>
      <c r="G2762" s="73"/>
      <c r="H2762" s="6" t="s">
        <v>1227</v>
      </c>
    </row>
    <row r="2763" spans="1:10" ht="77.5" x14ac:dyDescent="0.35">
      <c r="A2763" s="10"/>
      <c r="B2763" s="11"/>
      <c r="C2763" s="9">
        <f ca="1">COUNTIF($B$11:E2763,E2763)</f>
        <v>2</v>
      </c>
      <c r="D2763" s="4" t="s">
        <v>962</v>
      </c>
      <c r="E2763" s="59">
        <v>70000000</v>
      </c>
      <c r="F2763" s="59">
        <v>70000000</v>
      </c>
      <c r="G2763" s="73"/>
      <c r="H2763" s="6" t="s">
        <v>1227</v>
      </c>
    </row>
    <row r="2764" spans="1:10" ht="84" customHeight="1" x14ac:dyDescent="0.35">
      <c r="A2764" s="10"/>
      <c r="B2764" s="11"/>
      <c r="C2764" s="9">
        <f ca="1">COUNTIF($B$11:E2764,E2764)</f>
        <v>3</v>
      </c>
      <c r="D2764" s="4" t="s">
        <v>963</v>
      </c>
      <c r="E2764" s="59">
        <v>15000000</v>
      </c>
      <c r="F2764" s="59">
        <v>15000000</v>
      </c>
      <c r="G2764" s="73"/>
      <c r="H2764" s="6" t="s">
        <v>1226</v>
      </c>
    </row>
    <row r="2765" spans="1:10" ht="93" x14ac:dyDescent="0.35">
      <c r="A2765" s="10"/>
      <c r="B2765" s="11"/>
      <c r="C2765" s="9">
        <f ca="1">COUNTIF($B$11:E2765,E2765)</f>
        <v>4</v>
      </c>
      <c r="D2765" s="4" t="s">
        <v>964</v>
      </c>
      <c r="E2765" s="59">
        <v>15000000</v>
      </c>
      <c r="F2765" s="59">
        <v>15000000</v>
      </c>
      <c r="G2765" s="73"/>
      <c r="H2765" s="6" t="s">
        <v>1226</v>
      </c>
    </row>
    <row r="2766" spans="1:10" ht="93" x14ac:dyDescent="0.35">
      <c r="A2766" s="10"/>
      <c r="B2766" s="11"/>
      <c r="C2766" s="9">
        <f ca="1">COUNTIF($B$11:E2766,E2766)</f>
        <v>5</v>
      </c>
      <c r="D2766" s="4" t="s">
        <v>965</v>
      </c>
      <c r="E2766" s="59">
        <v>8000000</v>
      </c>
      <c r="F2766" s="59">
        <v>8000000</v>
      </c>
      <c r="G2766" s="73"/>
      <c r="H2766" s="6" t="s">
        <v>1226</v>
      </c>
    </row>
    <row r="2767" spans="1:10" ht="102" customHeight="1" x14ac:dyDescent="0.35">
      <c r="A2767" s="10"/>
      <c r="B2767" s="11"/>
      <c r="C2767" s="9">
        <f ca="1">COUNTIF($B$11:E2767,E2767)</f>
        <v>6</v>
      </c>
      <c r="D2767" s="4" t="s">
        <v>966</v>
      </c>
      <c r="E2767" s="59">
        <v>20000000</v>
      </c>
      <c r="F2767" s="59">
        <v>20000000</v>
      </c>
      <c r="G2767" s="73"/>
      <c r="H2767" s="6" t="s">
        <v>1226</v>
      </c>
    </row>
    <row r="2768" spans="1:10" ht="77.5" x14ac:dyDescent="0.35">
      <c r="A2768" s="10"/>
      <c r="B2768" s="11"/>
      <c r="C2768" s="9">
        <f ca="1">COUNTIF($B$11:E2768,E2768)</f>
        <v>7</v>
      </c>
      <c r="D2768" s="4" t="s">
        <v>967</v>
      </c>
      <c r="E2768" s="59">
        <v>15000000</v>
      </c>
      <c r="F2768" s="59">
        <v>15000000</v>
      </c>
      <c r="G2768" s="73"/>
      <c r="H2768" s="6" t="s">
        <v>1226</v>
      </c>
    </row>
    <row r="2769" spans="1:10" ht="77.5" x14ac:dyDescent="0.35">
      <c r="A2769" s="10"/>
      <c r="B2769" s="11"/>
      <c r="C2769" s="9">
        <f ca="1">COUNTIF($B$11:E2769,E2769)</f>
        <v>8</v>
      </c>
      <c r="D2769" s="4" t="s">
        <v>968</v>
      </c>
      <c r="E2769" s="59">
        <v>10000000</v>
      </c>
      <c r="F2769" s="59">
        <v>10000000</v>
      </c>
      <c r="G2769" s="73"/>
      <c r="H2769" s="6" t="s">
        <v>1226</v>
      </c>
    </row>
    <row r="2770" spans="1:10" ht="77.5" x14ac:dyDescent="0.35">
      <c r="A2770" s="10"/>
      <c r="B2770" s="11"/>
      <c r="C2770" s="9">
        <f ca="1">COUNTIF($B$11:E2770,E2770)</f>
        <v>9</v>
      </c>
      <c r="D2770" s="4" t="s">
        <v>969</v>
      </c>
      <c r="E2770" s="59">
        <v>10000000</v>
      </c>
      <c r="F2770" s="59">
        <v>10000000</v>
      </c>
      <c r="G2770" s="73"/>
      <c r="H2770" s="6" t="s">
        <v>1226</v>
      </c>
    </row>
    <row r="2771" spans="1:10" ht="77.5" x14ac:dyDescent="0.35">
      <c r="A2771" s="10"/>
      <c r="B2771" s="11"/>
      <c r="C2771" s="9">
        <f ca="1">COUNTIF($B$11:E2771,E2771)</f>
        <v>10</v>
      </c>
      <c r="D2771" s="4" t="s">
        <v>970</v>
      </c>
      <c r="E2771" s="59">
        <v>7000000</v>
      </c>
      <c r="F2771" s="59">
        <v>7000000</v>
      </c>
      <c r="G2771" s="73"/>
      <c r="H2771" s="6" t="s">
        <v>1226</v>
      </c>
    </row>
    <row r="2772" spans="1:10" ht="77.5" x14ac:dyDescent="0.35">
      <c r="A2772" s="10"/>
      <c r="B2772" s="11"/>
      <c r="C2772" s="9">
        <f ca="1">COUNTIF($B$11:E2772,E2772)</f>
        <v>11</v>
      </c>
      <c r="D2772" s="4" t="s">
        <v>971</v>
      </c>
      <c r="E2772" s="59">
        <v>10000000</v>
      </c>
      <c r="F2772" s="59">
        <v>10000000</v>
      </c>
      <c r="G2772" s="73"/>
      <c r="H2772" s="6" t="s">
        <v>1226</v>
      </c>
    </row>
    <row r="2773" spans="1:10" ht="77.5" x14ac:dyDescent="0.35">
      <c r="A2773" s="10"/>
      <c r="B2773" s="11"/>
      <c r="C2773" s="9">
        <f ca="1">COUNTIF($B$11:E2773,E2773)</f>
        <v>12</v>
      </c>
      <c r="D2773" s="4" t="s">
        <v>972</v>
      </c>
      <c r="E2773" s="59">
        <v>10000000</v>
      </c>
      <c r="F2773" s="59">
        <v>10000000</v>
      </c>
      <c r="G2773" s="73"/>
      <c r="H2773" s="6" t="s">
        <v>1226</v>
      </c>
    </row>
    <row r="2774" spans="1:10" ht="108.5" x14ac:dyDescent="0.35">
      <c r="A2774" s="10"/>
      <c r="B2774" s="11"/>
      <c r="C2774" s="9">
        <f ca="1">COUNTIF($B$11:E2774,E2774)</f>
        <v>13</v>
      </c>
      <c r="D2774" s="4" t="s">
        <v>973</v>
      </c>
      <c r="E2774" s="59">
        <v>65000000</v>
      </c>
      <c r="F2774" s="59">
        <v>65000000</v>
      </c>
      <c r="G2774" s="73"/>
      <c r="H2774" s="6" t="s">
        <v>1226</v>
      </c>
    </row>
    <row r="2775" spans="1:10" s="14" customFormat="1" ht="124" x14ac:dyDescent="0.35">
      <c r="A2775" s="10"/>
      <c r="B2775" s="11"/>
      <c r="C2775" s="58">
        <v>14</v>
      </c>
      <c r="D2775" s="56" t="s">
        <v>2959</v>
      </c>
      <c r="E2775" s="63">
        <v>0</v>
      </c>
      <c r="F2775" s="63">
        <v>35000000</v>
      </c>
      <c r="G2775" s="76">
        <f t="shared" ref="G2775:G2780" si="134">F2775-E2775</f>
        <v>35000000</v>
      </c>
      <c r="H2775" s="56" t="s">
        <v>1227</v>
      </c>
      <c r="I2775" s="69"/>
      <c r="J2775" s="26"/>
    </row>
    <row r="2776" spans="1:10" s="14" customFormat="1" ht="108.5" x14ac:dyDescent="0.35">
      <c r="A2776" s="10"/>
      <c r="B2776" s="11"/>
      <c r="C2776" s="58">
        <v>15</v>
      </c>
      <c r="D2776" s="56" t="s">
        <v>2960</v>
      </c>
      <c r="E2776" s="63">
        <v>0</v>
      </c>
      <c r="F2776" s="63">
        <v>10000000</v>
      </c>
      <c r="G2776" s="76">
        <f t="shared" si="134"/>
        <v>10000000</v>
      </c>
      <c r="H2776" s="56" t="s">
        <v>1227</v>
      </c>
      <c r="I2776" s="69"/>
      <c r="J2776" s="26"/>
    </row>
    <row r="2777" spans="1:10" s="14" customFormat="1" ht="89.25" customHeight="1" x14ac:dyDescent="0.35">
      <c r="A2777" s="10"/>
      <c r="B2777" s="11"/>
      <c r="C2777" s="58">
        <v>16</v>
      </c>
      <c r="D2777" s="56" t="s">
        <v>2955</v>
      </c>
      <c r="E2777" s="63">
        <v>0</v>
      </c>
      <c r="F2777" s="63">
        <v>20000000</v>
      </c>
      <c r="G2777" s="76">
        <f t="shared" si="134"/>
        <v>20000000</v>
      </c>
      <c r="H2777" s="56" t="s">
        <v>1226</v>
      </c>
      <c r="I2777" s="69"/>
      <c r="J2777" s="26"/>
    </row>
    <row r="2778" spans="1:10" s="14" customFormat="1" ht="93" x14ac:dyDescent="0.35">
      <c r="A2778" s="10"/>
      <c r="B2778" s="11"/>
      <c r="C2778" s="58">
        <v>17</v>
      </c>
      <c r="D2778" s="56" t="s">
        <v>2956</v>
      </c>
      <c r="E2778" s="63">
        <v>0</v>
      </c>
      <c r="F2778" s="63">
        <v>10000000</v>
      </c>
      <c r="G2778" s="76">
        <f t="shared" si="134"/>
        <v>10000000</v>
      </c>
      <c r="H2778" s="56" t="s">
        <v>1226</v>
      </c>
      <c r="I2778" s="69"/>
      <c r="J2778" s="26"/>
    </row>
    <row r="2779" spans="1:10" s="14" customFormat="1" ht="77.5" x14ac:dyDescent="0.35">
      <c r="A2779" s="10"/>
      <c r="B2779" s="11"/>
      <c r="C2779" s="58">
        <v>18</v>
      </c>
      <c r="D2779" s="56" t="s">
        <v>2957</v>
      </c>
      <c r="E2779" s="63">
        <v>0</v>
      </c>
      <c r="F2779" s="63">
        <v>15000000</v>
      </c>
      <c r="G2779" s="76">
        <f t="shared" si="134"/>
        <v>15000000</v>
      </c>
      <c r="H2779" s="56" t="s">
        <v>1226</v>
      </c>
      <c r="I2779" s="69"/>
      <c r="J2779" s="26"/>
    </row>
    <row r="2780" spans="1:10" s="14" customFormat="1" ht="77.5" x14ac:dyDescent="0.35">
      <c r="A2780" s="10"/>
      <c r="B2780" s="11"/>
      <c r="C2780" s="58">
        <v>19</v>
      </c>
      <c r="D2780" s="56" t="s">
        <v>2958</v>
      </c>
      <c r="E2780" s="63">
        <v>0</v>
      </c>
      <c r="F2780" s="63">
        <v>15000000</v>
      </c>
      <c r="G2780" s="76">
        <f t="shared" si="134"/>
        <v>15000000</v>
      </c>
      <c r="H2780" s="56" t="s">
        <v>1226</v>
      </c>
      <c r="I2780" s="69"/>
      <c r="J2780" s="26"/>
    </row>
    <row r="2781" spans="1:10" x14ac:dyDescent="0.35">
      <c r="A2781" s="10"/>
      <c r="B2781" s="11"/>
      <c r="C2781" s="109" t="s">
        <v>1477</v>
      </c>
      <c r="D2781" s="110"/>
      <c r="E2781" s="59">
        <f>SUM(E2762:E2780)</f>
        <v>295000000</v>
      </c>
      <c r="F2781" s="59">
        <f>SUM(F2762:F2780)</f>
        <v>400000000</v>
      </c>
      <c r="G2781" s="73">
        <f>SUM(G2762:G2780)</f>
        <v>105000000</v>
      </c>
      <c r="H2781" s="31"/>
      <c r="J2781" s="35"/>
    </row>
    <row r="2782" spans="1:10" x14ac:dyDescent="0.35">
      <c r="A2782" s="10"/>
      <c r="B2782" s="11"/>
      <c r="C2782" s="107" t="s">
        <v>1491</v>
      </c>
      <c r="D2782" s="112"/>
      <c r="E2782" s="59"/>
      <c r="F2782" s="59"/>
      <c r="G2782" s="73"/>
      <c r="H2782" s="31"/>
      <c r="J2782" s="35"/>
    </row>
    <row r="2783" spans="1:10" ht="77.5" x14ac:dyDescent="0.35">
      <c r="A2783" s="10"/>
      <c r="B2783" s="11"/>
      <c r="C2783" s="9">
        <f ca="1">COUNTIF($B$11:E2783,E2783)</f>
        <v>1</v>
      </c>
      <c r="D2783" s="4" t="s">
        <v>974</v>
      </c>
      <c r="E2783" s="59">
        <v>15000000</v>
      </c>
      <c r="F2783" s="59">
        <v>15000000</v>
      </c>
      <c r="G2783" s="73"/>
      <c r="H2783" s="6" t="s">
        <v>1227</v>
      </c>
    </row>
    <row r="2784" spans="1:10" ht="77.5" x14ac:dyDescent="0.35">
      <c r="A2784" s="10"/>
      <c r="B2784" s="11"/>
      <c r="C2784" s="9">
        <f ca="1">COUNTIF($B$11:E2784,E2784)</f>
        <v>2</v>
      </c>
      <c r="D2784" s="4" t="s">
        <v>975</v>
      </c>
      <c r="E2784" s="59">
        <v>15000000</v>
      </c>
      <c r="F2784" s="59">
        <v>15000000</v>
      </c>
      <c r="G2784" s="73"/>
      <c r="H2784" s="6" t="s">
        <v>1227</v>
      </c>
    </row>
    <row r="2785" spans="1:10" ht="77.5" x14ac:dyDescent="0.35">
      <c r="A2785" s="10"/>
      <c r="B2785" s="11"/>
      <c r="C2785" s="9">
        <f ca="1">COUNTIF($B$11:E2785,E2785)</f>
        <v>3</v>
      </c>
      <c r="D2785" s="4" t="s">
        <v>976</v>
      </c>
      <c r="E2785" s="59">
        <v>20000000</v>
      </c>
      <c r="F2785" s="59">
        <v>20000000</v>
      </c>
      <c r="G2785" s="73"/>
      <c r="H2785" s="6" t="s">
        <v>1227</v>
      </c>
    </row>
    <row r="2786" spans="1:10" ht="77.5" x14ac:dyDescent="0.35">
      <c r="A2786" s="10"/>
      <c r="B2786" s="11"/>
      <c r="C2786" s="9">
        <f ca="1">COUNTIF($B$11:E2786,E2786)</f>
        <v>4</v>
      </c>
      <c r="D2786" s="4" t="s">
        <v>977</v>
      </c>
      <c r="E2786" s="59">
        <v>20000000</v>
      </c>
      <c r="F2786" s="59">
        <v>20000000</v>
      </c>
      <c r="G2786" s="73"/>
      <c r="H2786" s="6" t="s">
        <v>1227</v>
      </c>
    </row>
    <row r="2787" spans="1:10" ht="77.5" x14ac:dyDescent="0.35">
      <c r="A2787" s="10"/>
      <c r="B2787" s="11"/>
      <c r="C2787" s="9">
        <f ca="1">COUNTIF($B$11:E2787,E2787)</f>
        <v>5</v>
      </c>
      <c r="D2787" s="4" t="s">
        <v>978</v>
      </c>
      <c r="E2787" s="59">
        <v>15000000</v>
      </c>
      <c r="F2787" s="59">
        <v>15000000</v>
      </c>
      <c r="G2787" s="73"/>
      <c r="H2787" s="6" t="s">
        <v>1227</v>
      </c>
    </row>
    <row r="2788" spans="1:10" ht="77.5" x14ac:dyDescent="0.35">
      <c r="A2788" s="10"/>
      <c r="B2788" s="11"/>
      <c r="C2788" s="9">
        <f ca="1">COUNTIF($B$11:E2788,E2788)</f>
        <v>6</v>
      </c>
      <c r="D2788" s="4" t="s">
        <v>979</v>
      </c>
      <c r="E2788" s="59">
        <v>20000000</v>
      </c>
      <c r="F2788" s="59">
        <v>20000000</v>
      </c>
      <c r="G2788" s="73"/>
      <c r="H2788" s="6" t="s">
        <v>1227</v>
      </c>
    </row>
    <row r="2789" spans="1:10" ht="77.5" x14ac:dyDescent="0.35">
      <c r="A2789" s="10"/>
      <c r="B2789" s="11"/>
      <c r="C2789" s="9">
        <f ca="1">COUNTIF($B$11:E2789,E2789)</f>
        <v>7</v>
      </c>
      <c r="D2789" s="4" t="s">
        <v>980</v>
      </c>
      <c r="E2789" s="59">
        <v>8000000</v>
      </c>
      <c r="F2789" s="59">
        <v>8000000</v>
      </c>
      <c r="G2789" s="73"/>
      <c r="H2789" s="6" t="s">
        <v>1226</v>
      </c>
    </row>
    <row r="2790" spans="1:10" ht="77.5" x14ac:dyDescent="0.35">
      <c r="A2790" s="10"/>
      <c r="B2790" s="11"/>
      <c r="C2790" s="9">
        <f ca="1">COUNTIF($B$11:E2790,E2790)</f>
        <v>8</v>
      </c>
      <c r="D2790" s="4" t="s">
        <v>981</v>
      </c>
      <c r="E2790" s="59">
        <v>7000000</v>
      </c>
      <c r="F2790" s="59">
        <v>7000000</v>
      </c>
      <c r="G2790" s="73"/>
      <c r="H2790" s="6" t="s">
        <v>1226</v>
      </c>
    </row>
    <row r="2791" spans="1:10" ht="77.5" x14ac:dyDescent="0.35">
      <c r="A2791" s="10"/>
      <c r="B2791" s="11"/>
      <c r="C2791" s="9">
        <f ca="1">COUNTIF($B$11:E2791,E2791)</f>
        <v>9</v>
      </c>
      <c r="D2791" s="4" t="s">
        <v>982</v>
      </c>
      <c r="E2791" s="59">
        <v>10000000</v>
      </c>
      <c r="F2791" s="59">
        <v>10000000</v>
      </c>
      <c r="G2791" s="73"/>
      <c r="H2791" s="6" t="s">
        <v>1226</v>
      </c>
    </row>
    <row r="2792" spans="1:10" ht="98.25" customHeight="1" x14ac:dyDescent="0.35">
      <c r="A2792" s="10"/>
      <c r="B2792" s="11"/>
      <c r="C2792" s="9">
        <f ca="1">COUNTIF($B$11:E2792,E2792)</f>
        <v>10</v>
      </c>
      <c r="D2792" s="4" t="s">
        <v>983</v>
      </c>
      <c r="E2792" s="59">
        <v>8000000</v>
      </c>
      <c r="F2792" s="59">
        <v>8000000</v>
      </c>
      <c r="G2792" s="73"/>
      <c r="H2792" s="6" t="s">
        <v>1226</v>
      </c>
    </row>
    <row r="2793" spans="1:10" s="14" customFormat="1" ht="77.5" x14ac:dyDescent="0.35">
      <c r="A2793" s="10"/>
      <c r="B2793" s="11"/>
      <c r="C2793" s="58">
        <v>11</v>
      </c>
      <c r="D2793" s="56" t="s">
        <v>2961</v>
      </c>
      <c r="E2793" s="63">
        <v>0</v>
      </c>
      <c r="F2793" s="63">
        <v>15000000</v>
      </c>
      <c r="G2793" s="76">
        <f t="shared" ref="G2793:G2800" si="135">F2793-E2793</f>
        <v>15000000</v>
      </c>
      <c r="H2793" s="56" t="s">
        <v>1227</v>
      </c>
      <c r="I2793" s="69"/>
      <c r="J2793" s="26"/>
    </row>
    <row r="2794" spans="1:10" s="14" customFormat="1" ht="77.5" x14ac:dyDescent="0.35">
      <c r="A2794" s="10"/>
      <c r="B2794" s="11"/>
      <c r="C2794" s="58">
        <v>12</v>
      </c>
      <c r="D2794" s="56" t="s">
        <v>2962</v>
      </c>
      <c r="E2794" s="63">
        <v>0</v>
      </c>
      <c r="F2794" s="63">
        <v>15000000</v>
      </c>
      <c r="G2794" s="76">
        <f t="shared" si="135"/>
        <v>15000000</v>
      </c>
      <c r="H2794" s="56" t="s">
        <v>1227</v>
      </c>
      <c r="I2794" s="69"/>
      <c r="J2794" s="26"/>
    </row>
    <row r="2795" spans="1:10" s="14" customFormat="1" ht="73.5" customHeight="1" x14ac:dyDescent="0.35">
      <c r="A2795" s="10"/>
      <c r="B2795" s="11"/>
      <c r="C2795" s="58">
        <v>13</v>
      </c>
      <c r="D2795" s="56" t="s">
        <v>3367</v>
      </c>
      <c r="E2795" s="63">
        <v>0</v>
      </c>
      <c r="F2795" s="63">
        <v>10000000</v>
      </c>
      <c r="G2795" s="76">
        <f t="shared" si="135"/>
        <v>10000000</v>
      </c>
      <c r="H2795" s="56" t="s">
        <v>1226</v>
      </c>
      <c r="I2795" s="69"/>
      <c r="J2795" s="26"/>
    </row>
    <row r="2796" spans="1:10" s="14" customFormat="1" ht="73.5" customHeight="1" x14ac:dyDescent="0.35">
      <c r="A2796" s="10"/>
      <c r="B2796" s="11"/>
      <c r="C2796" s="58">
        <v>14</v>
      </c>
      <c r="D2796" s="56" t="s">
        <v>3368</v>
      </c>
      <c r="E2796" s="63">
        <v>0</v>
      </c>
      <c r="F2796" s="63">
        <v>7000000</v>
      </c>
      <c r="G2796" s="76">
        <f t="shared" si="135"/>
        <v>7000000</v>
      </c>
      <c r="H2796" s="56" t="s">
        <v>1226</v>
      </c>
      <c r="I2796" s="69"/>
      <c r="J2796" s="26"/>
    </row>
    <row r="2797" spans="1:10" s="14" customFormat="1" ht="73.5" customHeight="1" x14ac:dyDescent="0.35">
      <c r="A2797" s="10"/>
      <c r="B2797" s="11"/>
      <c r="C2797" s="58">
        <v>15</v>
      </c>
      <c r="D2797" s="56" t="s">
        <v>2963</v>
      </c>
      <c r="E2797" s="63">
        <v>0</v>
      </c>
      <c r="F2797" s="63">
        <v>10000000</v>
      </c>
      <c r="G2797" s="76">
        <f t="shared" si="135"/>
        <v>10000000</v>
      </c>
      <c r="H2797" s="56" t="s">
        <v>1226</v>
      </c>
      <c r="I2797" s="69"/>
      <c r="J2797" s="26"/>
    </row>
    <row r="2798" spans="1:10" s="14" customFormat="1" ht="93" x14ac:dyDescent="0.35">
      <c r="A2798" s="10"/>
      <c r="B2798" s="11"/>
      <c r="C2798" s="58">
        <v>16</v>
      </c>
      <c r="D2798" s="56" t="s">
        <v>2964</v>
      </c>
      <c r="E2798" s="63">
        <v>0</v>
      </c>
      <c r="F2798" s="63">
        <v>18000000</v>
      </c>
      <c r="G2798" s="76">
        <f t="shared" si="135"/>
        <v>18000000</v>
      </c>
      <c r="H2798" s="56" t="s">
        <v>1226</v>
      </c>
      <c r="I2798" s="69"/>
      <c r="J2798" s="26"/>
    </row>
    <row r="2799" spans="1:10" s="14" customFormat="1" ht="77.5" x14ac:dyDescent="0.35">
      <c r="A2799" s="10"/>
      <c r="B2799" s="11"/>
      <c r="C2799" s="58">
        <v>17</v>
      </c>
      <c r="D2799" s="56" t="s">
        <v>2965</v>
      </c>
      <c r="E2799" s="63">
        <v>0</v>
      </c>
      <c r="F2799" s="63">
        <v>10000000</v>
      </c>
      <c r="G2799" s="76">
        <f t="shared" si="135"/>
        <v>10000000</v>
      </c>
      <c r="H2799" s="56" t="s">
        <v>1226</v>
      </c>
      <c r="I2799" s="69"/>
      <c r="J2799" s="26"/>
    </row>
    <row r="2800" spans="1:10" s="14" customFormat="1" ht="93" x14ac:dyDescent="0.35">
      <c r="A2800" s="10"/>
      <c r="B2800" s="11"/>
      <c r="C2800" s="58">
        <v>18</v>
      </c>
      <c r="D2800" s="56" t="s">
        <v>3369</v>
      </c>
      <c r="E2800" s="63">
        <v>0</v>
      </c>
      <c r="F2800" s="63">
        <v>10000000</v>
      </c>
      <c r="G2800" s="76">
        <f t="shared" si="135"/>
        <v>10000000</v>
      </c>
      <c r="H2800" s="56" t="s">
        <v>1226</v>
      </c>
      <c r="I2800" s="69"/>
      <c r="J2800" s="26"/>
    </row>
    <row r="2801" spans="1:10" x14ac:dyDescent="0.35">
      <c r="A2801" s="10"/>
      <c r="B2801" s="11"/>
      <c r="C2801" s="109" t="s">
        <v>1478</v>
      </c>
      <c r="D2801" s="110"/>
      <c r="E2801" s="59">
        <f>SUM(E2783:E2800)</f>
        <v>138000000</v>
      </c>
      <c r="F2801" s="59">
        <f>SUM(F2783:F2800)</f>
        <v>233000000</v>
      </c>
      <c r="G2801" s="73">
        <f>SUM(G2783:G2800)</f>
        <v>95000000</v>
      </c>
      <c r="H2801" s="31"/>
      <c r="J2801" s="35"/>
    </row>
    <row r="2802" spans="1:10" x14ac:dyDescent="0.35">
      <c r="A2802" s="10"/>
      <c r="B2802" s="11"/>
      <c r="C2802" s="107" t="s">
        <v>1492</v>
      </c>
      <c r="D2802" s="112"/>
      <c r="E2802" s="59"/>
      <c r="F2802" s="59"/>
      <c r="G2802" s="73"/>
      <c r="H2802" s="31"/>
      <c r="J2802" s="35"/>
    </row>
    <row r="2803" spans="1:10" ht="66.75" customHeight="1" x14ac:dyDescent="0.35">
      <c r="A2803" s="10"/>
      <c r="B2803" s="11"/>
      <c r="C2803" s="9">
        <f ca="1">COUNTIF($B$11:E2803,E2803)</f>
        <v>1</v>
      </c>
      <c r="D2803" s="4" t="s">
        <v>984</v>
      </c>
      <c r="E2803" s="59">
        <v>20000000</v>
      </c>
      <c r="F2803" s="59">
        <v>0</v>
      </c>
      <c r="G2803" s="74">
        <f t="shared" ref="G2803:G2811" si="136">F2803-E2803</f>
        <v>-20000000</v>
      </c>
      <c r="H2803" s="6" t="s">
        <v>1227</v>
      </c>
    </row>
    <row r="2804" spans="1:10" ht="93" x14ac:dyDescent="0.35">
      <c r="A2804" s="10"/>
      <c r="B2804" s="11"/>
      <c r="C2804" s="9">
        <f ca="1">COUNTIF($B$11:E2804,E2804)</f>
        <v>2</v>
      </c>
      <c r="D2804" s="4" t="s">
        <v>985</v>
      </c>
      <c r="E2804" s="59">
        <v>25000000</v>
      </c>
      <c r="F2804" s="59">
        <v>25000000</v>
      </c>
      <c r="G2804" s="74">
        <f t="shared" si="136"/>
        <v>0</v>
      </c>
      <c r="H2804" s="6" t="s">
        <v>1227</v>
      </c>
    </row>
    <row r="2805" spans="1:10" ht="86.25" customHeight="1" x14ac:dyDescent="0.35">
      <c r="A2805" s="10"/>
      <c r="B2805" s="11"/>
      <c r="C2805" s="9">
        <f ca="1">COUNTIF($B$11:E2805,E2805)</f>
        <v>3</v>
      </c>
      <c r="D2805" s="4" t="s">
        <v>986</v>
      </c>
      <c r="E2805" s="59">
        <v>100000000</v>
      </c>
      <c r="F2805" s="59">
        <v>0</v>
      </c>
      <c r="G2805" s="74">
        <f t="shared" si="136"/>
        <v>-100000000</v>
      </c>
      <c r="H2805" s="6" t="s">
        <v>1227</v>
      </c>
    </row>
    <row r="2806" spans="1:10" ht="81" customHeight="1" x14ac:dyDescent="0.35">
      <c r="A2806" s="10"/>
      <c r="B2806" s="11"/>
      <c r="C2806" s="9">
        <f ca="1">COUNTIF($B$11:E2806,E2806)</f>
        <v>4</v>
      </c>
      <c r="D2806" s="4" t="s">
        <v>987</v>
      </c>
      <c r="E2806" s="59">
        <v>40000000</v>
      </c>
      <c r="F2806" s="59">
        <v>40000000</v>
      </c>
      <c r="G2806" s="74">
        <f t="shared" si="136"/>
        <v>0</v>
      </c>
      <c r="H2806" s="6" t="s">
        <v>1227</v>
      </c>
    </row>
    <row r="2807" spans="1:10" ht="66.75" customHeight="1" x14ac:dyDescent="0.35">
      <c r="A2807" s="10"/>
      <c r="B2807" s="11"/>
      <c r="C2807" s="9">
        <f ca="1">COUNTIF($B$11:E2807,E2807)</f>
        <v>5</v>
      </c>
      <c r="D2807" s="4" t="s">
        <v>988</v>
      </c>
      <c r="E2807" s="59">
        <v>6000000</v>
      </c>
      <c r="F2807" s="59">
        <v>6000000</v>
      </c>
      <c r="G2807" s="74">
        <f t="shared" si="136"/>
        <v>0</v>
      </c>
      <c r="H2807" s="6" t="s">
        <v>1226</v>
      </c>
    </row>
    <row r="2808" spans="1:10" ht="56.25" customHeight="1" x14ac:dyDescent="0.35">
      <c r="A2808" s="10"/>
      <c r="B2808" s="11"/>
      <c r="C2808" s="9">
        <f ca="1">COUNTIF($B$11:E2808,E2808)</f>
        <v>6</v>
      </c>
      <c r="D2808" s="4" t="s">
        <v>989</v>
      </c>
      <c r="E2808" s="59">
        <v>10000000</v>
      </c>
      <c r="F2808" s="59">
        <v>10000000</v>
      </c>
      <c r="G2808" s="74">
        <f t="shared" si="136"/>
        <v>0</v>
      </c>
      <c r="H2808" s="6" t="s">
        <v>1226</v>
      </c>
    </row>
    <row r="2809" spans="1:10" ht="65.25" customHeight="1" x14ac:dyDescent="0.35">
      <c r="A2809" s="10"/>
      <c r="B2809" s="11"/>
      <c r="C2809" s="9">
        <f ca="1">COUNTIF($B$11:E2809,E2809)</f>
        <v>7</v>
      </c>
      <c r="D2809" s="4" t="s">
        <v>990</v>
      </c>
      <c r="E2809" s="59">
        <v>10000000</v>
      </c>
      <c r="F2809" s="59">
        <v>10000000</v>
      </c>
      <c r="G2809" s="74">
        <f t="shared" si="136"/>
        <v>0</v>
      </c>
      <c r="H2809" s="6" t="s">
        <v>1226</v>
      </c>
    </row>
    <row r="2810" spans="1:10" ht="77.5" x14ac:dyDescent="0.35">
      <c r="A2810" s="10"/>
      <c r="B2810" s="11"/>
      <c r="C2810" s="9">
        <f ca="1">COUNTIF($B$11:E2810,E2810)</f>
        <v>8</v>
      </c>
      <c r="D2810" s="4" t="s">
        <v>991</v>
      </c>
      <c r="E2810" s="59">
        <v>8000000</v>
      </c>
      <c r="F2810" s="59">
        <v>8000000</v>
      </c>
      <c r="G2810" s="74">
        <f t="shared" si="136"/>
        <v>0</v>
      </c>
      <c r="H2810" s="6" t="s">
        <v>1226</v>
      </c>
    </row>
    <row r="2811" spans="1:10" ht="93" x14ac:dyDescent="0.35">
      <c r="A2811" s="10"/>
      <c r="B2811" s="11"/>
      <c r="C2811" s="9">
        <f ca="1">COUNTIF($B$11:E2811,E2811)</f>
        <v>9</v>
      </c>
      <c r="D2811" s="4" t="s">
        <v>992</v>
      </c>
      <c r="E2811" s="59">
        <v>10000000</v>
      </c>
      <c r="F2811" s="59">
        <v>10000000</v>
      </c>
      <c r="G2811" s="74">
        <f t="shared" si="136"/>
        <v>0</v>
      </c>
      <c r="H2811" s="6" t="s">
        <v>1226</v>
      </c>
    </row>
    <row r="2812" spans="1:10" s="14" customFormat="1" ht="77.5" x14ac:dyDescent="0.35">
      <c r="A2812" s="10"/>
      <c r="B2812" s="11"/>
      <c r="C2812" s="58">
        <v>10</v>
      </c>
      <c r="D2812" s="12" t="s">
        <v>2966</v>
      </c>
      <c r="E2812" s="60">
        <v>0</v>
      </c>
      <c r="F2812" s="60">
        <v>20000000</v>
      </c>
      <c r="G2812" s="74">
        <f t="shared" ref="G2812:G2823" si="137">F2812-E2812</f>
        <v>20000000</v>
      </c>
      <c r="H2812" s="56" t="s">
        <v>1227</v>
      </c>
      <c r="I2812" s="69"/>
      <c r="J2812" s="26"/>
    </row>
    <row r="2813" spans="1:10" s="14" customFormat="1" ht="69.75" customHeight="1" x14ac:dyDescent="0.35">
      <c r="A2813" s="10"/>
      <c r="B2813" s="11"/>
      <c r="C2813" s="58">
        <v>11</v>
      </c>
      <c r="D2813" s="12" t="s">
        <v>2967</v>
      </c>
      <c r="E2813" s="60">
        <v>0</v>
      </c>
      <c r="F2813" s="60">
        <v>60000000</v>
      </c>
      <c r="G2813" s="74">
        <f t="shared" si="137"/>
        <v>60000000</v>
      </c>
      <c r="H2813" s="56" t="s">
        <v>1227</v>
      </c>
      <c r="I2813" s="69"/>
      <c r="J2813" s="26"/>
    </row>
    <row r="2814" spans="1:10" s="14" customFormat="1" ht="93" x14ac:dyDescent="0.35">
      <c r="A2814" s="10"/>
      <c r="B2814" s="11"/>
      <c r="C2814" s="58">
        <v>12</v>
      </c>
      <c r="D2814" s="12" t="s">
        <v>2975</v>
      </c>
      <c r="E2814" s="60">
        <v>0</v>
      </c>
      <c r="F2814" s="60">
        <v>25000000</v>
      </c>
      <c r="G2814" s="74">
        <f t="shared" si="137"/>
        <v>25000000</v>
      </c>
      <c r="H2814" s="56" t="s">
        <v>1227</v>
      </c>
      <c r="I2814" s="69"/>
      <c r="J2814" s="26"/>
    </row>
    <row r="2815" spans="1:10" s="14" customFormat="1" ht="124" x14ac:dyDescent="0.35">
      <c r="A2815" s="10"/>
      <c r="B2815" s="11"/>
      <c r="C2815" s="58">
        <v>13</v>
      </c>
      <c r="D2815" s="56" t="s">
        <v>2976</v>
      </c>
      <c r="E2815" s="63">
        <v>0</v>
      </c>
      <c r="F2815" s="63">
        <v>20000000</v>
      </c>
      <c r="G2815" s="76">
        <f t="shared" si="137"/>
        <v>20000000</v>
      </c>
      <c r="H2815" s="56" t="s">
        <v>1227</v>
      </c>
      <c r="I2815" s="69"/>
      <c r="J2815" s="26"/>
    </row>
    <row r="2816" spans="1:10" s="14" customFormat="1" ht="66.75" customHeight="1" x14ac:dyDescent="0.35">
      <c r="A2816" s="10"/>
      <c r="B2816" s="11"/>
      <c r="C2816" s="58">
        <v>14</v>
      </c>
      <c r="D2816" s="56" t="s">
        <v>2977</v>
      </c>
      <c r="E2816" s="63">
        <v>0</v>
      </c>
      <c r="F2816" s="63">
        <v>15000000</v>
      </c>
      <c r="G2816" s="76">
        <f t="shared" si="137"/>
        <v>15000000</v>
      </c>
      <c r="H2816" s="56" t="s">
        <v>1227</v>
      </c>
      <c r="I2816" s="69"/>
      <c r="J2816" s="26"/>
    </row>
    <row r="2817" spans="1:10" s="14" customFormat="1" ht="77.5" x14ac:dyDescent="0.35">
      <c r="A2817" s="10"/>
      <c r="B2817" s="11"/>
      <c r="C2817" s="58">
        <v>15</v>
      </c>
      <c r="D2817" s="56" t="s">
        <v>2968</v>
      </c>
      <c r="E2817" s="63">
        <v>0</v>
      </c>
      <c r="F2817" s="63">
        <v>10000000</v>
      </c>
      <c r="G2817" s="76">
        <f t="shared" si="137"/>
        <v>10000000</v>
      </c>
      <c r="H2817" s="56" t="s">
        <v>1226</v>
      </c>
      <c r="I2817" s="69"/>
      <c r="J2817" s="26"/>
    </row>
    <row r="2818" spans="1:10" s="14" customFormat="1" ht="64.5" customHeight="1" x14ac:dyDescent="0.35">
      <c r="A2818" s="10"/>
      <c r="B2818" s="11"/>
      <c r="C2818" s="58">
        <v>16</v>
      </c>
      <c r="D2818" s="56" t="s">
        <v>2969</v>
      </c>
      <c r="E2818" s="63">
        <v>0</v>
      </c>
      <c r="F2818" s="63">
        <v>10000000</v>
      </c>
      <c r="G2818" s="76">
        <f t="shared" si="137"/>
        <v>10000000</v>
      </c>
      <c r="H2818" s="56" t="s">
        <v>1226</v>
      </c>
      <c r="I2818" s="69"/>
      <c r="J2818" s="26"/>
    </row>
    <row r="2819" spans="1:10" s="14" customFormat="1" ht="64.5" customHeight="1" x14ac:dyDescent="0.35">
      <c r="A2819" s="10"/>
      <c r="B2819" s="11"/>
      <c r="C2819" s="58">
        <v>17</v>
      </c>
      <c r="D2819" s="56" t="s">
        <v>2970</v>
      </c>
      <c r="E2819" s="63">
        <v>0</v>
      </c>
      <c r="F2819" s="63">
        <v>17000000</v>
      </c>
      <c r="G2819" s="76">
        <f t="shared" si="137"/>
        <v>17000000</v>
      </c>
      <c r="H2819" s="56" t="s">
        <v>1226</v>
      </c>
      <c r="I2819" s="69"/>
      <c r="J2819" s="26"/>
    </row>
    <row r="2820" spans="1:10" s="14" customFormat="1" ht="77.5" x14ac:dyDescent="0.35">
      <c r="A2820" s="10"/>
      <c r="B2820" s="11"/>
      <c r="C2820" s="58">
        <v>18</v>
      </c>
      <c r="D2820" s="56" t="s">
        <v>2971</v>
      </c>
      <c r="E2820" s="63">
        <v>0</v>
      </c>
      <c r="F2820" s="63">
        <v>3500000</v>
      </c>
      <c r="G2820" s="76">
        <f t="shared" si="137"/>
        <v>3500000</v>
      </c>
      <c r="H2820" s="56" t="s">
        <v>1226</v>
      </c>
      <c r="I2820" s="69"/>
      <c r="J2820" s="26"/>
    </row>
    <row r="2821" spans="1:10" s="14" customFormat="1" ht="77.5" x14ac:dyDescent="0.35">
      <c r="A2821" s="10"/>
      <c r="B2821" s="11"/>
      <c r="C2821" s="58">
        <v>19</v>
      </c>
      <c r="D2821" s="56" t="s">
        <v>2972</v>
      </c>
      <c r="E2821" s="63">
        <v>0</v>
      </c>
      <c r="F2821" s="63">
        <v>3500000</v>
      </c>
      <c r="G2821" s="76">
        <f t="shared" si="137"/>
        <v>3500000</v>
      </c>
      <c r="H2821" s="56" t="s">
        <v>1226</v>
      </c>
      <c r="I2821" s="69"/>
      <c r="J2821" s="26"/>
    </row>
    <row r="2822" spans="1:10" s="14" customFormat="1" ht="77.5" x14ac:dyDescent="0.35">
      <c r="A2822" s="10"/>
      <c r="B2822" s="11"/>
      <c r="C2822" s="58">
        <v>20</v>
      </c>
      <c r="D2822" s="56" t="s">
        <v>2973</v>
      </c>
      <c r="E2822" s="63">
        <v>0</v>
      </c>
      <c r="F2822" s="63">
        <v>3500000</v>
      </c>
      <c r="G2822" s="76">
        <f t="shared" si="137"/>
        <v>3500000</v>
      </c>
      <c r="H2822" s="56" t="s">
        <v>1226</v>
      </c>
      <c r="I2822" s="69"/>
      <c r="J2822" s="26"/>
    </row>
    <row r="2823" spans="1:10" s="14" customFormat="1" ht="77.5" x14ac:dyDescent="0.35">
      <c r="A2823" s="10"/>
      <c r="B2823" s="11"/>
      <c r="C2823" s="58">
        <v>21</v>
      </c>
      <c r="D2823" s="56" t="s">
        <v>2974</v>
      </c>
      <c r="E2823" s="63">
        <v>0</v>
      </c>
      <c r="F2823" s="63">
        <v>3500000</v>
      </c>
      <c r="G2823" s="76">
        <f t="shared" si="137"/>
        <v>3500000</v>
      </c>
      <c r="H2823" s="56" t="s">
        <v>1226</v>
      </c>
      <c r="I2823" s="69"/>
      <c r="J2823" s="26"/>
    </row>
    <row r="2824" spans="1:10" x14ac:dyDescent="0.35">
      <c r="A2824" s="10"/>
      <c r="B2824" s="11"/>
      <c r="C2824" s="109" t="s">
        <v>1479</v>
      </c>
      <c r="D2824" s="110"/>
      <c r="E2824" s="59">
        <f>SUM(E2803:E2823)</f>
        <v>229000000</v>
      </c>
      <c r="F2824" s="59">
        <f>SUM(F2803:F2823)</f>
        <v>300000000</v>
      </c>
      <c r="G2824" s="73">
        <f>SUM(G2803:G2823)</f>
        <v>71000000</v>
      </c>
      <c r="H2824" s="31"/>
      <c r="J2824" s="35"/>
    </row>
    <row r="2825" spans="1:10" x14ac:dyDescent="0.35">
      <c r="A2825" s="10"/>
      <c r="B2825" s="11"/>
      <c r="C2825" s="107" t="s">
        <v>1493</v>
      </c>
      <c r="D2825" s="112"/>
      <c r="E2825" s="59"/>
      <c r="F2825" s="59"/>
      <c r="G2825" s="73"/>
      <c r="H2825" s="31"/>
      <c r="J2825" s="35"/>
    </row>
    <row r="2826" spans="1:10" ht="82.5" customHeight="1" x14ac:dyDescent="0.35">
      <c r="A2826" s="10"/>
      <c r="B2826" s="11"/>
      <c r="C2826" s="9">
        <f ca="1">COUNTIF($B$11:E2826,E2826)</f>
        <v>1</v>
      </c>
      <c r="D2826" s="4" t="s">
        <v>993</v>
      </c>
      <c r="E2826" s="59">
        <v>12000000</v>
      </c>
      <c r="F2826" s="59">
        <v>12000000</v>
      </c>
      <c r="G2826" s="73"/>
      <c r="H2826" s="6" t="s">
        <v>1227</v>
      </c>
    </row>
    <row r="2827" spans="1:10" ht="69.75" customHeight="1" x14ac:dyDescent="0.35">
      <c r="A2827" s="10"/>
      <c r="B2827" s="11"/>
      <c r="C2827" s="9">
        <f ca="1">COUNTIF($B$11:E2827,E2827)</f>
        <v>2</v>
      </c>
      <c r="D2827" s="4" t="s">
        <v>994</v>
      </c>
      <c r="E2827" s="59">
        <v>10000000</v>
      </c>
      <c r="F2827" s="59">
        <v>10000000</v>
      </c>
      <c r="G2827" s="73"/>
      <c r="H2827" s="6" t="s">
        <v>1227</v>
      </c>
    </row>
    <row r="2828" spans="1:10" ht="69.75" customHeight="1" x14ac:dyDescent="0.35">
      <c r="A2828" s="10"/>
      <c r="B2828" s="11"/>
      <c r="C2828" s="9">
        <f ca="1">COUNTIF($B$11:E2828,E2828)</f>
        <v>3</v>
      </c>
      <c r="D2828" s="4" t="s">
        <v>995</v>
      </c>
      <c r="E2828" s="59">
        <v>20000000</v>
      </c>
      <c r="F2828" s="59">
        <v>20000000</v>
      </c>
      <c r="G2828" s="73"/>
      <c r="H2828" s="6" t="s">
        <v>1227</v>
      </c>
    </row>
    <row r="2829" spans="1:10" ht="77.5" x14ac:dyDescent="0.35">
      <c r="A2829" s="10"/>
      <c r="B2829" s="11"/>
      <c r="C2829" s="9">
        <f ca="1">COUNTIF($B$11:E2829,E2829)</f>
        <v>4</v>
      </c>
      <c r="D2829" s="4" t="s">
        <v>996</v>
      </c>
      <c r="E2829" s="59">
        <v>15000000</v>
      </c>
      <c r="F2829" s="59">
        <v>15000000</v>
      </c>
      <c r="G2829" s="73"/>
      <c r="H2829" s="6" t="s">
        <v>1227</v>
      </c>
    </row>
    <row r="2830" spans="1:10" ht="77.5" x14ac:dyDescent="0.35">
      <c r="A2830" s="10"/>
      <c r="B2830" s="11"/>
      <c r="C2830" s="9">
        <f ca="1">COUNTIF($B$11:E2830,E2830)</f>
        <v>5</v>
      </c>
      <c r="D2830" s="4" t="s">
        <v>997</v>
      </c>
      <c r="E2830" s="59">
        <v>16000000</v>
      </c>
      <c r="F2830" s="59">
        <v>16000000</v>
      </c>
      <c r="G2830" s="73"/>
      <c r="H2830" s="6" t="s">
        <v>1227</v>
      </c>
    </row>
    <row r="2831" spans="1:10" ht="108.5" x14ac:dyDescent="0.35">
      <c r="A2831" s="10"/>
      <c r="B2831" s="11"/>
      <c r="C2831" s="9">
        <f ca="1">COUNTIF($B$11:E2831,E2831)</f>
        <v>6</v>
      </c>
      <c r="D2831" s="4" t="s">
        <v>998</v>
      </c>
      <c r="E2831" s="59">
        <v>125000000</v>
      </c>
      <c r="F2831" s="59">
        <v>125000000</v>
      </c>
      <c r="G2831" s="73"/>
      <c r="H2831" s="6" t="s">
        <v>1227</v>
      </c>
    </row>
    <row r="2832" spans="1:10" ht="124" x14ac:dyDescent="0.35">
      <c r="A2832" s="10"/>
      <c r="B2832" s="11"/>
      <c r="C2832" s="9">
        <f ca="1">COUNTIF($B$11:E2832,E2832)</f>
        <v>7</v>
      </c>
      <c r="D2832" s="4" t="s">
        <v>999</v>
      </c>
      <c r="E2832" s="59">
        <v>40000000</v>
      </c>
      <c r="F2832" s="59">
        <v>40000000</v>
      </c>
      <c r="G2832" s="73"/>
      <c r="H2832" s="6" t="s">
        <v>1227</v>
      </c>
    </row>
    <row r="2833" spans="1:10" ht="108.5" x14ac:dyDescent="0.35">
      <c r="A2833" s="10"/>
      <c r="B2833" s="11"/>
      <c r="C2833" s="9">
        <f ca="1">COUNTIF($B$11:E2833,E2833)</f>
        <v>8</v>
      </c>
      <c r="D2833" s="4" t="s">
        <v>1000</v>
      </c>
      <c r="E2833" s="59">
        <v>0</v>
      </c>
      <c r="F2833" s="59">
        <v>0</v>
      </c>
      <c r="G2833" s="73"/>
      <c r="H2833" s="6" t="s">
        <v>1227</v>
      </c>
    </row>
    <row r="2834" spans="1:10" ht="77.5" x14ac:dyDescent="0.35">
      <c r="A2834" s="10"/>
      <c r="B2834" s="11"/>
      <c r="C2834" s="9">
        <f ca="1">COUNTIF($B$11:E2834,E2834)</f>
        <v>9</v>
      </c>
      <c r="D2834" s="4" t="s">
        <v>1001</v>
      </c>
      <c r="E2834" s="59">
        <v>20000000</v>
      </c>
      <c r="F2834" s="59">
        <v>20000000</v>
      </c>
      <c r="G2834" s="73"/>
      <c r="H2834" s="6" t="s">
        <v>1227</v>
      </c>
    </row>
    <row r="2835" spans="1:10" ht="93" x14ac:dyDescent="0.35">
      <c r="A2835" s="10"/>
      <c r="B2835" s="11"/>
      <c r="C2835" s="9">
        <f ca="1">COUNTIF($B$11:E2835,E2835)</f>
        <v>10</v>
      </c>
      <c r="D2835" s="4" t="s">
        <v>1002</v>
      </c>
      <c r="E2835" s="59">
        <v>10000000</v>
      </c>
      <c r="F2835" s="59">
        <v>10000000</v>
      </c>
      <c r="G2835" s="73"/>
      <c r="H2835" s="6" t="s">
        <v>1226</v>
      </c>
    </row>
    <row r="2836" spans="1:10" ht="77.5" x14ac:dyDescent="0.35">
      <c r="A2836" s="10"/>
      <c r="B2836" s="11"/>
      <c r="C2836" s="9">
        <f ca="1">COUNTIF($B$11:E2836,E2836)</f>
        <v>11</v>
      </c>
      <c r="D2836" s="4" t="s">
        <v>1003</v>
      </c>
      <c r="E2836" s="59">
        <v>10000000</v>
      </c>
      <c r="F2836" s="59">
        <v>10000000</v>
      </c>
      <c r="G2836" s="73"/>
      <c r="H2836" s="6" t="s">
        <v>1226</v>
      </c>
    </row>
    <row r="2837" spans="1:10" ht="93" x14ac:dyDescent="0.35">
      <c r="A2837" s="10"/>
      <c r="B2837" s="11"/>
      <c r="C2837" s="9">
        <f ca="1">COUNTIF($B$11:E2837,E2837)</f>
        <v>12</v>
      </c>
      <c r="D2837" s="4" t="s">
        <v>1004</v>
      </c>
      <c r="E2837" s="59">
        <v>10000000</v>
      </c>
      <c r="F2837" s="59">
        <v>10000000</v>
      </c>
      <c r="G2837" s="73"/>
      <c r="H2837" s="6" t="s">
        <v>1226</v>
      </c>
    </row>
    <row r="2838" spans="1:10" ht="77.5" x14ac:dyDescent="0.35">
      <c r="A2838" s="10"/>
      <c r="B2838" s="11"/>
      <c r="C2838" s="9">
        <f ca="1">COUNTIF($B$11:E2838,E2838)</f>
        <v>13</v>
      </c>
      <c r="D2838" s="4" t="s">
        <v>1005</v>
      </c>
      <c r="E2838" s="59">
        <v>10000000</v>
      </c>
      <c r="F2838" s="59">
        <v>10000000</v>
      </c>
      <c r="G2838" s="73"/>
      <c r="H2838" s="6" t="s">
        <v>1226</v>
      </c>
    </row>
    <row r="2839" spans="1:10" ht="69" customHeight="1" x14ac:dyDescent="0.35">
      <c r="A2839" s="10"/>
      <c r="B2839" s="11"/>
      <c r="C2839" s="9">
        <f ca="1">COUNTIF($B$11:E2839,E2839)</f>
        <v>14</v>
      </c>
      <c r="D2839" s="4" t="s">
        <v>1006</v>
      </c>
      <c r="E2839" s="59">
        <v>10000000</v>
      </c>
      <c r="F2839" s="59">
        <v>10000000</v>
      </c>
      <c r="G2839" s="73"/>
      <c r="H2839" s="6" t="s">
        <v>1226</v>
      </c>
    </row>
    <row r="2840" spans="1:10" ht="133.5" customHeight="1" x14ac:dyDescent="0.35">
      <c r="A2840" s="10"/>
      <c r="B2840" s="11"/>
      <c r="C2840" s="9">
        <f ca="1">COUNTIF($B$11:E2840,E2840)</f>
        <v>15</v>
      </c>
      <c r="D2840" s="4" t="s">
        <v>1007</v>
      </c>
      <c r="E2840" s="59">
        <v>10000000</v>
      </c>
      <c r="F2840" s="59">
        <v>10000000</v>
      </c>
      <c r="G2840" s="73"/>
      <c r="H2840" s="6" t="s">
        <v>1226</v>
      </c>
    </row>
    <row r="2841" spans="1:10" ht="143.25" customHeight="1" x14ac:dyDescent="0.35">
      <c r="A2841" s="10"/>
      <c r="B2841" s="11"/>
      <c r="C2841" s="9">
        <f ca="1">COUNTIF($B$11:E2841,E2841)</f>
        <v>16</v>
      </c>
      <c r="D2841" s="4" t="s">
        <v>1008</v>
      </c>
      <c r="E2841" s="59">
        <v>10000000</v>
      </c>
      <c r="F2841" s="59">
        <v>10000000</v>
      </c>
      <c r="G2841" s="73"/>
      <c r="H2841" s="6" t="s">
        <v>1226</v>
      </c>
    </row>
    <row r="2842" spans="1:10" ht="133.5" customHeight="1" x14ac:dyDescent="0.35">
      <c r="A2842" s="10"/>
      <c r="B2842" s="11"/>
      <c r="C2842" s="9">
        <f ca="1">COUNTIF($B$11:E2842,E2842)</f>
        <v>17</v>
      </c>
      <c r="D2842" s="4" t="s">
        <v>1009</v>
      </c>
      <c r="E2842" s="59">
        <v>10000000</v>
      </c>
      <c r="F2842" s="59">
        <v>10000000</v>
      </c>
      <c r="G2842" s="73"/>
      <c r="H2842" s="6" t="s">
        <v>1226</v>
      </c>
    </row>
    <row r="2843" spans="1:10" ht="77.5" x14ac:dyDescent="0.35">
      <c r="A2843" s="10"/>
      <c r="B2843" s="11"/>
      <c r="C2843" s="9">
        <f ca="1">COUNTIF($B$11:E2843,E2843)</f>
        <v>18</v>
      </c>
      <c r="D2843" s="4" t="s">
        <v>1010</v>
      </c>
      <c r="E2843" s="59">
        <v>10000000</v>
      </c>
      <c r="F2843" s="59">
        <v>10000000</v>
      </c>
      <c r="G2843" s="73"/>
      <c r="H2843" s="6" t="s">
        <v>1226</v>
      </c>
    </row>
    <row r="2844" spans="1:10" s="14" customFormat="1" ht="77.5" x14ac:dyDescent="0.35">
      <c r="A2844" s="10"/>
      <c r="B2844" s="11"/>
      <c r="C2844" s="58">
        <v>18</v>
      </c>
      <c r="D2844" s="56" t="s">
        <v>2978</v>
      </c>
      <c r="E2844" s="63">
        <v>0</v>
      </c>
      <c r="F2844" s="63">
        <v>23000000</v>
      </c>
      <c r="G2844" s="76">
        <f t="shared" ref="G2844:G2854" si="138">F2844-E2844</f>
        <v>23000000</v>
      </c>
      <c r="H2844" s="56" t="s">
        <v>1227</v>
      </c>
      <c r="I2844" s="69"/>
      <c r="J2844" s="26"/>
    </row>
    <row r="2845" spans="1:10" s="14" customFormat="1" ht="77.5" x14ac:dyDescent="0.35">
      <c r="A2845" s="10"/>
      <c r="B2845" s="11"/>
      <c r="C2845" s="58">
        <v>19</v>
      </c>
      <c r="D2845" s="56" t="s">
        <v>2979</v>
      </c>
      <c r="E2845" s="63">
        <v>0</v>
      </c>
      <c r="F2845" s="63">
        <v>90000000</v>
      </c>
      <c r="G2845" s="76">
        <f t="shared" si="138"/>
        <v>90000000</v>
      </c>
      <c r="H2845" s="56" t="s">
        <v>1227</v>
      </c>
      <c r="I2845" s="69"/>
      <c r="J2845" s="26"/>
    </row>
    <row r="2846" spans="1:10" s="14" customFormat="1" ht="108.5" x14ac:dyDescent="0.35">
      <c r="A2846" s="10"/>
      <c r="B2846" s="11"/>
      <c r="C2846" s="58">
        <v>20</v>
      </c>
      <c r="D2846" s="56" t="s">
        <v>2985</v>
      </c>
      <c r="E2846" s="63">
        <v>0</v>
      </c>
      <c r="F2846" s="63">
        <v>60000000</v>
      </c>
      <c r="G2846" s="76">
        <f t="shared" si="138"/>
        <v>60000000</v>
      </c>
      <c r="H2846" s="56" t="s">
        <v>1227</v>
      </c>
      <c r="I2846" s="69"/>
      <c r="J2846" s="26"/>
    </row>
    <row r="2847" spans="1:10" s="14" customFormat="1" ht="93" x14ac:dyDescent="0.35">
      <c r="A2847" s="10"/>
      <c r="B2847" s="11"/>
      <c r="C2847" s="58">
        <v>21</v>
      </c>
      <c r="D2847" s="56" t="s">
        <v>2986</v>
      </c>
      <c r="E2847" s="63">
        <v>0</v>
      </c>
      <c r="F2847" s="63">
        <v>35000000</v>
      </c>
      <c r="G2847" s="76">
        <f t="shared" si="138"/>
        <v>35000000</v>
      </c>
      <c r="H2847" s="56" t="s">
        <v>1227</v>
      </c>
      <c r="I2847" s="69"/>
      <c r="J2847" s="26"/>
    </row>
    <row r="2848" spans="1:10" s="14" customFormat="1" ht="139.5" x14ac:dyDescent="0.35">
      <c r="A2848" s="10"/>
      <c r="B2848" s="11"/>
      <c r="C2848" s="58">
        <v>22</v>
      </c>
      <c r="D2848" s="56" t="s">
        <v>2987</v>
      </c>
      <c r="E2848" s="63">
        <v>0</v>
      </c>
      <c r="F2848" s="63">
        <v>10000000</v>
      </c>
      <c r="G2848" s="76">
        <f t="shared" si="138"/>
        <v>10000000</v>
      </c>
      <c r="H2848" s="56" t="s">
        <v>1227</v>
      </c>
      <c r="I2848" s="69"/>
      <c r="J2848" s="26"/>
    </row>
    <row r="2849" spans="1:10" s="14" customFormat="1" ht="93" x14ac:dyDescent="0.35">
      <c r="A2849" s="10"/>
      <c r="B2849" s="11"/>
      <c r="C2849" s="58">
        <v>23</v>
      </c>
      <c r="D2849" s="56" t="s">
        <v>2988</v>
      </c>
      <c r="E2849" s="63">
        <v>0</v>
      </c>
      <c r="F2849" s="63">
        <v>75000000</v>
      </c>
      <c r="G2849" s="76">
        <f t="shared" si="138"/>
        <v>75000000</v>
      </c>
      <c r="H2849" s="56" t="s">
        <v>1227</v>
      </c>
      <c r="I2849" s="69"/>
      <c r="J2849" s="26"/>
    </row>
    <row r="2850" spans="1:10" s="14" customFormat="1" ht="77.5" x14ac:dyDescent="0.35">
      <c r="A2850" s="10"/>
      <c r="B2850" s="11"/>
      <c r="C2850" s="58">
        <v>24</v>
      </c>
      <c r="D2850" s="56" t="s">
        <v>2980</v>
      </c>
      <c r="E2850" s="63">
        <v>0</v>
      </c>
      <c r="F2850" s="63">
        <v>20000000</v>
      </c>
      <c r="G2850" s="76">
        <f t="shared" si="138"/>
        <v>20000000</v>
      </c>
      <c r="H2850" s="56" t="s">
        <v>1226</v>
      </c>
      <c r="I2850" s="69"/>
      <c r="J2850" s="26"/>
    </row>
    <row r="2851" spans="1:10" s="14" customFormat="1" ht="93" x14ac:dyDescent="0.35">
      <c r="A2851" s="10"/>
      <c r="B2851" s="11"/>
      <c r="C2851" s="58">
        <v>25</v>
      </c>
      <c r="D2851" s="56" t="s">
        <v>2981</v>
      </c>
      <c r="E2851" s="63">
        <v>0</v>
      </c>
      <c r="F2851" s="63">
        <v>10000000</v>
      </c>
      <c r="G2851" s="76">
        <f t="shared" si="138"/>
        <v>10000000</v>
      </c>
      <c r="H2851" s="56" t="s">
        <v>1226</v>
      </c>
      <c r="I2851" s="69"/>
      <c r="J2851" s="26"/>
    </row>
    <row r="2852" spans="1:10" s="14" customFormat="1" ht="77.5" x14ac:dyDescent="0.35">
      <c r="A2852" s="10"/>
      <c r="B2852" s="11"/>
      <c r="C2852" s="58">
        <v>26</v>
      </c>
      <c r="D2852" s="56" t="s">
        <v>2982</v>
      </c>
      <c r="E2852" s="63">
        <v>0</v>
      </c>
      <c r="F2852" s="63">
        <v>15000000</v>
      </c>
      <c r="G2852" s="76">
        <f t="shared" si="138"/>
        <v>15000000</v>
      </c>
      <c r="H2852" s="56" t="s">
        <v>1226</v>
      </c>
      <c r="I2852" s="69"/>
      <c r="J2852" s="26"/>
    </row>
    <row r="2853" spans="1:10" s="14" customFormat="1" ht="108.5" x14ac:dyDescent="0.35">
      <c r="A2853" s="10"/>
      <c r="B2853" s="11"/>
      <c r="C2853" s="58">
        <v>27</v>
      </c>
      <c r="D2853" s="56" t="s">
        <v>2983</v>
      </c>
      <c r="E2853" s="63">
        <v>0</v>
      </c>
      <c r="F2853" s="63">
        <v>5000000</v>
      </c>
      <c r="G2853" s="76">
        <f t="shared" si="138"/>
        <v>5000000</v>
      </c>
      <c r="H2853" s="56" t="s">
        <v>1226</v>
      </c>
      <c r="I2853" s="69"/>
      <c r="J2853" s="26"/>
    </row>
    <row r="2854" spans="1:10" s="14" customFormat="1" ht="77.5" x14ac:dyDescent="0.35">
      <c r="A2854" s="10"/>
      <c r="B2854" s="11"/>
      <c r="C2854" s="58">
        <v>28</v>
      </c>
      <c r="D2854" s="56" t="s">
        <v>2984</v>
      </c>
      <c r="E2854" s="63">
        <v>0</v>
      </c>
      <c r="F2854" s="63">
        <v>8000000</v>
      </c>
      <c r="G2854" s="76">
        <f t="shared" si="138"/>
        <v>8000000</v>
      </c>
      <c r="H2854" s="56" t="s">
        <v>1226</v>
      </c>
      <c r="I2854" s="69"/>
      <c r="J2854" s="26"/>
    </row>
    <row r="2855" spans="1:10" x14ac:dyDescent="0.35">
      <c r="A2855" s="10"/>
      <c r="B2855" s="11"/>
      <c r="C2855" s="109" t="s">
        <v>1480</v>
      </c>
      <c r="D2855" s="110"/>
      <c r="E2855" s="59">
        <f>SUM(E2826:E2854)</f>
        <v>348000000</v>
      </c>
      <c r="F2855" s="59">
        <f>SUM(F2826:F2854)</f>
        <v>699000000</v>
      </c>
      <c r="G2855" s="73">
        <f>SUM(G2826:G2854)</f>
        <v>351000000</v>
      </c>
      <c r="H2855" s="31"/>
      <c r="J2855" s="35"/>
    </row>
    <row r="2856" spans="1:10" x14ac:dyDescent="0.35">
      <c r="A2856" s="10"/>
      <c r="B2856" s="11"/>
      <c r="C2856" s="107" t="s">
        <v>1494</v>
      </c>
      <c r="D2856" s="112"/>
      <c r="E2856" s="59"/>
      <c r="F2856" s="59"/>
      <c r="G2856" s="73"/>
      <c r="H2856" s="31"/>
      <c r="J2856" s="35"/>
    </row>
    <row r="2857" spans="1:10" ht="77.5" x14ac:dyDescent="0.35">
      <c r="A2857" s="10"/>
      <c r="B2857" s="11"/>
      <c r="C2857" s="9">
        <f ca="1">COUNTIF($B$11:E2857,E2857)</f>
        <v>1</v>
      </c>
      <c r="D2857" s="4" t="s">
        <v>1011</v>
      </c>
      <c r="E2857" s="59">
        <v>10000000</v>
      </c>
      <c r="F2857" s="59">
        <v>10000000</v>
      </c>
      <c r="G2857" s="73"/>
      <c r="H2857" s="6" t="s">
        <v>1227</v>
      </c>
    </row>
    <row r="2858" spans="1:10" ht="77.5" x14ac:dyDescent="0.35">
      <c r="A2858" s="10"/>
      <c r="B2858" s="11"/>
      <c r="C2858" s="9">
        <f ca="1">COUNTIF($B$11:E2858,E2858)</f>
        <v>2</v>
      </c>
      <c r="D2858" s="4" t="s">
        <v>1012</v>
      </c>
      <c r="E2858" s="59">
        <v>10000000</v>
      </c>
      <c r="F2858" s="59">
        <v>10000000</v>
      </c>
      <c r="G2858" s="73"/>
      <c r="H2858" s="6" t="s">
        <v>1226</v>
      </c>
    </row>
    <row r="2859" spans="1:10" s="14" customFormat="1" ht="93" x14ac:dyDescent="0.35">
      <c r="A2859" s="10"/>
      <c r="B2859" s="11"/>
      <c r="C2859" s="58">
        <v>3</v>
      </c>
      <c r="D2859" s="56" t="s">
        <v>2992</v>
      </c>
      <c r="E2859" s="63">
        <v>0</v>
      </c>
      <c r="F2859" s="63">
        <v>50000000</v>
      </c>
      <c r="G2859" s="76">
        <f t="shared" ref="G2859:G2873" si="139">F2859-E2859</f>
        <v>50000000</v>
      </c>
      <c r="H2859" s="56" t="s">
        <v>1227</v>
      </c>
      <c r="I2859" s="69"/>
      <c r="J2859" s="26"/>
    </row>
    <row r="2860" spans="1:10" s="14" customFormat="1" ht="108.5" x14ac:dyDescent="0.35">
      <c r="A2860" s="10"/>
      <c r="B2860" s="11"/>
      <c r="C2860" s="58">
        <v>4</v>
      </c>
      <c r="D2860" s="56" t="s">
        <v>2994</v>
      </c>
      <c r="E2860" s="63">
        <v>0</v>
      </c>
      <c r="F2860" s="63">
        <v>25000000</v>
      </c>
      <c r="G2860" s="76">
        <f t="shared" si="139"/>
        <v>25000000</v>
      </c>
      <c r="H2860" s="56" t="s">
        <v>1227</v>
      </c>
      <c r="I2860" s="69"/>
      <c r="J2860" s="26"/>
    </row>
    <row r="2861" spans="1:10" s="14" customFormat="1" ht="108.5" x14ac:dyDescent="0.35">
      <c r="A2861" s="10"/>
      <c r="B2861" s="11"/>
      <c r="C2861" s="58">
        <v>5</v>
      </c>
      <c r="D2861" s="56" t="s">
        <v>2995</v>
      </c>
      <c r="E2861" s="63">
        <v>0</v>
      </c>
      <c r="F2861" s="63">
        <v>30000000</v>
      </c>
      <c r="G2861" s="76">
        <f t="shared" si="139"/>
        <v>30000000</v>
      </c>
      <c r="H2861" s="56" t="s">
        <v>1227</v>
      </c>
      <c r="I2861" s="69"/>
      <c r="J2861" s="26"/>
    </row>
    <row r="2862" spans="1:10" s="14" customFormat="1" ht="105" customHeight="1" x14ac:dyDescent="0.35">
      <c r="A2862" s="10"/>
      <c r="B2862" s="11"/>
      <c r="C2862" s="58">
        <v>6</v>
      </c>
      <c r="D2862" s="56" t="s">
        <v>2996</v>
      </c>
      <c r="E2862" s="63">
        <v>0</v>
      </c>
      <c r="F2862" s="63">
        <v>20000000</v>
      </c>
      <c r="G2862" s="76">
        <f t="shared" si="139"/>
        <v>20000000</v>
      </c>
      <c r="H2862" s="56" t="s">
        <v>1227</v>
      </c>
      <c r="I2862" s="69"/>
      <c r="J2862" s="26"/>
    </row>
    <row r="2863" spans="1:10" s="14" customFormat="1" ht="108.5" x14ac:dyDescent="0.35">
      <c r="A2863" s="10"/>
      <c r="B2863" s="11"/>
      <c r="C2863" s="58">
        <v>7</v>
      </c>
      <c r="D2863" s="56" t="s">
        <v>2997</v>
      </c>
      <c r="E2863" s="63">
        <v>0</v>
      </c>
      <c r="F2863" s="63">
        <v>25000000</v>
      </c>
      <c r="G2863" s="76">
        <f t="shared" si="139"/>
        <v>25000000</v>
      </c>
      <c r="H2863" s="56" t="s">
        <v>1227</v>
      </c>
      <c r="I2863" s="69"/>
      <c r="J2863" s="26"/>
    </row>
    <row r="2864" spans="1:10" s="14" customFormat="1" ht="108.5" x14ac:dyDescent="0.35">
      <c r="A2864" s="10"/>
      <c r="B2864" s="11"/>
      <c r="C2864" s="58">
        <v>8</v>
      </c>
      <c r="D2864" s="56" t="s">
        <v>2998</v>
      </c>
      <c r="E2864" s="63">
        <v>0</v>
      </c>
      <c r="F2864" s="63">
        <v>25000000</v>
      </c>
      <c r="G2864" s="76">
        <f t="shared" si="139"/>
        <v>25000000</v>
      </c>
      <c r="H2864" s="56" t="s">
        <v>1227</v>
      </c>
      <c r="I2864" s="69"/>
      <c r="J2864" s="26"/>
    </row>
    <row r="2865" spans="1:10" s="14" customFormat="1" ht="108.5" x14ac:dyDescent="0.35">
      <c r="A2865" s="10"/>
      <c r="B2865" s="11"/>
      <c r="C2865" s="58">
        <v>9</v>
      </c>
      <c r="D2865" s="56" t="s">
        <v>2999</v>
      </c>
      <c r="E2865" s="63">
        <v>0</v>
      </c>
      <c r="F2865" s="63">
        <v>30000000</v>
      </c>
      <c r="G2865" s="76">
        <f t="shared" si="139"/>
        <v>30000000</v>
      </c>
      <c r="H2865" s="56" t="s">
        <v>1227</v>
      </c>
      <c r="I2865" s="69"/>
      <c r="J2865" s="26"/>
    </row>
    <row r="2866" spans="1:10" s="14" customFormat="1" ht="124" x14ac:dyDescent="0.35">
      <c r="A2866" s="10"/>
      <c r="B2866" s="11"/>
      <c r="C2866" s="58">
        <v>10</v>
      </c>
      <c r="D2866" s="56" t="s">
        <v>3000</v>
      </c>
      <c r="E2866" s="63">
        <v>0</v>
      </c>
      <c r="F2866" s="63">
        <v>25000000</v>
      </c>
      <c r="G2866" s="76">
        <f t="shared" si="139"/>
        <v>25000000</v>
      </c>
      <c r="H2866" s="56" t="s">
        <v>1227</v>
      </c>
      <c r="I2866" s="69"/>
      <c r="J2866" s="26"/>
    </row>
    <row r="2867" spans="1:10" s="14" customFormat="1" ht="108.5" x14ac:dyDescent="0.35">
      <c r="A2867" s="10"/>
      <c r="B2867" s="11"/>
      <c r="C2867" s="58">
        <v>11</v>
      </c>
      <c r="D2867" s="56" t="s">
        <v>3370</v>
      </c>
      <c r="E2867" s="63">
        <v>0</v>
      </c>
      <c r="F2867" s="63">
        <v>30000000</v>
      </c>
      <c r="G2867" s="76">
        <f t="shared" si="139"/>
        <v>30000000</v>
      </c>
      <c r="H2867" s="56" t="s">
        <v>1227</v>
      </c>
      <c r="I2867" s="69"/>
      <c r="J2867" s="26"/>
    </row>
    <row r="2868" spans="1:10" s="14" customFormat="1" ht="108.5" x14ac:dyDescent="0.35">
      <c r="A2868" s="10"/>
      <c r="B2868" s="11"/>
      <c r="C2868" s="58">
        <v>12</v>
      </c>
      <c r="D2868" s="56" t="s">
        <v>3001</v>
      </c>
      <c r="E2868" s="63">
        <v>0</v>
      </c>
      <c r="F2868" s="63">
        <v>40000000</v>
      </c>
      <c r="G2868" s="76">
        <f t="shared" si="139"/>
        <v>40000000</v>
      </c>
      <c r="H2868" s="56" t="s">
        <v>1227</v>
      </c>
      <c r="I2868" s="69"/>
      <c r="J2868" s="26"/>
    </row>
    <row r="2869" spans="1:10" s="14" customFormat="1" ht="77.5" x14ac:dyDescent="0.35">
      <c r="A2869" s="10"/>
      <c r="B2869" s="11"/>
      <c r="C2869" s="58">
        <v>13</v>
      </c>
      <c r="D2869" s="56" t="s">
        <v>2989</v>
      </c>
      <c r="E2869" s="63">
        <v>0</v>
      </c>
      <c r="F2869" s="63">
        <v>15000000</v>
      </c>
      <c r="G2869" s="76">
        <f t="shared" si="139"/>
        <v>15000000</v>
      </c>
      <c r="H2869" s="56" t="s">
        <v>1226</v>
      </c>
      <c r="I2869" s="69"/>
      <c r="J2869" s="26"/>
    </row>
    <row r="2870" spans="1:10" s="14" customFormat="1" ht="77.5" x14ac:dyDescent="0.35">
      <c r="A2870" s="10"/>
      <c r="B2870" s="11"/>
      <c r="C2870" s="58">
        <v>14</v>
      </c>
      <c r="D2870" s="56" t="s">
        <v>2990</v>
      </c>
      <c r="E2870" s="63">
        <v>0</v>
      </c>
      <c r="F2870" s="63">
        <v>10000000</v>
      </c>
      <c r="G2870" s="76">
        <f t="shared" si="139"/>
        <v>10000000</v>
      </c>
      <c r="H2870" s="56" t="s">
        <v>1226</v>
      </c>
      <c r="I2870" s="69"/>
      <c r="J2870" s="26"/>
    </row>
    <row r="2871" spans="1:10" s="14" customFormat="1" ht="136.5" customHeight="1" x14ac:dyDescent="0.35">
      <c r="A2871" s="10"/>
      <c r="B2871" s="11"/>
      <c r="C2871" s="58">
        <v>15</v>
      </c>
      <c r="D2871" s="56" t="s">
        <v>2991</v>
      </c>
      <c r="E2871" s="63">
        <v>0</v>
      </c>
      <c r="F2871" s="63">
        <v>10000000</v>
      </c>
      <c r="G2871" s="76">
        <f t="shared" si="139"/>
        <v>10000000</v>
      </c>
      <c r="H2871" s="56" t="s">
        <v>1226</v>
      </c>
      <c r="I2871" s="69"/>
      <c r="J2871" s="26"/>
    </row>
    <row r="2872" spans="1:10" s="14" customFormat="1" ht="136.5" customHeight="1" x14ac:dyDescent="0.35">
      <c r="A2872" s="10"/>
      <c r="B2872" s="11"/>
      <c r="C2872" s="58">
        <v>16</v>
      </c>
      <c r="D2872" s="56" t="s">
        <v>2993</v>
      </c>
      <c r="E2872" s="63">
        <v>0</v>
      </c>
      <c r="F2872" s="63">
        <v>10000000</v>
      </c>
      <c r="G2872" s="76">
        <f t="shared" si="139"/>
        <v>10000000</v>
      </c>
      <c r="H2872" s="56" t="s">
        <v>1226</v>
      </c>
      <c r="I2872" s="69"/>
      <c r="J2872" s="26"/>
    </row>
    <row r="2873" spans="1:10" s="14" customFormat="1" ht="110.25" customHeight="1" x14ac:dyDescent="0.35">
      <c r="A2873" s="10"/>
      <c r="B2873" s="11"/>
      <c r="C2873" s="58">
        <v>17</v>
      </c>
      <c r="D2873" s="56" t="s">
        <v>3002</v>
      </c>
      <c r="E2873" s="63">
        <v>0</v>
      </c>
      <c r="F2873" s="63">
        <v>10000000</v>
      </c>
      <c r="G2873" s="76">
        <f t="shared" si="139"/>
        <v>10000000</v>
      </c>
      <c r="H2873" s="56" t="s">
        <v>1226</v>
      </c>
      <c r="I2873" s="69"/>
      <c r="J2873" s="26"/>
    </row>
    <row r="2874" spans="1:10" ht="24.75" customHeight="1" x14ac:dyDescent="0.35">
      <c r="A2874" s="10"/>
      <c r="B2874" s="11"/>
      <c r="C2874" s="109" t="s">
        <v>1481</v>
      </c>
      <c r="D2874" s="110"/>
      <c r="E2874" s="59">
        <f>SUM(E2857:E2873)</f>
        <v>20000000</v>
      </c>
      <c r="F2874" s="59">
        <f>SUM(F2857:F2873)</f>
        <v>375000000</v>
      </c>
      <c r="G2874" s="73">
        <f>SUM(G2857:G2873)</f>
        <v>355000000</v>
      </c>
      <c r="H2874" s="31"/>
      <c r="J2874" s="35"/>
    </row>
    <row r="2875" spans="1:10" x14ac:dyDescent="0.35">
      <c r="A2875" s="10"/>
      <c r="B2875" s="11"/>
      <c r="C2875" s="107" t="s">
        <v>1495</v>
      </c>
      <c r="D2875" s="112"/>
      <c r="E2875" s="59"/>
      <c r="F2875" s="59"/>
      <c r="G2875" s="73"/>
      <c r="H2875" s="31"/>
      <c r="J2875" s="35"/>
    </row>
    <row r="2876" spans="1:10" ht="98.25" customHeight="1" x14ac:dyDescent="0.35">
      <c r="A2876" s="10"/>
      <c r="B2876" s="11"/>
      <c r="C2876" s="9">
        <f ca="1">COUNTIF($B$11:E2876,E2876)</f>
        <v>1</v>
      </c>
      <c r="D2876" s="4" t="s">
        <v>1013</v>
      </c>
      <c r="E2876" s="59">
        <v>15000000</v>
      </c>
      <c r="F2876" s="59">
        <v>15000000</v>
      </c>
      <c r="G2876" s="73"/>
      <c r="H2876" s="6" t="s">
        <v>1227</v>
      </c>
    </row>
    <row r="2877" spans="1:10" ht="93" x14ac:dyDescent="0.35">
      <c r="A2877" s="10"/>
      <c r="B2877" s="11"/>
      <c r="C2877" s="9">
        <f ca="1">COUNTIF($B$11:E2877,E2877)</f>
        <v>2</v>
      </c>
      <c r="D2877" s="4" t="s">
        <v>1014</v>
      </c>
      <c r="E2877" s="59">
        <v>20000000</v>
      </c>
      <c r="F2877" s="59">
        <v>20000000</v>
      </c>
      <c r="G2877" s="73"/>
      <c r="H2877" s="6" t="s">
        <v>1227</v>
      </c>
    </row>
    <row r="2878" spans="1:10" ht="124" x14ac:dyDescent="0.35">
      <c r="A2878" s="10"/>
      <c r="B2878" s="11"/>
      <c r="C2878" s="9">
        <f ca="1">COUNTIF($B$11:E2878,E2878)</f>
        <v>3</v>
      </c>
      <c r="D2878" s="4" t="s">
        <v>1015</v>
      </c>
      <c r="E2878" s="59">
        <v>20000000</v>
      </c>
      <c r="F2878" s="59">
        <v>20000000</v>
      </c>
      <c r="G2878" s="73"/>
      <c r="H2878" s="6" t="s">
        <v>1227</v>
      </c>
    </row>
    <row r="2879" spans="1:10" ht="124" x14ac:dyDescent="0.35">
      <c r="A2879" s="10"/>
      <c r="B2879" s="11"/>
      <c r="C2879" s="9">
        <f ca="1">COUNTIF($B$11:E2879,E2879)</f>
        <v>4</v>
      </c>
      <c r="D2879" s="4" t="s">
        <v>1016</v>
      </c>
      <c r="E2879" s="59">
        <v>20000000</v>
      </c>
      <c r="F2879" s="59">
        <v>20000000</v>
      </c>
      <c r="G2879" s="73"/>
      <c r="H2879" s="6" t="s">
        <v>1227</v>
      </c>
    </row>
    <row r="2880" spans="1:10" ht="108.5" x14ac:dyDescent="0.35">
      <c r="A2880" s="10"/>
      <c r="B2880" s="11"/>
      <c r="C2880" s="9">
        <f ca="1">COUNTIF($B$11:E2880,E2880)</f>
        <v>5</v>
      </c>
      <c r="D2880" s="4" t="s">
        <v>1017</v>
      </c>
      <c r="E2880" s="59">
        <v>20000000</v>
      </c>
      <c r="F2880" s="59">
        <v>20000000</v>
      </c>
      <c r="G2880" s="73"/>
      <c r="H2880" s="6" t="s">
        <v>1227</v>
      </c>
    </row>
    <row r="2881" spans="1:8" ht="155" x14ac:dyDescent="0.35">
      <c r="A2881" s="10"/>
      <c r="B2881" s="11"/>
      <c r="C2881" s="9">
        <f ca="1">COUNTIF($B$11:E2881,E2881)</f>
        <v>6</v>
      </c>
      <c r="D2881" s="4" t="s">
        <v>1018</v>
      </c>
      <c r="E2881" s="59">
        <v>30000000</v>
      </c>
      <c r="F2881" s="59">
        <v>30000000</v>
      </c>
      <c r="G2881" s="73"/>
      <c r="H2881" s="6" t="s">
        <v>1227</v>
      </c>
    </row>
    <row r="2882" spans="1:8" ht="139.5" x14ac:dyDescent="0.35">
      <c r="A2882" s="10"/>
      <c r="B2882" s="11"/>
      <c r="C2882" s="9">
        <f ca="1">COUNTIF($B$11:E2882,E2882)</f>
        <v>7</v>
      </c>
      <c r="D2882" s="4" t="s">
        <v>1019</v>
      </c>
      <c r="E2882" s="59">
        <v>30000000</v>
      </c>
      <c r="F2882" s="59">
        <v>30000000</v>
      </c>
      <c r="G2882" s="73"/>
      <c r="H2882" s="6" t="s">
        <v>1227</v>
      </c>
    </row>
    <row r="2883" spans="1:8" ht="93" x14ac:dyDescent="0.35">
      <c r="A2883" s="10"/>
      <c r="B2883" s="11"/>
      <c r="C2883" s="9">
        <f ca="1">COUNTIF($B$11:E2883,E2883)</f>
        <v>8</v>
      </c>
      <c r="D2883" s="4" t="s">
        <v>1020</v>
      </c>
      <c r="E2883" s="59">
        <v>40000000</v>
      </c>
      <c r="F2883" s="59">
        <v>40000000</v>
      </c>
      <c r="G2883" s="73"/>
      <c r="H2883" s="6" t="s">
        <v>1227</v>
      </c>
    </row>
    <row r="2884" spans="1:8" ht="77.5" x14ac:dyDescent="0.35">
      <c r="A2884" s="10"/>
      <c r="B2884" s="11"/>
      <c r="C2884" s="9">
        <f ca="1">COUNTIF($B$11:E2884,E2884)</f>
        <v>9</v>
      </c>
      <c r="D2884" s="4" t="s">
        <v>1021</v>
      </c>
      <c r="E2884" s="59">
        <v>8000000</v>
      </c>
      <c r="F2884" s="59">
        <v>8000000</v>
      </c>
      <c r="G2884" s="73"/>
      <c r="H2884" s="6" t="s">
        <v>1227</v>
      </c>
    </row>
    <row r="2885" spans="1:8" ht="77.5" x14ac:dyDescent="0.35">
      <c r="A2885" s="10"/>
      <c r="B2885" s="11"/>
      <c r="C2885" s="9">
        <f ca="1">COUNTIF($B$11:E2885,E2885)</f>
        <v>10</v>
      </c>
      <c r="D2885" s="4" t="s">
        <v>1022</v>
      </c>
      <c r="E2885" s="59">
        <v>10000000</v>
      </c>
      <c r="F2885" s="59">
        <v>10000000</v>
      </c>
      <c r="G2885" s="73"/>
      <c r="H2885" s="6" t="s">
        <v>1226</v>
      </c>
    </row>
    <row r="2886" spans="1:8" ht="93" x14ac:dyDescent="0.35">
      <c r="A2886" s="10"/>
      <c r="B2886" s="11"/>
      <c r="C2886" s="9">
        <f ca="1">COUNTIF($B$11:E2886,E2886)</f>
        <v>11</v>
      </c>
      <c r="D2886" s="4" t="s">
        <v>1023</v>
      </c>
      <c r="E2886" s="59">
        <v>15000000</v>
      </c>
      <c r="F2886" s="59">
        <v>15000000</v>
      </c>
      <c r="G2886" s="73"/>
      <c r="H2886" s="6" t="s">
        <v>1226</v>
      </c>
    </row>
    <row r="2887" spans="1:8" ht="93" x14ac:dyDescent="0.35">
      <c r="A2887" s="10"/>
      <c r="B2887" s="11"/>
      <c r="C2887" s="9">
        <f ca="1">COUNTIF($B$11:E2887,E2887)</f>
        <v>12</v>
      </c>
      <c r="D2887" s="4" t="s">
        <v>1024</v>
      </c>
      <c r="E2887" s="59">
        <v>15000000</v>
      </c>
      <c r="F2887" s="59">
        <v>15000000</v>
      </c>
      <c r="G2887" s="73"/>
      <c r="H2887" s="6" t="s">
        <v>1226</v>
      </c>
    </row>
    <row r="2888" spans="1:8" ht="77.5" x14ac:dyDescent="0.35">
      <c r="A2888" s="10"/>
      <c r="B2888" s="11"/>
      <c r="C2888" s="9">
        <f ca="1">COUNTIF($B$11:E2888,E2888)</f>
        <v>13</v>
      </c>
      <c r="D2888" s="4" t="s">
        <v>1025</v>
      </c>
      <c r="E2888" s="59">
        <v>15000000</v>
      </c>
      <c r="F2888" s="59">
        <v>15000000</v>
      </c>
      <c r="G2888" s="73"/>
      <c r="H2888" s="6" t="s">
        <v>1226</v>
      </c>
    </row>
    <row r="2889" spans="1:8" ht="86.25" customHeight="1" x14ac:dyDescent="0.35">
      <c r="A2889" s="10"/>
      <c r="B2889" s="11"/>
      <c r="C2889" s="9">
        <f ca="1">COUNTIF($B$11:E2889,E2889)</f>
        <v>14</v>
      </c>
      <c r="D2889" s="4" t="s">
        <v>1026</v>
      </c>
      <c r="E2889" s="59">
        <v>15000000</v>
      </c>
      <c r="F2889" s="59">
        <v>15000000</v>
      </c>
      <c r="G2889" s="73"/>
      <c r="H2889" s="6" t="s">
        <v>1226</v>
      </c>
    </row>
    <row r="2890" spans="1:8" ht="102" customHeight="1" x14ac:dyDescent="0.35">
      <c r="A2890" s="10"/>
      <c r="B2890" s="11"/>
      <c r="C2890" s="9">
        <f ca="1">COUNTIF($B$11:E2890,E2890)</f>
        <v>15</v>
      </c>
      <c r="D2890" s="4" t="s">
        <v>1027</v>
      </c>
      <c r="E2890" s="59">
        <v>15000000</v>
      </c>
      <c r="F2890" s="59">
        <v>15000000</v>
      </c>
      <c r="G2890" s="73"/>
      <c r="H2890" s="6" t="s">
        <v>1226</v>
      </c>
    </row>
    <row r="2891" spans="1:8" ht="83.25" customHeight="1" x14ac:dyDescent="0.35">
      <c r="A2891" s="10"/>
      <c r="B2891" s="11"/>
      <c r="C2891" s="9">
        <f ca="1">COUNTIF($B$11:E2891,E2891)</f>
        <v>16</v>
      </c>
      <c r="D2891" s="4" t="s">
        <v>1028</v>
      </c>
      <c r="E2891" s="59">
        <v>15000000</v>
      </c>
      <c r="F2891" s="59">
        <v>15000000</v>
      </c>
      <c r="G2891" s="73"/>
      <c r="H2891" s="6" t="s">
        <v>1226</v>
      </c>
    </row>
    <row r="2892" spans="1:8" ht="82.5" customHeight="1" x14ac:dyDescent="0.35">
      <c r="A2892" s="10"/>
      <c r="B2892" s="11"/>
      <c r="C2892" s="9">
        <f ca="1">COUNTIF($B$11:E2892,E2892)</f>
        <v>17</v>
      </c>
      <c r="D2892" s="4" t="s">
        <v>1029</v>
      </c>
      <c r="E2892" s="59">
        <v>15000000</v>
      </c>
      <c r="F2892" s="59">
        <v>15000000</v>
      </c>
      <c r="G2892" s="73"/>
      <c r="H2892" s="6" t="s">
        <v>1226</v>
      </c>
    </row>
    <row r="2893" spans="1:8" ht="98.25" customHeight="1" x14ac:dyDescent="0.35">
      <c r="A2893" s="10"/>
      <c r="B2893" s="11"/>
      <c r="C2893" s="9">
        <f ca="1">COUNTIF($B$11:E2893,E2893)</f>
        <v>18</v>
      </c>
      <c r="D2893" s="4" t="s">
        <v>1030</v>
      </c>
      <c r="E2893" s="59">
        <v>15000000</v>
      </c>
      <c r="F2893" s="59">
        <v>15000000</v>
      </c>
      <c r="G2893" s="73"/>
      <c r="H2893" s="6" t="s">
        <v>1226</v>
      </c>
    </row>
    <row r="2894" spans="1:8" ht="98.25" customHeight="1" x14ac:dyDescent="0.35">
      <c r="A2894" s="10"/>
      <c r="B2894" s="11"/>
      <c r="C2894" s="9">
        <f ca="1">COUNTIF($B$11:E2894,E2894)</f>
        <v>19</v>
      </c>
      <c r="D2894" s="4" t="s">
        <v>1031</v>
      </c>
      <c r="E2894" s="59">
        <v>15000000</v>
      </c>
      <c r="F2894" s="59">
        <v>15000000</v>
      </c>
      <c r="G2894" s="73"/>
      <c r="H2894" s="6" t="s">
        <v>1226</v>
      </c>
    </row>
    <row r="2895" spans="1:8" ht="98.25" customHeight="1" x14ac:dyDescent="0.35">
      <c r="A2895" s="10"/>
      <c r="B2895" s="11"/>
      <c r="C2895" s="9">
        <f ca="1">COUNTIF($B$11:E2895,E2895)</f>
        <v>20</v>
      </c>
      <c r="D2895" s="4" t="s">
        <v>1032</v>
      </c>
      <c r="E2895" s="59">
        <v>15000000</v>
      </c>
      <c r="F2895" s="59">
        <v>15000000</v>
      </c>
      <c r="G2895" s="73"/>
      <c r="H2895" s="6" t="s">
        <v>1226</v>
      </c>
    </row>
    <row r="2896" spans="1:8" ht="93" x14ac:dyDescent="0.35">
      <c r="A2896" s="10"/>
      <c r="B2896" s="11"/>
      <c r="C2896" s="9">
        <f ca="1">COUNTIF($B$11:E2896,E2896)</f>
        <v>21</v>
      </c>
      <c r="D2896" s="4" t="s">
        <v>1033</v>
      </c>
      <c r="E2896" s="59">
        <v>15000000</v>
      </c>
      <c r="F2896" s="59">
        <v>15000000</v>
      </c>
      <c r="G2896" s="73"/>
      <c r="H2896" s="6" t="s">
        <v>1226</v>
      </c>
    </row>
    <row r="2897" spans="1:8" ht="93" x14ac:dyDescent="0.35">
      <c r="A2897" s="10"/>
      <c r="B2897" s="11"/>
      <c r="C2897" s="9">
        <f ca="1">COUNTIF($B$11:E2897,E2897)</f>
        <v>22</v>
      </c>
      <c r="D2897" s="4" t="s">
        <v>1034</v>
      </c>
      <c r="E2897" s="59">
        <v>15000000</v>
      </c>
      <c r="F2897" s="59">
        <v>15000000</v>
      </c>
      <c r="G2897" s="73"/>
      <c r="H2897" s="6" t="s">
        <v>1226</v>
      </c>
    </row>
    <row r="2898" spans="1:8" ht="115.5" customHeight="1" x14ac:dyDescent="0.35">
      <c r="A2898" s="10"/>
      <c r="B2898" s="11"/>
      <c r="C2898" s="9">
        <f ca="1">COUNTIF($B$11:E2898,E2898)</f>
        <v>23</v>
      </c>
      <c r="D2898" s="4" t="s">
        <v>1035</v>
      </c>
      <c r="E2898" s="59">
        <v>15000000</v>
      </c>
      <c r="F2898" s="59">
        <v>15000000</v>
      </c>
      <c r="G2898" s="73"/>
      <c r="H2898" s="6" t="s">
        <v>1226</v>
      </c>
    </row>
    <row r="2899" spans="1:8" ht="113.25" customHeight="1" x14ac:dyDescent="0.35">
      <c r="A2899" s="10"/>
      <c r="B2899" s="11"/>
      <c r="C2899" s="9">
        <f ca="1">COUNTIF($B$11:E2899,E2899)</f>
        <v>24</v>
      </c>
      <c r="D2899" s="4" t="s">
        <v>1036</v>
      </c>
      <c r="E2899" s="59">
        <v>15000000</v>
      </c>
      <c r="F2899" s="59">
        <v>15000000</v>
      </c>
      <c r="G2899" s="73"/>
      <c r="H2899" s="6" t="s">
        <v>1226</v>
      </c>
    </row>
    <row r="2900" spans="1:8" ht="95.25" customHeight="1" x14ac:dyDescent="0.35">
      <c r="A2900" s="10"/>
      <c r="B2900" s="11"/>
      <c r="C2900" s="9">
        <f ca="1">COUNTIF($B$11:E2900,E2900)</f>
        <v>25</v>
      </c>
      <c r="D2900" s="4" t="s">
        <v>1037</v>
      </c>
      <c r="E2900" s="59">
        <v>15000000</v>
      </c>
      <c r="F2900" s="59">
        <v>15000000</v>
      </c>
      <c r="G2900" s="73"/>
      <c r="H2900" s="6" t="s">
        <v>1226</v>
      </c>
    </row>
    <row r="2901" spans="1:8" ht="99" customHeight="1" x14ac:dyDescent="0.35">
      <c r="A2901" s="10"/>
      <c r="B2901" s="11"/>
      <c r="C2901" s="9">
        <f ca="1">COUNTIF($B$11:E2901,E2901)</f>
        <v>26</v>
      </c>
      <c r="D2901" s="4" t="s">
        <v>1038</v>
      </c>
      <c r="E2901" s="59">
        <v>15000000</v>
      </c>
      <c r="F2901" s="59">
        <v>15000000</v>
      </c>
      <c r="G2901" s="73"/>
      <c r="H2901" s="6" t="s">
        <v>1226</v>
      </c>
    </row>
    <row r="2902" spans="1:8" ht="99" customHeight="1" x14ac:dyDescent="0.35">
      <c r="A2902" s="10"/>
      <c r="B2902" s="11"/>
      <c r="C2902" s="9">
        <f ca="1">COUNTIF($B$11:E2902,E2902)</f>
        <v>27</v>
      </c>
      <c r="D2902" s="4" t="s">
        <v>1039</v>
      </c>
      <c r="E2902" s="59">
        <v>15000000</v>
      </c>
      <c r="F2902" s="59">
        <v>15000000</v>
      </c>
      <c r="G2902" s="73"/>
      <c r="H2902" s="6" t="s">
        <v>1226</v>
      </c>
    </row>
    <row r="2903" spans="1:8" ht="99" customHeight="1" x14ac:dyDescent="0.35">
      <c r="A2903" s="10"/>
      <c r="B2903" s="11"/>
      <c r="C2903" s="9">
        <f ca="1">COUNTIF($B$11:E2903,E2903)</f>
        <v>28</v>
      </c>
      <c r="D2903" s="4" t="s">
        <v>1040</v>
      </c>
      <c r="E2903" s="59">
        <v>15000000</v>
      </c>
      <c r="F2903" s="59">
        <v>15000000</v>
      </c>
      <c r="G2903" s="73"/>
      <c r="H2903" s="6" t="s">
        <v>1226</v>
      </c>
    </row>
    <row r="2904" spans="1:8" ht="102" customHeight="1" x14ac:dyDescent="0.35">
      <c r="A2904" s="10"/>
      <c r="B2904" s="11"/>
      <c r="C2904" s="9">
        <f ca="1">COUNTIF($B$11:E2904,E2904)</f>
        <v>29</v>
      </c>
      <c r="D2904" s="4" t="s">
        <v>1041</v>
      </c>
      <c r="E2904" s="59">
        <v>15000000</v>
      </c>
      <c r="F2904" s="59">
        <v>15000000</v>
      </c>
      <c r="G2904" s="73"/>
      <c r="H2904" s="6" t="s">
        <v>1226</v>
      </c>
    </row>
    <row r="2905" spans="1:8" ht="102" customHeight="1" x14ac:dyDescent="0.35">
      <c r="A2905" s="10"/>
      <c r="B2905" s="11"/>
      <c r="C2905" s="9">
        <f ca="1">COUNTIF($B$11:E2905,E2905)</f>
        <v>30</v>
      </c>
      <c r="D2905" s="4" t="s">
        <v>1042</v>
      </c>
      <c r="E2905" s="59">
        <v>15000000</v>
      </c>
      <c r="F2905" s="59">
        <v>15000000</v>
      </c>
      <c r="G2905" s="73"/>
      <c r="H2905" s="6" t="s">
        <v>1226</v>
      </c>
    </row>
    <row r="2906" spans="1:8" ht="102" customHeight="1" x14ac:dyDescent="0.35">
      <c r="A2906" s="10"/>
      <c r="B2906" s="11"/>
      <c r="C2906" s="9">
        <f ca="1">COUNTIF($B$11:E2906,E2906)</f>
        <v>31</v>
      </c>
      <c r="D2906" s="4" t="s">
        <v>1043</v>
      </c>
      <c r="E2906" s="59">
        <v>15000000</v>
      </c>
      <c r="F2906" s="59">
        <v>15000000</v>
      </c>
      <c r="G2906" s="73"/>
      <c r="H2906" s="6" t="s">
        <v>1226</v>
      </c>
    </row>
    <row r="2907" spans="1:8" ht="102" customHeight="1" x14ac:dyDescent="0.35">
      <c r="A2907" s="10"/>
      <c r="B2907" s="11"/>
      <c r="C2907" s="9">
        <f ca="1">COUNTIF($B$11:E2907,E2907)</f>
        <v>32</v>
      </c>
      <c r="D2907" s="4" t="s">
        <v>1044</v>
      </c>
      <c r="E2907" s="59">
        <v>15000000</v>
      </c>
      <c r="F2907" s="59">
        <v>15000000</v>
      </c>
      <c r="G2907" s="73"/>
      <c r="H2907" s="6" t="s">
        <v>1226</v>
      </c>
    </row>
    <row r="2908" spans="1:8" ht="93" x14ac:dyDescent="0.35">
      <c r="A2908" s="10"/>
      <c r="B2908" s="11"/>
      <c r="C2908" s="9">
        <f ca="1">COUNTIF($B$11:E2908,E2908)</f>
        <v>33</v>
      </c>
      <c r="D2908" s="4" t="s">
        <v>1045</v>
      </c>
      <c r="E2908" s="59">
        <v>15000000</v>
      </c>
      <c r="F2908" s="59">
        <v>15000000</v>
      </c>
      <c r="G2908" s="73"/>
      <c r="H2908" s="6" t="s">
        <v>1226</v>
      </c>
    </row>
    <row r="2909" spans="1:8" ht="93" x14ac:dyDescent="0.35">
      <c r="A2909" s="10"/>
      <c r="B2909" s="11"/>
      <c r="C2909" s="9">
        <f ca="1">COUNTIF($B$11:E2909,E2909)</f>
        <v>34</v>
      </c>
      <c r="D2909" s="4" t="s">
        <v>1046</v>
      </c>
      <c r="E2909" s="59">
        <v>15000000</v>
      </c>
      <c r="F2909" s="59">
        <v>15000000</v>
      </c>
      <c r="G2909" s="73"/>
      <c r="H2909" s="6" t="s">
        <v>1226</v>
      </c>
    </row>
    <row r="2910" spans="1:8" ht="96.75" customHeight="1" x14ac:dyDescent="0.35">
      <c r="A2910" s="10"/>
      <c r="B2910" s="11"/>
      <c r="C2910" s="9">
        <f ca="1">COUNTIF($B$11:E2910,E2910)</f>
        <v>35</v>
      </c>
      <c r="D2910" s="4" t="s">
        <v>1047</v>
      </c>
      <c r="E2910" s="59">
        <v>15000000</v>
      </c>
      <c r="F2910" s="59">
        <v>15000000</v>
      </c>
      <c r="G2910" s="73"/>
      <c r="H2910" s="6" t="s">
        <v>1226</v>
      </c>
    </row>
    <row r="2911" spans="1:8" ht="102" customHeight="1" x14ac:dyDescent="0.35">
      <c r="A2911" s="10"/>
      <c r="B2911" s="11"/>
      <c r="C2911" s="9">
        <f ca="1">COUNTIF($B$11:E2911,E2911)</f>
        <v>36</v>
      </c>
      <c r="D2911" s="4" t="s">
        <v>1048</v>
      </c>
      <c r="E2911" s="59">
        <v>15000000</v>
      </c>
      <c r="F2911" s="59">
        <v>15000000</v>
      </c>
      <c r="G2911" s="73"/>
      <c r="H2911" s="6" t="s">
        <v>1226</v>
      </c>
    </row>
    <row r="2912" spans="1:8" ht="112.5" customHeight="1" x14ac:dyDescent="0.35">
      <c r="A2912" s="10"/>
      <c r="B2912" s="11"/>
      <c r="C2912" s="9">
        <f ca="1">COUNTIF($B$11:E2912,E2912)</f>
        <v>37</v>
      </c>
      <c r="D2912" s="4" t="s">
        <v>1049</v>
      </c>
      <c r="E2912" s="59">
        <v>15000000</v>
      </c>
      <c r="F2912" s="59">
        <v>15000000</v>
      </c>
      <c r="G2912" s="73"/>
      <c r="H2912" s="6" t="s">
        <v>1226</v>
      </c>
    </row>
    <row r="2913" spans="1:10" s="14" customFormat="1" ht="93" x14ac:dyDescent="0.35">
      <c r="A2913" s="10"/>
      <c r="B2913" s="11"/>
      <c r="C2913" s="58">
        <v>38</v>
      </c>
      <c r="D2913" s="56" t="s">
        <v>3003</v>
      </c>
      <c r="E2913" s="63">
        <v>0</v>
      </c>
      <c r="F2913" s="63">
        <v>10000000</v>
      </c>
      <c r="G2913" s="76">
        <f t="shared" ref="G2913:G2922" si="140">F2913-E2913</f>
        <v>10000000</v>
      </c>
      <c r="H2913" s="56" t="s">
        <v>1227</v>
      </c>
      <c r="I2913" s="69"/>
      <c r="J2913" s="26"/>
    </row>
    <row r="2914" spans="1:10" s="14" customFormat="1" ht="108.5" x14ac:dyDescent="0.35">
      <c r="A2914" s="10"/>
      <c r="B2914" s="11"/>
      <c r="C2914" s="58">
        <v>39</v>
      </c>
      <c r="D2914" s="56" t="s">
        <v>3009</v>
      </c>
      <c r="E2914" s="63">
        <v>0</v>
      </c>
      <c r="F2914" s="63">
        <v>50000000</v>
      </c>
      <c r="G2914" s="76">
        <f t="shared" si="140"/>
        <v>50000000</v>
      </c>
      <c r="H2914" s="56" t="s">
        <v>1227</v>
      </c>
      <c r="I2914" s="69"/>
      <c r="J2914" s="26"/>
    </row>
    <row r="2915" spans="1:10" s="14" customFormat="1" ht="77.5" x14ac:dyDescent="0.35">
      <c r="A2915" s="10"/>
      <c r="B2915" s="11"/>
      <c r="C2915" s="58">
        <v>40</v>
      </c>
      <c r="D2915" s="56" t="s">
        <v>3010</v>
      </c>
      <c r="E2915" s="63">
        <v>0</v>
      </c>
      <c r="F2915" s="63">
        <v>50000000</v>
      </c>
      <c r="G2915" s="76">
        <f t="shared" si="140"/>
        <v>50000000</v>
      </c>
      <c r="H2915" s="56" t="s">
        <v>1227</v>
      </c>
      <c r="I2915" s="69"/>
      <c r="J2915" s="26"/>
    </row>
    <row r="2916" spans="1:10" s="14" customFormat="1" ht="93" x14ac:dyDescent="0.35">
      <c r="A2916" s="10"/>
      <c r="B2916" s="11"/>
      <c r="C2916" s="58">
        <v>41</v>
      </c>
      <c r="D2916" s="56" t="s">
        <v>3004</v>
      </c>
      <c r="E2916" s="63">
        <v>0</v>
      </c>
      <c r="F2916" s="63">
        <v>15000000</v>
      </c>
      <c r="G2916" s="76">
        <f t="shared" si="140"/>
        <v>15000000</v>
      </c>
      <c r="H2916" s="56" t="s">
        <v>1226</v>
      </c>
      <c r="I2916" s="69"/>
      <c r="J2916" s="26"/>
    </row>
    <row r="2917" spans="1:10" s="14" customFormat="1" ht="77.5" x14ac:dyDescent="0.35">
      <c r="A2917" s="10"/>
      <c r="B2917" s="11"/>
      <c r="C2917" s="58">
        <v>42</v>
      </c>
      <c r="D2917" s="56" t="s">
        <v>3005</v>
      </c>
      <c r="E2917" s="63">
        <v>0</v>
      </c>
      <c r="F2917" s="63">
        <v>8000000</v>
      </c>
      <c r="G2917" s="76">
        <f t="shared" si="140"/>
        <v>8000000</v>
      </c>
      <c r="H2917" s="56" t="s">
        <v>1226</v>
      </c>
      <c r="I2917" s="69"/>
      <c r="J2917" s="26"/>
    </row>
    <row r="2918" spans="1:10" s="14" customFormat="1" ht="108.5" x14ac:dyDescent="0.35">
      <c r="A2918" s="10"/>
      <c r="B2918" s="11"/>
      <c r="C2918" s="58">
        <v>43</v>
      </c>
      <c r="D2918" s="56" t="s">
        <v>3006</v>
      </c>
      <c r="E2918" s="63">
        <v>0</v>
      </c>
      <c r="F2918" s="63">
        <v>15000000</v>
      </c>
      <c r="G2918" s="76">
        <f t="shared" si="140"/>
        <v>15000000</v>
      </c>
      <c r="H2918" s="56" t="s">
        <v>1226</v>
      </c>
      <c r="I2918" s="69"/>
      <c r="J2918" s="26"/>
    </row>
    <row r="2919" spans="1:10" s="14" customFormat="1" ht="77.5" x14ac:dyDescent="0.35">
      <c r="A2919" s="10"/>
      <c r="B2919" s="11"/>
      <c r="C2919" s="58">
        <v>44</v>
      </c>
      <c r="D2919" s="56" t="s">
        <v>3371</v>
      </c>
      <c r="E2919" s="63">
        <v>0</v>
      </c>
      <c r="F2919" s="63">
        <v>15000000</v>
      </c>
      <c r="G2919" s="76">
        <f t="shared" si="140"/>
        <v>15000000</v>
      </c>
      <c r="H2919" s="56" t="s">
        <v>1226</v>
      </c>
      <c r="I2919" s="69"/>
      <c r="J2919" s="26"/>
    </row>
    <row r="2920" spans="1:10" s="14" customFormat="1" ht="108.5" x14ac:dyDescent="0.35">
      <c r="A2920" s="10"/>
      <c r="B2920" s="11"/>
      <c r="C2920" s="58">
        <v>45</v>
      </c>
      <c r="D2920" s="56" t="s">
        <v>3372</v>
      </c>
      <c r="E2920" s="63">
        <v>0</v>
      </c>
      <c r="F2920" s="63">
        <v>50000000</v>
      </c>
      <c r="G2920" s="76">
        <f t="shared" si="140"/>
        <v>50000000</v>
      </c>
      <c r="H2920" s="56" t="s">
        <v>1226</v>
      </c>
      <c r="I2920" s="69"/>
      <c r="J2920" s="26"/>
    </row>
    <row r="2921" spans="1:10" s="14" customFormat="1" ht="93" x14ac:dyDescent="0.35">
      <c r="A2921" s="10"/>
      <c r="B2921" s="11"/>
      <c r="C2921" s="58">
        <v>46</v>
      </c>
      <c r="D2921" s="56" t="s">
        <v>3007</v>
      </c>
      <c r="E2921" s="63">
        <v>0</v>
      </c>
      <c r="F2921" s="63">
        <v>10000000</v>
      </c>
      <c r="G2921" s="76">
        <f t="shared" si="140"/>
        <v>10000000</v>
      </c>
      <c r="H2921" s="56" t="s">
        <v>1226</v>
      </c>
      <c r="I2921" s="69"/>
      <c r="J2921" s="26"/>
    </row>
    <row r="2922" spans="1:10" s="14" customFormat="1" ht="77.5" x14ac:dyDescent="0.35">
      <c r="A2922" s="10"/>
      <c r="B2922" s="11"/>
      <c r="C2922" s="58">
        <v>47</v>
      </c>
      <c r="D2922" s="56" t="s">
        <v>3008</v>
      </c>
      <c r="E2922" s="63">
        <v>0</v>
      </c>
      <c r="F2922" s="63">
        <v>30000000</v>
      </c>
      <c r="G2922" s="76">
        <f t="shared" si="140"/>
        <v>30000000</v>
      </c>
      <c r="H2922" s="56" t="s">
        <v>1226</v>
      </c>
      <c r="I2922" s="69"/>
      <c r="J2922" s="26"/>
    </row>
    <row r="2923" spans="1:10" x14ac:dyDescent="0.35">
      <c r="A2923" s="10"/>
      <c r="B2923" s="11"/>
      <c r="C2923" s="109" t="s">
        <v>1482</v>
      </c>
      <c r="D2923" s="110"/>
      <c r="E2923" s="59">
        <f>SUM(E2876:E2922)</f>
        <v>618000000</v>
      </c>
      <c r="F2923" s="59">
        <f>SUM(F2876:F2922)</f>
        <v>871000000</v>
      </c>
      <c r="G2923" s="73">
        <f>SUM(G2876:G2922)</f>
        <v>253000000</v>
      </c>
      <c r="H2923" s="31"/>
      <c r="J2923" s="35"/>
    </row>
    <row r="2924" spans="1:10" x14ac:dyDescent="0.35">
      <c r="A2924" s="10"/>
      <c r="B2924" s="11"/>
      <c r="C2924" s="107" t="s">
        <v>1496</v>
      </c>
      <c r="D2924" s="112"/>
      <c r="E2924" s="59"/>
      <c r="F2924" s="59"/>
      <c r="G2924" s="73"/>
      <c r="H2924" s="31"/>
      <c r="J2924" s="35"/>
    </row>
    <row r="2925" spans="1:10" ht="65.25" customHeight="1" x14ac:dyDescent="0.35">
      <c r="A2925" s="10"/>
      <c r="B2925" s="11"/>
      <c r="C2925" s="9">
        <f ca="1">COUNTIF($B$11:E2925,E2925)</f>
        <v>1</v>
      </c>
      <c r="D2925" s="4" t="s">
        <v>1050</v>
      </c>
      <c r="E2925" s="59">
        <v>6000000</v>
      </c>
      <c r="F2925" s="59">
        <v>6000000</v>
      </c>
      <c r="G2925" s="73"/>
      <c r="H2925" s="6" t="s">
        <v>1226</v>
      </c>
    </row>
    <row r="2926" spans="1:10" ht="93" x14ac:dyDescent="0.35">
      <c r="A2926" s="10"/>
      <c r="B2926" s="11"/>
      <c r="C2926" s="9">
        <f ca="1">COUNTIF($B$11:E2926,E2926)</f>
        <v>2</v>
      </c>
      <c r="D2926" s="4" t="s">
        <v>1051</v>
      </c>
      <c r="E2926" s="59">
        <v>10000000</v>
      </c>
      <c r="F2926" s="59">
        <v>10000000</v>
      </c>
      <c r="G2926" s="73"/>
      <c r="H2926" s="6" t="s">
        <v>1226</v>
      </c>
    </row>
    <row r="2927" spans="1:10" s="14" customFormat="1" ht="63.75" customHeight="1" x14ac:dyDescent="0.35">
      <c r="A2927" s="10"/>
      <c r="B2927" s="11"/>
      <c r="C2927" s="58">
        <v>3</v>
      </c>
      <c r="D2927" s="56" t="s">
        <v>3011</v>
      </c>
      <c r="E2927" s="63">
        <v>0</v>
      </c>
      <c r="F2927" s="63">
        <v>20000000</v>
      </c>
      <c r="G2927" s="76">
        <f t="shared" ref="G2927:G2954" si="141">F2927-E2927</f>
        <v>20000000</v>
      </c>
      <c r="H2927" s="56" t="s">
        <v>1227</v>
      </c>
      <c r="I2927" s="69"/>
      <c r="J2927" s="26"/>
    </row>
    <row r="2928" spans="1:10" s="14" customFormat="1" ht="77.5" x14ac:dyDescent="0.35">
      <c r="A2928" s="10"/>
      <c r="B2928" s="11"/>
      <c r="C2928" s="58">
        <v>4</v>
      </c>
      <c r="D2928" s="56" t="s">
        <v>3012</v>
      </c>
      <c r="E2928" s="63">
        <v>0</v>
      </c>
      <c r="F2928" s="63">
        <v>10000000</v>
      </c>
      <c r="G2928" s="76">
        <f t="shared" si="141"/>
        <v>10000000</v>
      </c>
      <c r="H2928" s="56" t="s">
        <v>1227</v>
      </c>
      <c r="I2928" s="69"/>
      <c r="J2928" s="26"/>
    </row>
    <row r="2929" spans="1:10" s="14" customFormat="1" ht="108.5" x14ac:dyDescent="0.35">
      <c r="A2929" s="10"/>
      <c r="B2929" s="11"/>
      <c r="C2929" s="58">
        <v>5</v>
      </c>
      <c r="D2929" s="56" t="s">
        <v>3013</v>
      </c>
      <c r="E2929" s="63">
        <v>0</v>
      </c>
      <c r="F2929" s="63">
        <v>10000000</v>
      </c>
      <c r="G2929" s="76">
        <f t="shared" si="141"/>
        <v>10000000</v>
      </c>
      <c r="H2929" s="56" t="s">
        <v>1227</v>
      </c>
      <c r="I2929" s="69"/>
      <c r="J2929" s="26"/>
    </row>
    <row r="2930" spans="1:10" s="14" customFormat="1" ht="108.5" x14ac:dyDescent="0.35">
      <c r="A2930" s="10"/>
      <c r="B2930" s="11"/>
      <c r="C2930" s="58">
        <v>6</v>
      </c>
      <c r="D2930" s="56" t="s">
        <v>3014</v>
      </c>
      <c r="E2930" s="63">
        <v>0</v>
      </c>
      <c r="F2930" s="63">
        <v>10000000</v>
      </c>
      <c r="G2930" s="76">
        <f t="shared" si="141"/>
        <v>10000000</v>
      </c>
      <c r="H2930" s="56" t="s">
        <v>1227</v>
      </c>
      <c r="I2930" s="69"/>
      <c r="J2930" s="26"/>
    </row>
    <row r="2931" spans="1:10" s="14" customFormat="1" ht="124" x14ac:dyDescent="0.35">
      <c r="A2931" s="10"/>
      <c r="B2931" s="11"/>
      <c r="C2931" s="58">
        <v>7</v>
      </c>
      <c r="D2931" s="56" t="s">
        <v>3015</v>
      </c>
      <c r="E2931" s="63">
        <v>0</v>
      </c>
      <c r="F2931" s="63">
        <v>10000000</v>
      </c>
      <c r="G2931" s="76">
        <f t="shared" si="141"/>
        <v>10000000</v>
      </c>
      <c r="H2931" s="56" t="s">
        <v>1227</v>
      </c>
      <c r="I2931" s="69"/>
      <c r="J2931" s="26"/>
    </row>
    <row r="2932" spans="1:10" s="14" customFormat="1" ht="124" x14ac:dyDescent="0.35">
      <c r="A2932" s="10"/>
      <c r="B2932" s="11"/>
      <c r="C2932" s="58">
        <v>8</v>
      </c>
      <c r="D2932" s="56" t="s">
        <v>3016</v>
      </c>
      <c r="E2932" s="63">
        <v>0</v>
      </c>
      <c r="F2932" s="63">
        <v>75000000</v>
      </c>
      <c r="G2932" s="76">
        <f t="shared" si="141"/>
        <v>75000000</v>
      </c>
      <c r="H2932" s="56" t="s">
        <v>1227</v>
      </c>
      <c r="I2932" s="69"/>
      <c r="J2932" s="26"/>
    </row>
    <row r="2933" spans="1:10" s="14" customFormat="1" ht="93" x14ac:dyDescent="0.35">
      <c r="A2933" s="10"/>
      <c r="B2933" s="11"/>
      <c r="C2933" s="58">
        <v>9</v>
      </c>
      <c r="D2933" s="56" t="s">
        <v>3017</v>
      </c>
      <c r="E2933" s="63">
        <v>0</v>
      </c>
      <c r="F2933" s="63">
        <v>10000000</v>
      </c>
      <c r="G2933" s="76">
        <f t="shared" si="141"/>
        <v>10000000</v>
      </c>
      <c r="H2933" s="56" t="s">
        <v>1226</v>
      </c>
      <c r="I2933" s="69"/>
      <c r="J2933" s="26"/>
    </row>
    <row r="2934" spans="1:10" s="14" customFormat="1" ht="62.25" customHeight="1" x14ac:dyDescent="0.35">
      <c r="A2934" s="10"/>
      <c r="B2934" s="11"/>
      <c r="C2934" s="58">
        <v>10</v>
      </c>
      <c r="D2934" s="56" t="s">
        <v>3018</v>
      </c>
      <c r="E2934" s="63">
        <v>0</v>
      </c>
      <c r="F2934" s="63">
        <v>16000000</v>
      </c>
      <c r="G2934" s="76">
        <f t="shared" si="141"/>
        <v>16000000</v>
      </c>
      <c r="H2934" s="56" t="s">
        <v>1226</v>
      </c>
      <c r="I2934" s="69"/>
      <c r="J2934" s="26"/>
    </row>
    <row r="2935" spans="1:10" s="14" customFormat="1" ht="108.5" x14ac:dyDescent="0.35">
      <c r="A2935" s="10"/>
      <c r="B2935" s="11"/>
      <c r="C2935" s="58">
        <v>11</v>
      </c>
      <c r="D2935" s="56" t="s">
        <v>3019</v>
      </c>
      <c r="E2935" s="63">
        <v>0</v>
      </c>
      <c r="F2935" s="63">
        <v>10000000</v>
      </c>
      <c r="G2935" s="76">
        <f t="shared" si="141"/>
        <v>10000000</v>
      </c>
      <c r="H2935" s="56" t="s">
        <v>1226</v>
      </c>
      <c r="I2935" s="69"/>
      <c r="J2935" s="26"/>
    </row>
    <row r="2936" spans="1:10" s="14" customFormat="1" ht="77.5" x14ac:dyDescent="0.35">
      <c r="A2936" s="10"/>
      <c r="B2936" s="11"/>
      <c r="C2936" s="58">
        <v>12</v>
      </c>
      <c r="D2936" s="56" t="s">
        <v>3020</v>
      </c>
      <c r="E2936" s="63">
        <v>0</v>
      </c>
      <c r="F2936" s="63">
        <v>16000000</v>
      </c>
      <c r="G2936" s="76">
        <f t="shared" si="141"/>
        <v>16000000</v>
      </c>
      <c r="H2936" s="56" t="s">
        <v>1226</v>
      </c>
      <c r="I2936" s="69"/>
      <c r="J2936" s="26"/>
    </row>
    <row r="2937" spans="1:10" s="14" customFormat="1" ht="93" x14ac:dyDescent="0.35">
      <c r="A2937" s="10"/>
      <c r="B2937" s="11"/>
      <c r="C2937" s="58">
        <v>13</v>
      </c>
      <c r="D2937" s="56" t="s">
        <v>3021</v>
      </c>
      <c r="E2937" s="63">
        <v>0</v>
      </c>
      <c r="F2937" s="63">
        <v>10000000</v>
      </c>
      <c r="G2937" s="76">
        <f t="shared" si="141"/>
        <v>10000000</v>
      </c>
      <c r="H2937" s="56" t="s">
        <v>1226</v>
      </c>
      <c r="I2937" s="69"/>
      <c r="J2937" s="26"/>
    </row>
    <row r="2938" spans="1:10" s="14" customFormat="1" ht="108.5" x14ac:dyDescent="0.35">
      <c r="A2938" s="10"/>
      <c r="B2938" s="11"/>
      <c r="C2938" s="58">
        <v>14</v>
      </c>
      <c r="D2938" s="56" t="s">
        <v>3022</v>
      </c>
      <c r="E2938" s="63">
        <v>0</v>
      </c>
      <c r="F2938" s="63">
        <v>15000000</v>
      </c>
      <c r="G2938" s="76">
        <f t="shared" si="141"/>
        <v>15000000</v>
      </c>
      <c r="H2938" s="56" t="s">
        <v>1226</v>
      </c>
      <c r="I2938" s="69"/>
      <c r="J2938" s="26"/>
    </row>
    <row r="2939" spans="1:10" s="14" customFormat="1" ht="72.75" customHeight="1" x14ac:dyDescent="0.35">
      <c r="A2939" s="10"/>
      <c r="B2939" s="11"/>
      <c r="C2939" s="58">
        <v>15</v>
      </c>
      <c r="D2939" s="56" t="s">
        <v>3023</v>
      </c>
      <c r="E2939" s="63">
        <v>0</v>
      </c>
      <c r="F2939" s="63">
        <v>17000000</v>
      </c>
      <c r="G2939" s="76">
        <f t="shared" si="141"/>
        <v>17000000</v>
      </c>
      <c r="H2939" s="56" t="s">
        <v>1226</v>
      </c>
      <c r="I2939" s="69"/>
      <c r="J2939" s="26"/>
    </row>
    <row r="2940" spans="1:10" s="14" customFormat="1" ht="70.5" customHeight="1" x14ac:dyDescent="0.35">
      <c r="A2940" s="10"/>
      <c r="B2940" s="11"/>
      <c r="C2940" s="58">
        <v>16</v>
      </c>
      <c r="D2940" s="56" t="s">
        <v>3024</v>
      </c>
      <c r="E2940" s="63">
        <v>0</v>
      </c>
      <c r="F2940" s="63">
        <v>10000000</v>
      </c>
      <c r="G2940" s="76">
        <f t="shared" si="141"/>
        <v>10000000</v>
      </c>
      <c r="H2940" s="56" t="s">
        <v>1226</v>
      </c>
      <c r="I2940" s="69"/>
      <c r="J2940" s="26"/>
    </row>
    <row r="2941" spans="1:10" s="14" customFormat="1" ht="93" x14ac:dyDescent="0.35">
      <c r="A2941" s="10"/>
      <c r="B2941" s="11"/>
      <c r="C2941" s="58">
        <v>17</v>
      </c>
      <c r="D2941" s="56" t="s">
        <v>3025</v>
      </c>
      <c r="E2941" s="63">
        <v>0</v>
      </c>
      <c r="F2941" s="63">
        <v>10000000</v>
      </c>
      <c r="G2941" s="76">
        <f t="shared" si="141"/>
        <v>10000000</v>
      </c>
      <c r="H2941" s="56" t="s">
        <v>1226</v>
      </c>
      <c r="I2941" s="69"/>
      <c r="J2941" s="26"/>
    </row>
    <row r="2942" spans="1:10" s="14" customFormat="1" ht="93" x14ac:dyDescent="0.35">
      <c r="A2942" s="10"/>
      <c r="B2942" s="11"/>
      <c r="C2942" s="58">
        <v>18</v>
      </c>
      <c r="D2942" s="56" t="s">
        <v>3026</v>
      </c>
      <c r="E2942" s="63">
        <v>0</v>
      </c>
      <c r="F2942" s="63">
        <v>10000000</v>
      </c>
      <c r="G2942" s="76">
        <f t="shared" si="141"/>
        <v>10000000</v>
      </c>
      <c r="H2942" s="56" t="s">
        <v>1226</v>
      </c>
      <c r="I2942" s="69"/>
      <c r="J2942" s="26"/>
    </row>
    <row r="2943" spans="1:10" s="14" customFormat="1" ht="93" x14ac:dyDescent="0.35">
      <c r="A2943" s="10"/>
      <c r="B2943" s="11"/>
      <c r="C2943" s="58">
        <v>19</v>
      </c>
      <c r="D2943" s="56" t="s">
        <v>3027</v>
      </c>
      <c r="E2943" s="63">
        <v>0</v>
      </c>
      <c r="F2943" s="63">
        <v>10000000</v>
      </c>
      <c r="G2943" s="76">
        <f t="shared" si="141"/>
        <v>10000000</v>
      </c>
      <c r="H2943" s="56" t="s">
        <v>1226</v>
      </c>
      <c r="I2943" s="69"/>
      <c r="J2943" s="26"/>
    </row>
    <row r="2944" spans="1:10" s="14" customFormat="1" ht="105" customHeight="1" x14ac:dyDescent="0.35">
      <c r="A2944" s="10"/>
      <c r="B2944" s="11"/>
      <c r="C2944" s="58">
        <v>20</v>
      </c>
      <c r="D2944" s="56" t="s">
        <v>3028</v>
      </c>
      <c r="E2944" s="63">
        <v>0</v>
      </c>
      <c r="F2944" s="63">
        <v>7000000</v>
      </c>
      <c r="G2944" s="76">
        <f t="shared" si="141"/>
        <v>7000000</v>
      </c>
      <c r="H2944" s="56" t="s">
        <v>1226</v>
      </c>
      <c r="I2944" s="69"/>
      <c r="J2944" s="26"/>
    </row>
    <row r="2945" spans="1:10" s="14" customFormat="1" ht="117" customHeight="1" x14ac:dyDescent="0.35">
      <c r="A2945" s="10"/>
      <c r="B2945" s="11"/>
      <c r="C2945" s="58">
        <v>21</v>
      </c>
      <c r="D2945" s="56" t="s">
        <v>3029</v>
      </c>
      <c r="E2945" s="63">
        <v>0</v>
      </c>
      <c r="F2945" s="63">
        <v>7500000</v>
      </c>
      <c r="G2945" s="76">
        <f t="shared" si="141"/>
        <v>7500000</v>
      </c>
      <c r="H2945" s="56" t="s">
        <v>1226</v>
      </c>
      <c r="I2945" s="69"/>
      <c r="J2945" s="26"/>
    </row>
    <row r="2946" spans="1:10" s="14" customFormat="1" ht="93" x14ac:dyDescent="0.35">
      <c r="A2946" s="10"/>
      <c r="B2946" s="11"/>
      <c r="C2946" s="58">
        <v>22</v>
      </c>
      <c r="D2946" s="56" t="s">
        <v>3030</v>
      </c>
      <c r="E2946" s="63">
        <v>0</v>
      </c>
      <c r="F2946" s="63">
        <v>7500000</v>
      </c>
      <c r="G2946" s="76">
        <f t="shared" si="141"/>
        <v>7500000</v>
      </c>
      <c r="H2946" s="56" t="s">
        <v>1226</v>
      </c>
      <c r="I2946" s="69"/>
      <c r="J2946" s="26"/>
    </row>
    <row r="2947" spans="1:10" s="14" customFormat="1" ht="77.5" x14ac:dyDescent="0.35">
      <c r="A2947" s="10"/>
      <c r="B2947" s="11"/>
      <c r="C2947" s="58">
        <v>23</v>
      </c>
      <c r="D2947" s="56" t="s">
        <v>3031</v>
      </c>
      <c r="E2947" s="63">
        <v>0</v>
      </c>
      <c r="F2947" s="63">
        <v>10000000</v>
      </c>
      <c r="G2947" s="76">
        <f t="shared" si="141"/>
        <v>10000000</v>
      </c>
      <c r="H2947" s="56" t="s">
        <v>1226</v>
      </c>
      <c r="I2947" s="69"/>
      <c r="J2947" s="26"/>
    </row>
    <row r="2948" spans="1:10" s="14" customFormat="1" ht="93" x14ac:dyDescent="0.35">
      <c r="A2948" s="10"/>
      <c r="B2948" s="11"/>
      <c r="C2948" s="58">
        <v>24</v>
      </c>
      <c r="D2948" s="56" t="s">
        <v>3032</v>
      </c>
      <c r="E2948" s="63">
        <v>0</v>
      </c>
      <c r="F2948" s="63">
        <v>7500000</v>
      </c>
      <c r="G2948" s="76">
        <f t="shared" si="141"/>
        <v>7500000</v>
      </c>
      <c r="H2948" s="56" t="s">
        <v>1226</v>
      </c>
      <c r="I2948" s="69"/>
      <c r="J2948" s="26"/>
    </row>
    <row r="2949" spans="1:10" s="14" customFormat="1" ht="93" x14ac:dyDescent="0.35">
      <c r="A2949" s="10"/>
      <c r="B2949" s="11"/>
      <c r="C2949" s="58">
        <v>25</v>
      </c>
      <c r="D2949" s="56" t="s">
        <v>3033</v>
      </c>
      <c r="E2949" s="63">
        <v>0</v>
      </c>
      <c r="F2949" s="63">
        <v>10000000</v>
      </c>
      <c r="G2949" s="76">
        <f t="shared" si="141"/>
        <v>10000000</v>
      </c>
      <c r="H2949" s="56" t="s">
        <v>1226</v>
      </c>
      <c r="I2949" s="69"/>
      <c r="J2949" s="26"/>
    </row>
    <row r="2950" spans="1:10" s="14" customFormat="1" ht="77.5" x14ac:dyDescent="0.35">
      <c r="A2950" s="10"/>
      <c r="B2950" s="11"/>
      <c r="C2950" s="58">
        <v>26</v>
      </c>
      <c r="D2950" s="56" t="s">
        <v>3034</v>
      </c>
      <c r="E2950" s="63">
        <v>0</v>
      </c>
      <c r="F2950" s="63">
        <v>10000000</v>
      </c>
      <c r="G2950" s="76">
        <f t="shared" si="141"/>
        <v>10000000</v>
      </c>
      <c r="H2950" s="56" t="s">
        <v>1226</v>
      </c>
      <c r="I2950" s="69"/>
      <c r="J2950" s="26"/>
    </row>
    <row r="2951" spans="1:10" s="14" customFormat="1" ht="69" customHeight="1" x14ac:dyDescent="0.35">
      <c r="A2951" s="10"/>
      <c r="B2951" s="11"/>
      <c r="C2951" s="58">
        <v>27</v>
      </c>
      <c r="D2951" s="56" t="s">
        <v>3035</v>
      </c>
      <c r="E2951" s="63">
        <v>0</v>
      </c>
      <c r="F2951" s="63">
        <v>17000000</v>
      </c>
      <c r="G2951" s="76">
        <f t="shared" si="141"/>
        <v>17000000</v>
      </c>
      <c r="H2951" s="56" t="s">
        <v>1226</v>
      </c>
      <c r="I2951" s="69"/>
      <c r="J2951" s="26"/>
    </row>
    <row r="2952" spans="1:10" s="14" customFormat="1" ht="101.25" customHeight="1" x14ac:dyDescent="0.35">
      <c r="A2952" s="10"/>
      <c r="B2952" s="11"/>
      <c r="C2952" s="58">
        <v>28</v>
      </c>
      <c r="D2952" s="56" t="s">
        <v>3036</v>
      </c>
      <c r="E2952" s="63">
        <v>0</v>
      </c>
      <c r="F2952" s="63">
        <v>12000000</v>
      </c>
      <c r="G2952" s="76">
        <f t="shared" si="141"/>
        <v>12000000</v>
      </c>
      <c r="H2952" s="56" t="s">
        <v>1226</v>
      </c>
      <c r="I2952" s="69"/>
      <c r="J2952" s="26"/>
    </row>
    <row r="2953" spans="1:10" s="14" customFormat="1" ht="108.5" x14ac:dyDescent="0.35">
      <c r="A2953" s="10"/>
      <c r="B2953" s="11"/>
      <c r="C2953" s="58">
        <v>29</v>
      </c>
      <c r="D2953" s="56" t="s">
        <v>3037</v>
      </c>
      <c r="E2953" s="63">
        <v>0</v>
      </c>
      <c r="F2953" s="63">
        <v>10000000</v>
      </c>
      <c r="G2953" s="76">
        <f t="shared" si="141"/>
        <v>10000000</v>
      </c>
      <c r="H2953" s="56" t="s">
        <v>1226</v>
      </c>
      <c r="I2953" s="69"/>
      <c r="J2953" s="26"/>
    </row>
    <row r="2954" spans="1:10" s="14" customFormat="1" ht="93" x14ac:dyDescent="0.35">
      <c r="A2954" s="10"/>
      <c r="B2954" s="11"/>
      <c r="C2954" s="58">
        <v>30</v>
      </c>
      <c r="D2954" s="56" t="s">
        <v>3038</v>
      </c>
      <c r="E2954" s="63">
        <v>0</v>
      </c>
      <c r="F2954" s="63">
        <v>10000000</v>
      </c>
      <c r="G2954" s="76">
        <f t="shared" si="141"/>
        <v>10000000</v>
      </c>
      <c r="H2954" s="56" t="s">
        <v>1226</v>
      </c>
      <c r="I2954" s="69"/>
      <c r="J2954" s="26"/>
    </row>
    <row r="2955" spans="1:10" x14ac:dyDescent="0.35">
      <c r="A2955" s="10"/>
      <c r="B2955" s="11"/>
      <c r="C2955" s="109" t="s">
        <v>1483</v>
      </c>
      <c r="D2955" s="110"/>
      <c r="E2955" s="59">
        <f>SUM(E2925:E2954)</f>
        <v>16000000</v>
      </c>
      <c r="F2955" s="59">
        <f>SUM(F2925:F2954)</f>
        <v>393500000</v>
      </c>
      <c r="G2955" s="73">
        <f>SUM(G2925:G2954)</f>
        <v>377500000</v>
      </c>
      <c r="H2955" s="31"/>
      <c r="J2955" s="35"/>
    </row>
    <row r="2956" spans="1:10" x14ac:dyDescent="0.35">
      <c r="A2956" s="10"/>
      <c r="B2956" s="11"/>
      <c r="C2956" s="107" t="s">
        <v>1497</v>
      </c>
      <c r="D2956" s="112"/>
      <c r="E2956" s="59"/>
      <c r="F2956" s="59"/>
      <c r="G2956" s="73"/>
      <c r="H2956" s="31"/>
      <c r="J2956" s="35"/>
    </row>
    <row r="2957" spans="1:10" ht="77.5" x14ac:dyDescent="0.35">
      <c r="A2957" s="10"/>
      <c r="B2957" s="11"/>
      <c r="C2957" s="9">
        <f ca="1">COUNTIF($B$11:E2957,E2957)</f>
        <v>1</v>
      </c>
      <c r="D2957" s="4" t="s">
        <v>1052</v>
      </c>
      <c r="E2957" s="59">
        <v>30000000</v>
      </c>
      <c r="F2957" s="59">
        <v>30000000</v>
      </c>
      <c r="G2957" s="73"/>
      <c r="H2957" s="6" t="s">
        <v>1227</v>
      </c>
    </row>
    <row r="2958" spans="1:10" ht="77.5" x14ac:dyDescent="0.35">
      <c r="A2958" s="10"/>
      <c r="B2958" s="11"/>
      <c r="C2958" s="9">
        <f ca="1">COUNTIF($B$11:E2958,E2958)</f>
        <v>2</v>
      </c>
      <c r="D2958" s="4" t="s">
        <v>1053</v>
      </c>
      <c r="E2958" s="59">
        <v>45000000</v>
      </c>
      <c r="F2958" s="59">
        <v>45000000</v>
      </c>
      <c r="G2958" s="73"/>
      <c r="H2958" s="6" t="s">
        <v>1227</v>
      </c>
    </row>
    <row r="2959" spans="1:10" ht="68.25" customHeight="1" x14ac:dyDescent="0.35">
      <c r="A2959" s="10"/>
      <c r="B2959" s="11"/>
      <c r="C2959" s="9">
        <f ca="1">COUNTIF($B$11:E2959,E2959)</f>
        <v>3</v>
      </c>
      <c r="D2959" s="4" t="s">
        <v>1054</v>
      </c>
      <c r="E2959" s="59">
        <v>10000000</v>
      </c>
      <c r="F2959" s="59">
        <v>10000000</v>
      </c>
      <c r="G2959" s="73"/>
      <c r="H2959" s="6" t="s">
        <v>1226</v>
      </c>
    </row>
    <row r="2960" spans="1:10" s="14" customFormat="1" ht="72" customHeight="1" x14ac:dyDescent="0.35">
      <c r="A2960" s="10"/>
      <c r="B2960" s="11"/>
      <c r="C2960" s="58">
        <v>4</v>
      </c>
      <c r="D2960" s="56" t="s">
        <v>3039</v>
      </c>
      <c r="E2960" s="63">
        <v>0</v>
      </c>
      <c r="F2960" s="63">
        <v>20000000</v>
      </c>
      <c r="G2960" s="76">
        <f t="shared" ref="G2960:G2976" si="142">F2960-E2960</f>
        <v>20000000</v>
      </c>
      <c r="H2960" s="56" t="s">
        <v>1227</v>
      </c>
      <c r="I2960" s="69"/>
      <c r="J2960" s="26"/>
    </row>
    <row r="2961" spans="1:10" s="14" customFormat="1" ht="73.5" customHeight="1" x14ac:dyDescent="0.35">
      <c r="A2961" s="10"/>
      <c r="B2961" s="11"/>
      <c r="C2961" s="58">
        <v>5</v>
      </c>
      <c r="D2961" s="56" t="s">
        <v>3040</v>
      </c>
      <c r="E2961" s="63">
        <v>0</v>
      </c>
      <c r="F2961" s="63">
        <v>20000000</v>
      </c>
      <c r="G2961" s="76">
        <f t="shared" si="142"/>
        <v>20000000</v>
      </c>
      <c r="H2961" s="56" t="s">
        <v>1227</v>
      </c>
      <c r="I2961" s="69"/>
      <c r="J2961" s="26"/>
    </row>
    <row r="2962" spans="1:10" s="14" customFormat="1" ht="69.75" customHeight="1" x14ac:dyDescent="0.35">
      <c r="A2962" s="10"/>
      <c r="B2962" s="11"/>
      <c r="C2962" s="58">
        <v>6</v>
      </c>
      <c r="D2962" s="56" t="s">
        <v>3041</v>
      </c>
      <c r="E2962" s="63">
        <v>0</v>
      </c>
      <c r="F2962" s="63">
        <v>20000000</v>
      </c>
      <c r="G2962" s="76">
        <f t="shared" si="142"/>
        <v>20000000</v>
      </c>
      <c r="H2962" s="56" t="s">
        <v>1227</v>
      </c>
      <c r="I2962" s="69"/>
      <c r="J2962" s="26"/>
    </row>
    <row r="2963" spans="1:10" s="14" customFormat="1" ht="91.5" customHeight="1" x14ac:dyDescent="0.35">
      <c r="A2963" s="10"/>
      <c r="B2963" s="11"/>
      <c r="C2963" s="58">
        <v>7</v>
      </c>
      <c r="D2963" s="56" t="s">
        <v>3053</v>
      </c>
      <c r="E2963" s="63">
        <v>0</v>
      </c>
      <c r="F2963" s="63">
        <v>50000000</v>
      </c>
      <c r="G2963" s="76">
        <f t="shared" si="142"/>
        <v>50000000</v>
      </c>
      <c r="H2963" s="56" t="s">
        <v>1227</v>
      </c>
      <c r="I2963" s="69"/>
      <c r="J2963" s="26"/>
    </row>
    <row r="2964" spans="1:10" s="14" customFormat="1" ht="93" x14ac:dyDescent="0.35">
      <c r="A2964" s="10"/>
      <c r="B2964" s="11"/>
      <c r="C2964" s="58">
        <v>8</v>
      </c>
      <c r="D2964" s="56" t="s">
        <v>3054</v>
      </c>
      <c r="E2964" s="63">
        <v>0</v>
      </c>
      <c r="F2964" s="63">
        <v>75000000</v>
      </c>
      <c r="G2964" s="76">
        <f t="shared" si="142"/>
        <v>75000000</v>
      </c>
      <c r="H2964" s="56" t="s">
        <v>1227</v>
      </c>
      <c r="I2964" s="69"/>
      <c r="J2964" s="26"/>
    </row>
    <row r="2965" spans="1:10" s="14" customFormat="1" ht="107.25" customHeight="1" x14ac:dyDescent="0.35">
      <c r="A2965" s="10"/>
      <c r="B2965" s="11"/>
      <c r="C2965" s="58">
        <v>9</v>
      </c>
      <c r="D2965" s="56" t="s">
        <v>3046</v>
      </c>
      <c r="E2965" s="63">
        <v>0</v>
      </c>
      <c r="F2965" s="63">
        <v>10000000</v>
      </c>
      <c r="G2965" s="76">
        <f t="shared" si="142"/>
        <v>10000000</v>
      </c>
      <c r="H2965" s="56" t="s">
        <v>1227</v>
      </c>
      <c r="I2965" s="69"/>
      <c r="J2965" s="26"/>
    </row>
    <row r="2966" spans="1:10" s="14" customFormat="1" ht="107.25" customHeight="1" x14ac:dyDescent="0.35">
      <c r="A2966" s="10"/>
      <c r="B2966" s="11"/>
      <c r="C2966" s="58">
        <v>10</v>
      </c>
      <c r="D2966" s="56" t="s">
        <v>3042</v>
      </c>
      <c r="E2966" s="63">
        <v>0</v>
      </c>
      <c r="F2966" s="63">
        <v>7500000</v>
      </c>
      <c r="G2966" s="76">
        <f t="shared" si="142"/>
        <v>7500000</v>
      </c>
      <c r="H2966" s="56" t="s">
        <v>1226</v>
      </c>
      <c r="I2966" s="69"/>
      <c r="J2966" s="26"/>
    </row>
    <row r="2967" spans="1:10" s="14" customFormat="1" ht="93" x14ac:dyDescent="0.35">
      <c r="A2967" s="10"/>
      <c r="B2967" s="11"/>
      <c r="C2967" s="58">
        <v>11</v>
      </c>
      <c r="D2967" s="56" t="s">
        <v>3044</v>
      </c>
      <c r="E2967" s="63">
        <v>0</v>
      </c>
      <c r="F2967" s="63">
        <v>7500000</v>
      </c>
      <c r="G2967" s="76">
        <f t="shared" si="142"/>
        <v>7500000</v>
      </c>
      <c r="H2967" s="56" t="s">
        <v>1226</v>
      </c>
      <c r="I2967" s="69"/>
      <c r="J2967" s="26"/>
    </row>
    <row r="2968" spans="1:10" s="14" customFormat="1" ht="104.25" customHeight="1" x14ac:dyDescent="0.35">
      <c r="A2968" s="10"/>
      <c r="B2968" s="11"/>
      <c r="C2968" s="58">
        <v>12</v>
      </c>
      <c r="D2968" s="56" t="s">
        <v>3045</v>
      </c>
      <c r="E2968" s="63">
        <v>0</v>
      </c>
      <c r="F2968" s="63">
        <v>7500000</v>
      </c>
      <c r="G2968" s="76">
        <f t="shared" si="142"/>
        <v>7500000</v>
      </c>
      <c r="H2968" s="56" t="s">
        <v>1226</v>
      </c>
      <c r="I2968" s="69"/>
      <c r="J2968" s="26"/>
    </row>
    <row r="2969" spans="1:10" s="14" customFormat="1" ht="105" customHeight="1" x14ac:dyDescent="0.35">
      <c r="A2969" s="10"/>
      <c r="B2969" s="11"/>
      <c r="C2969" s="58">
        <v>13</v>
      </c>
      <c r="D2969" s="56" t="s">
        <v>3047</v>
      </c>
      <c r="E2969" s="63">
        <v>0</v>
      </c>
      <c r="F2969" s="63">
        <v>7500000</v>
      </c>
      <c r="G2969" s="76">
        <f t="shared" si="142"/>
        <v>7500000</v>
      </c>
      <c r="H2969" s="56" t="s">
        <v>1226</v>
      </c>
      <c r="I2969" s="69"/>
      <c r="J2969" s="26"/>
    </row>
    <row r="2970" spans="1:10" s="14" customFormat="1" ht="107.25" customHeight="1" x14ac:dyDescent="0.35">
      <c r="A2970" s="10"/>
      <c r="B2970" s="11"/>
      <c r="C2970" s="58">
        <v>14</v>
      </c>
      <c r="D2970" s="56" t="s">
        <v>3048</v>
      </c>
      <c r="E2970" s="63">
        <v>0</v>
      </c>
      <c r="F2970" s="63">
        <v>10000000</v>
      </c>
      <c r="G2970" s="76">
        <f t="shared" si="142"/>
        <v>10000000</v>
      </c>
      <c r="H2970" s="56" t="s">
        <v>1226</v>
      </c>
      <c r="I2970" s="69"/>
      <c r="J2970" s="26"/>
    </row>
    <row r="2971" spans="1:10" s="14" customFormat="1" ht="93" x14ac:dyDescent="0.35">
      <c r="A2971" s="10"/>
      <c r="B2971" s="11"/>
      <c r="C2971" s="58">
        <v>15</v>
      </c>
      <c r="D2971" s="56" t="s">
        <v>3049</v>
      </c>
      <c r="E2971" s="63">
        <v>0</v>
      </c>
      <c r="F2971" s="63">
        <v>7500000</v>
      </c>
      <c r="G2971" s="76">
        <f t="shared" si="142"/>
        <v>7500000</v>
      </c>
      <c r="H2971" s="56" t="s">
        <v>1226</v>
      </c>
      <c r="I2971" s="69"/>
      <c r="J2971" s="26"/>
    </row>
    <row r="2972" spans="1:10" s="14" customFormat="1" ht="108.5" x14ac:dyDescent="0.35">
      <c r="A2972" s="10"/>
      <c r="B2972" s="11"/>
      <c r="C2972" s="58">
        <v>16</v>
      </c>
      <c r="D2972" s="56" t="s">
        <v>3050</v>
      </c>
      <c r="E2972" s="63">
        <v>0</v>
      </c>
      <c r="F2972" s="63">
        <v>5000000</v>
      </c>
      <c r="G2972" s="76">
        <f t="shared" si="142"/>
        <v>5000000</v>
      </c>
      <c r="H2972" s="56" t="s">
        <v>1226</v>
      </c>
      <c r="I2972" s="69"/>
      <c r="J2972" s="26"/>
    </row>
    <row r="2973" spans="1:10" s="14" customFormat="1" ht="85.5" customHeight="1" x14ac:dyDescent="0.35">
      <c r="A2973" s="10"/>
      <c r="B2973" s="11"/>
      <c r="C2973" s="58">
        <v>17</v>
      </c>
      <c r="D2973" s="56" t="s">
        <v>3043</v>
      </c>
      <c r="E2973" s="63">
        <v>0</v>
      </c>
      <c r="F2973" s="63">
        <v>10000000</v>
      </c>
      <c r="G2973" s="76">
        <f t="shared" si="142"/>
        <v>10000000</v>
      </c>
      <c r="H2973" s="56" t="s">
        <v>1226</v>
      </c>
      <c r="I2973" s="69"/>
      <c r="J2973" s="26"/>
    </row>
    <row r="2974" spans="1:10" s="14" customFormat="1" ht="120.75" customHeight="1" x14ac:dyDescent="0.35">
      <c r="A2974" s="10"/>
      <c r="B2974" s="11"/>
      <c r="C2974" s="58">
        <v>18</v>
      </c>
      <c r="D2974" s="56" t="s">
        <v>3051</v>
      </c>
      <c r="E2974" s="63">
        <v>0</v>
      </c>
      <c r="F2974" s="63">
        <v>5000000</v>
      </c>
      <c r="G2974" s="76">
        <f t="shared" si="142"/>
        <v>5000000</v>
      </c>
      <c r="H2974" s="56" t="s">
        <v>1226</v>
      </c>
      <c r="I2974" s="69"/>
      <c r="J2974" s="26"/>
    </row>
    <row r="2975" spans="1:10" s="14" customFormat="1" ht="102" customHeight="1" x14ac:dyDescent="0.35">
      <c r="A2975" s="10"/>
      <c r="B2975" s="11"/>
      <c r="C2975" s="58">
        <v>19</v>
      </c>
      <c r="D2975" s="56" t="s">
        <v>3052</v>
      </c>
      <c r="E2975" s="63">
        <v>0</v>
      </c>
      <c r="F2975" s="63">
        <v>10000000</v>
      </c>
      <c r="G2975" s="76">
        <f t="shared" si="142"/>
        <v>10000000</v>
      </c>
      <c r="H2975" s="56" t="s">
        <v>1226</v>
      </c>
      <c r="I2975" s="69"/>
      <c r="J2975" s="26"/>
    </row>
    <row r="2976" spans="1:10" s="14" customFormat="1" ht="108.5" x14ac:dyDescent="0.35">
      <c r="A2976" s="10"/>
      <c r="B2976" s="11"/>
      <c r="C2976" s="58">
        <v>20</v>
      </c>
      <c r="D2976" s="56" t="s">
        <v>3055</v>
      </c>
      <c r="E2976" s="63">
        <v>0</v>
      </c>
      <c r="F2976" s="63">
        <v>10000000</v>
      </c>
      <c r="G2976" s="76">
        <f t="shared" si="142"/>
        <v>10000000</v>
      </c>
      <c r="H2976" s="56" t="s">
        <v>1226</v>
      </c>
      <c r="I2976" s="69"/>
      <c r="J2976" s="26"/>
    </row>
    <row r="2977" spans="1:12" x14ac:dyDescent="0.35">
      <c r="A2977" s="10"/>
      <c r="B2977" s="27"/>
      <c r="C2977" s="109" t="s">
        <v>1484</v>
      </c>
      <c r="D2977" s="110"/>
      <c r="E2977" s="59">
        <f>SUM(E2957:E2976)</f>
        <v>85000000</v>
      </c>
      <c r="F2977" s="59">
        <f>SUM(F2957:F2976)</f>
        <v>367500000</v>
      </c>
      <c r="G2977" s="73">
        <f>SUM(G2957:G2976)</f>
        <v>282500000</v>
      </c>
      <c r="H2977" s="31"/>
      <c r="J2977" s="35"/>
    </row>
    <row r="2978" spans="1:12" s="30" customFormat="1" x14ac:dyDescent="0.35">
      <c r="A2978" s="28"/>
      <c r="B2978" s="40"/>
      <c r="C2978" s="109" t="s">
        <v>1485</v>
      </c>
      <c r="D2978" s="110"/>
      <c r="E2978" s="61">
        <f>E2697+E2709+E2722+E2760+E2781+E2801+E2824+E2855+E2874+E2923+E2955+E2977</f>
        <v>2491000000</v>
      </c>
      <c r="F2978" s="61">
        <f>F2697+F2709+F2722+F2760+F2781+F2801+F2824+F2855+F2874+F2923+F2955+F2977</f>
        <v>4959500000</v>
      </c>
      <c r="G2978" s="75">
        <f>G2697+G2709+G2722+G2760+G2781+G2801+G2824+G2855+G2874+G2923+G2955+G2977</f>
        <v>2468500000</v>
      </c>
      <c r="H2978" s="36"/>
      <c r="I2978" s="69"/>
      <c r="J2978" s="53"/>
      <c r="L2978" s="77">
        <f>I2978-F2978</f>
        <v>-4959500000</v>
      </c>
    </row>
    <row r="2979" spans="1:12" s="32" customFormat="1" x14ac:dyDescent="0.35">
      <c r="A2979" s="37">
        <v>11</v>
      </c>
      <c r="B2979" s="38" t="s">
        <v>1510</v>
      </c>
      <c r="C2979" s="107" t="s">
        <v>1511</v>
      </c>
      <c r="D2979" s="112"/>
      <c r="E2979" s="62"/>
      <c r="F2979" s="62"/>
      <c r="G2979" s="73"/>
      <c r="H2979" s="31"/>
      <c r="I2979" s="69"/>
      <c r="J2979" s="35"/>
    </row>
    <row r="2980" spans="1:12" ht="77.5" x14ac:dyDescent="0.35">
      <c r="A2980" s="10"/>
      <c r="B2980" s="11"/>
      <c r="C2980" s="9">
        <f ca="1">COUNTIF($B$11:E2980,E2980)</f>
        <v>1</v>
      </c>
      <c r="D2980" s="4" t="s">
        <v>1055</v>
      </c>
      <c r="E2980" s="59">
        <v>20000000</v>
      </c>
      <c r="F2980" s="59">
        <v>20000000</v>
      </c>
      <c r="G2980" s="73"/>
      <c r="H2980" s="6" t="s">
        <v>1227</v>
      </c>
    </row>
    <row r="2981" spans="1:12" ht="77.5" x14ac:dyDescent="0.35">
      <c r="A2981" s="10"/>
      <c r="B2981" s="11"/>
      <c r="C2981" s="9">
        <f ca="1">COUNTIF($B$11:E2981,E2981)</f>
        <v>2</v>
      </c>
      <c r="D2981" s="4" t="s">
        <v>1056</v>
      </c>
      <c r="E2981" s="59">
        <v>20000000</v>
      </c>
      <c r="F2981" s="59">
        <v>20000000</v>
      </c>
      <c r="G2981" s="73"/>
      <c r="H2981" s="6" t="s">
        <v>1227</v>
      </c>
    </row>
    <row r="2982" spans="1:12" ht="77.5" x14ac:dyDescent="0.35">
      <c r="A2982" s="10"/>
      <c r="B2982" s="11"/>
      <c r="C2982" s="9">
        <f ca="1">COUNTIF($B$11:E2982,E2982)</f>
        <v>3</v>
      </c>
      <c r="D2982" s="4" t="s">
        <v>1057</v>
      </c>
      <c r="E2982" s="59">
        <v>20000000</v>
      </c>
      <c r="F2982" s="59">
        <v>20000000</v>
      </c>
      <c r="G2982" s="73"/>
      <c r="H2982" s="6" t="s">
        <v>1227</v>
      </c>
    </row>
    <row r="2983" spans="1:12" ht="77.5" x14ac:dyDescent="0.35">
      <c r="A2983" s="10"/>
      <c r="B2983" s="11"/>
      <c r="C2983" s="9">
        <f ca="1">COUNTIF($B$11:E2983,E2983)</f>
        <v>4</v>
      </c>
      <c r="D2983" s="4" t="s">
        <v>1058</v>
      </c>
      <c r="E2983" s="59">
        <v>20000000</v>
      </c>
      <c r="F2983" s="59">
        <v>20000000</v>
      </c>
      <c r="G2983" s="73"/>
      <c r="H2983" s="6" t="s">
        <v>1227</v>
      </c>
    </row>
    <row r="2984" spans="1:12" ht="70.5" customHeight="1" x14ac:dyDescent="0.35">
      <c r="A2984" s="10"/>
      <c r="B2984" s="11"/>
      <c r="C2984" s="9">
        <f ca="1">COUNTIF($B$11:E2984,E2984)</f>
        <v>5</v>
      </c>
      <c r="D2984" s="4" t="s">
        <v>1059</v>
      </c>
      <c r="E2984" s="59">
        <v>20000000</v>
      </c>
      <c r="F2984" s="59">
        <v>20000000</v>
      </c>
      <c r="G2984" s="73"/>
      <c r="H2984" s="6" t="s">
        <v>1227</v>
      </c>
    </row>
    <row r="2985" spans="1:12" ht="124" x14ac:dyDescent="0.35">
      <c r="A2985" s="10"/>
      <c r="B2985" s="11"/>
      <c r="C2985" s="9">
        <f ca="1">COUNTIF($B$11:E2985,E2985)</f>
        <v>6</v>
      </c>
      <c r="D2985" s="4" t="s">
        <v>1060</v>
      </c>
      <c r="E2985" s="59">
        <v>10000000</v>
      </c>
      <c r="F2985" s="59">
        <v>10000000</v>
      </c>
      <c r="G2985" s="73"/>
      <c r="H2985" s="6" t="s">
        <v>1227</v>
      </c>
    </row>
    <row r="2986" spans="1:12" ht="124" x14ac:dyDescent="0.35">
      <c r="A2986" s="10"/>
      <c r="B2986" s="11"/>
      <c r="C2986" s="9">
        <f ca="1">COUNTIF($B$11:E2986,E2986)</f>
        <v>7</v>
      </c>
      <c r="D2986" s="4" t="s">
        <v>1061</v>
      </c>
      <c r="E2986" s="59">
        <v>15000000</v>
      </c>
      <c r="F2986" s="59">
        <v>15000000</v>
      </c>
      <c r="G2986" s="73"/>
      <c r="H2986" s="6" t="s">
        <v>1227</v>
      </c>
    </row>
    <row r="2987" spans="1:12" ht="77.5" x14ac:dyDescent="0.35">
      <c r="A2987" s="10"/>
      <c r="B2987" s="11"/>
      <c r="C2987" s="9">
        <f ca="1">COUNTIF($B$11:E2987,E2987)</f>
        <v>8</v>
      </c>
      <c r="D2987" s="4" t="s">
        <v>1062</v>
      </c>
      <c r="E2987" s="59">
        <v>20000000</v>
      </c>
      <c r="F2987" s="59">
        <v>20000000</v>
      </c>
      <c r="G2987" s="73"/>
      <c r="H2987" s="6" t="s">
        <v>1226</v>
      </c>
    </row>
    <row r="2988" spans="1:12" ht="72" customHeight="1" x14ac:dyDescent="0.35">
      <c r="A2988" s="10"/>
      <c r="B2988" s="11"/>
      <c r="C2988" s="9">
        <f ca="1">COUNTIF($B$11:E2988,E2988)</f>
        <v>9</v>
      </c>
      <c r="D2988" s="4" t="s">
        <v>1063</v>
      </c>
      <c r="E2988" s="59">
        <v>20000000</v>
      </c>
      <c r="F2988" s="59">
        <v>20000000</v>
      </c>
      <c r="G2988" s="73"/>
      <c r="H2988" s="6" t="s">
        <v>1226</v>
      </c>
    </row>
    <row r="2989" spans="1:12" ht="63.75" customHeight="1" x14ac:dyDescent="0.35">
      <c r="A2989" s="10"/>
      <c r="B2989" s="11"/>
      <c r="C2989" s="9">
        <f ca="1">COUNTIF($B$11:E2989,E2989)</f>
        <v>10</v>
      </c>
      <c r="D2989" s="4" t="s">
        <v>1064</v>
      </c>
      <c r="E2989" s="59">
        <v>20000000</v>
      </c>
      <c r="F2989" s="59">
        <v>20000000</v>
      </c>
      <c r="G2989" s="73"/>
      <c r="H2989" s="6" t="s">
        <v>1226</v>
      </c>
    </row>
    <row r="2990" spans="1:12" ht="77.5" x14ac:dyDescent="0.35">
      <c r="A2990" s="10"/>
      <c r="B2990" s="11"/>
      <c r="C2990" s="9">
        <f ca="1">COUNTIF($B$11:E2990,E2990)</f>
        <v>11</v>
      </c>
      <c r="D2990" s="4" t="s">
        <v>1065</v>
      </c>
      <c r="E2990" s="59">
        <v>8000000</v>
      </c>
      <c r="F2990" s="59">
        <v>8000000</v>
      </c>
      <c r="G2990" s="73"/>
      <c r="H2990" s="6" t="s">
        <v>1226</v>
      </c>
    </row>
    <row r="2991" spans="1:12" s="14" customFormat="1" ht="77.5" x14ac:dyDescent="0.35">
      <c r="A2991" s="10"/>
      <c r="B2991" s="11"/>
      <c r="C2991" s="58">
        <v>12</v>
      </c>
      <c r="D2991" s="56" t="s">
        <v>3056</v>
      </c>
      <c r="E2991" s="63">
        <v>0</v>
      </c>
      <c r="F2991" s="63">
        <v>20000000</v>
      </c>
      <c r="G2991" s="76">
        <f t="shared" ref="G2991:G3006" si="143">F2991-E2991</f>
        <v>20000000</v>
      </c>
      <c r="H2991" s="56" t="s">
        <v>1227</v>
      </c>
      <c r="I2991" s="69"/>
      <c r="J2991" s="26"/>
    </row>
    <row r="2992" spans="1:12" s="14" customFormat="1" ht="77.5" x14ac:dyDescent="0.35">
      <c r="A2992" s="10"/>
      <c r="B2992" s="11"/>
      <c r="C2992" s="58">
        <v>13</v>
      </c>
      <c r="D2992" s="56" t="s">
        <v>3057</v>
      </c>
      <c r="E2992" s="63">
        <v>0</v>
      </c>
      <c r="F2992" s="63">
        <v>20000000</v>
      </c>
      <c r="G2992" s="76">
        <f t="shared" si="143"/>
        <v>20000000</v>
      </c>
      <c r="H2992" s="56" t="s">
        <v>1227</v>
      </c>
      <c r="I2992" s="69"/>
      <c r="J2992" s="26"/>
    </row>
    <row r="2993" spans="1:10" s="14" customFormat="1" ht="77.5" x14ac:dyDescent="0.35">
      <c r="A2993" s="10"/>
      <c r="B2993" s="11"/>
      <c r="C2993" s="58">
        <v>14</v>
      </c>
      <c r="D2993" s="56" t="s">
        <v>3058</v>
      </c>
      <c r="E2993" s="63">
        <v>0</v>
      </c>
      <c r="F2993" s="63">
        <v>10000000</v>
      </c>
      <c r="G2993" s="76">
        <f t="shared" si="143"/>
        <v>10000000</v>
      </c>
      <c r="H2993" s="56" t="s">
        <v>1227</v>
      </c>
      <c r="I2993" s="69"/>
      <c r="J2993" s="26"/>
    </row>
    <row r="2994" spans="1:10" s="14" customFormat="1" ht="77.5" x14ac:dyDescent="0.35">
      <c r="A2994" s="10"/>
      <c r="B2994" s="11"/>
      <c r="C2994" s="58">
        <v>15</v>
      </c>
      <c r="D2994" s="56" t="s">
        <v>3059</v>
      </c>
      <c r="E2994" s="63">
        <v>0</v>
      </c>
      <c r="F2994" s="63">
        <v>20000000</v>
      </c>
      <c r="G2994" s="76">
        <f t="shared" si="143"/>
        <v>20000000</v>
      </c>
      <c r="H2994" s="56" t="s">
        <v>1227</v>
      </c>
      <c r="I2994" s="69"/>
      <c r="J2994" s="26"/>
    </row>
    <row r="2995" spans="1:10" s="14" customFormat="1" ht="77.5" x14ac:dyDescent="0.35">
      <c r="A2995" s="10"/>
      <c r="B2995" s="11"/>
      <c r="C2995" s="58">
        <v>16</v>
      </c>
      <c r="D2995" s="56" t="s">
        <v>3060</v>
      </c>
      <c r="E2995" s="63">
        <v>0</v>
      </c>
      <c r="F2995" s="63">
        <v>20000000</v>
      </c>
      <c r="G2995" s="76">
        <f t="shared" si="143"/>
        <v>20000000</v>
      </c>
      <c r="H2995" s="56" t="s">
        <v>1227</v>
      </c>
      <c r="I2995" s="69"/>
      <c r="J2995" s="26"/>
    </row>
    <row r="2996" spans="1:10" s="14" customFormat="1" ht="72.75" customHeight="1" x14ac:dyDescent="0.35">
      <c r="A2996" s="10"/>
      <c r="B2996" s="11"/>
      <c r="C2996" s="58">
        <v>17</v>
      </c>
      <c r="D2996" s="56" t="s">
        <v>3061</v>
      </c>
      <c r="E2996" s="63">
        <v>0</v>
      </c>
      <c r="F2996" s="63">
        <v>20000000</v>
      </c>
      <c r="G2996" s="76">
        <f t="shared" si="143"/>
        <v>20000000</v>
      </c>
      <c r="H2996" s="56" t="s">
        <v>1227</v>
      </c>
      <c r="I2996" s="69"/>
      <c r="J2996" s="26"/>
    </row>
    <row r="2997" spans="1:10" s="14" customFormat="1" ht="60" customHeight="1" x14ac:dyDescent="0.35">
      <c r="A2997" s="10"/>
      <c r="B2997" s="11"/>
      <c r="C2997" s="58">
        <v>18</v>
      </c>
      <c r="D2997" s="56" t="s">
        <v>3066</v>
      </c>
      <c r="E2997" s="63">
        <v>0</v>
      </c>
      <c r="F2997" s="63">
        <v>20000000</v>
      </c>
      <c r="G2997" s="76">
        <f t="shared" si="143"/>
        <v>20000000</v>
      </c>
      <c r="H2997" s="56" t="s">
        <v>1227</v>
      </c>
      <c r="I2997" s="69"/>
      <c r="J2997" s="26"/>
    </row>
    <row r="2998" spans="1:10" s="14" customFormat="1" ht="60" customHeight="1" x14ac:dyDescent="0.35">
      <c r="A2998" s="10"/>
      <c r="B2998" s="11"/>
      <c r="C2998" s="58">
        <v>19</v>
      </c>
      <c r="D2998" s="56" t="s">
        <v>3067</v>
      </c>
      <c r="E2998" s="63">
        <v>0</v>
      </c>
      <c r="F2998" s="63">
        <v>20000000</v>
      </c>
      <c r="G2998" s="76">
        <f t="shared" si="143"/>
        <v>20000000</v>
      </c>
      <c r="H2998" s="56" t="s">
        <v>1227</v>
      </c>
      <c r="I2998" s="69"/>
      <c r="J2998" s="26"/>
    </row>
    <row r="2999" spans="1:10" s="14" customFormat="1" ht="60" customHeight="1" x14ac:dyDescent="0.35">
      <c r="A2999" s="10"/>
      <c r="B2999" s="11"/>
      <c r="C2999" s="58">
        <v>20</v>
      </c>
      <c r="D2999" s="56" t="s">
        <v>3071</v>
      </c>
      <c r="E2999" s="63">
        <v>0</v>
      </c>
      <c r="F2999" s="63">
        <v>20000000</v>
      </c>
      <c r="G2999" s="76">
        <f t="shared" si="143"/>
        <v>20000000</v>
      </c>
      <c r="H2999" s="56" t="s">
        <v>1227</v>
      </c>
      <c r="I2999" s="69"/>
      <c r="J2999" s="26"/>
    </row>
    <row r="3000" spans="1:10" s="14" customFormat="1" ht="60" customHeight="1" x14ac:dyDescent="0.35">
      <c r="A3000" s="10"/>
      <c r="B3000" s="11"/>
      <c r="C3000" s="58">
        <v>21</v>
      </c>
      <c r="D3000" s="56" t="s">
        <v>3062</v>
      </c>
      <c r="E3000" s="63">
        <v>0</v>
      </c>
      <c r="F3000" s="63">
        <v>16000000</v>
      </c>
      <c r="G3000" s="76">
        <f t="shared" si="143"/>
        <v>16000000</v>
      </c>
      <c r="H3000" s="56" t="s">
        <v>1226</v>
      </c>
      <c r="I3000" s="69"/>
      <c r="J3000" s="26"/>
    </row>
    <row r="3001" spans="1:10" s="14" customFormat="1" ht="69.75" customHeight="1" x14ac:dyDescent="0.35">
      <c r="A3001" s="10"/>
      <c r="B3001" s="11"/>
      <c r="C3001" s="58">
        <v>22</v>
      </c>
      <c r="D3001" s="56" t="s">
        <v>3063</v>
      </c>
      <c r="E3001" s="63">
        <v>0</v>
      </c>
      <c r="F3001" s="63">
        <v>16000000</v>
      </c>
      <c r="G3001" s="76">
        <f t="shared" si="143"/>
        <v>16000000</v>
      </c>
      <c r="H3001" s="56" t="s">
        <v>1226</v>
      </c>
      <c r="I3001" s="69"/>
      <c r="J3001" s="26"/>
    </row>
    <row r="3002" spans="1:10" s="14" customFormat="1" ht="69.75" customHeight="1" x14ac:dyDescent="0.35">
      <c r="A3002" s="10"/>
      <c r="B3002" s="11"/>
      <c r="C3002" s="58">
        <v>23</v>
      </c>
      <c r="D3002" s="56" t="s">
        <v>3064</v>
      </c>
      <c r="E3002" s="63">
        <v>0</v>
      </c>
      <c r="F3002" s="63">
        <v>16000000</v>
      </c>
      <c r="G3002" s="76">
        <f t="shared" si="143"/>
        <v>16000000</v>
      </c>
      <c r="H3002" s="56" t="s">
        <v>1226</v>
      </c>
      <c r="I3002" s="69"/>
      <c r="J3002" s="26"/>
    </row>
    <row r="3003" spans="1:10" s="14" customFormat="1" ht="69.75" customHeight="1" x14ac:dyDescent="0.35">
      <c r="A3003" s="10"/>
      <c r="B3003" s="11"/>
      <c r="C3003" s="58">
        <v>24</v>
      </c>
      <c r="D3003" s="56" t="s">
        <v>3065</v>
      </c>
      <c r="E3003" s="63">
        <v>0</v>
      </c>
      <c r="F3003" s="63">
        <v>17000000</v>
      </c>
      <c r="G3003" s="76">
        <f t="shared" si="143"/>
        <v>17000000</v>
      </c>
      <c r="H3003" s="56" t="s">
        <v>1226</v>
      </c>
      <c r="I3003" s="69"/>
      <c r="J3003" s="26"/>
    </row>
    <row r="3004" spans="1:10" s="14" customFormat="1" ht="77.5" x14ac:dyDescent="0.35">
      <c r="A3004" s="10"/>
      <c r="B3004" s="11"/>
      <c r="C3004" s="58">
        <v>25</v>
      </c>
      <c r="D3004" s="56" t="s">
        <v>3068</v>
      </c>
      <c r="E3004" s="63">
        <v>0</v>
      </c>
      <c r="F3004" s="63">
        <v>13000000</v>
      </c>
      <c r="G3004" s="76">
        <f t="shared" si="143"/>
        <v>13000000</v>
      </c>
      <c r="H3004" s="56" t="s">
        <v>1226</v>
      </c>
      <c r="I3004" s="69"/>
      <c r="J3004" s="26"/>
    </row>
    <row r="3005" spans="1:10" s="14" customFormat="1" ht="93" x14ac:dyDescent="0.35">
      <c r="A3005" s="10"/>
      <c r="B3005" s="11"/>
      <c r="C3005" s="58">
        <v>26</v>
      </c>
      <c r="D3005" s="56" t="s">
        <v>3069</v>
      </c>
      <c r="E3005" s="63">
        <v>0</v>
      </c>
      <c r="F3005" s="63">
        <v>20000000</v>
      </c>
      <c r="G3005" s="76">
        <f t="shared" si="143"/>
        <v>20000000</v>
      </c>
      <c r="H3005" s="56" t="s">
        <v>1226</v>
      </c>
      <c r="I3005" s="69"/>
      <c r="J3005" s="26"/>
    </row>
    <row r="3006" spans="1:10" s="14" customFormat="1" ht="93" x14ac:dyDescent="0.35">
      <c r="A3006" s="10"/>
      <c r="B3006" s="11"/>
      <c r="C3006" s="58">
        <v>27</v>
      </c>
      <c r="D3006" s="56" t="s">
        <v>3070</v>
      </c>
      <c r="E3006" s="63">
        <v>0</v>
      </c>
      <c r="F3006" s="63">
        <v>15000000</v>
      </c>
      <c r="G3006" s="76">
        <f t="shared" si="143"/>
        <v>15000000</v>
      </c>
      <c r="H3006" s="56" t="s">
        <v>1226</v>
      </c>
      <c r="I3006" s="69"/>
      <c r="J3006" s="26"/>
    </row>
    <row r="3007" spans="1:10" x14ac:dyDescent="0.35">
      <c r="A3007" s="10"/>
      <c r="B3007" s="11"/>
      <c r="C3007" s="109" t="s">
        <v>1498</v>
      </c>
      <c r="D3007" s="110"/>
      <c r="E3007" s="59">
        <f>SUM(E2980:E3006)</f>
        <v>193000000</v>
      </c>
      <c r="F3007" s="59">
        <f>SUM(F2980:F3006)</f>
        <v>476000000</v>
      </c>
      <c r="G3007" s="73">
        <f>SUM(G2980:G3006)</f>
        <v>283000000</v>
      </c>
      <c r="H3007" s="31"/>
      <c r="J3007" s="35"/>
    </row>
    <row r="3008" spans="1:10" x14ac:dyDescent="0.35">
      <c r="A3008" s="10"/>
      <c r="B3008" s="11"/>
      <c r="C3008" s="107" t="s">
        <v>1359</v>
      </c>
      <c r="D3008" s="112"/>
      <c r="E3008" s="59"/>
      <c r="F3008" s="59"/>
      <c r="G3008" s="73"/>
      <c r="H3008" s="31"/>
      <c r="J3008" s="35"/>
    </row>
    <row r="3009" spans="1:10" ht="108.5" x14ac:dyDescent="0.35">
      <c r="A3009" s="10"/>
      <c r="B3009" s="11"/>
      <c r="C3009" s="9">
        <v>1</v>
      </c>
      <c r="D3009" s="4" t="s">
        <v>1066</v>
      </c>
      <c r="E3009" s="59">
        <v>25000000</v>
      </c>
      <c r="F3009" s="59">
        <v>25000000</v>
      </c>
      <c r="G3009" s="73"/>
      <c r="H3009" s="6" t="s">
        <v>1227</v>
      </c>
    </row>
    <row r="3010" spans="1:10" ht="108.5" x14ac:dyDescent="0.35">
      <c r="A3010" s="10"/>
      <c r="B3010" s="11"/>
      <c r="C3010" s="9">
        <f t="shared" ref="C3010:C3017" si="144">C3009+1</f>
        <v>2</v>
      </c>
      <c r="D3010" s="4" t="s">
        <v>1067</v>
      </c>
      <c r="E3010" s="59">
        <v>40000000</v>
      </c>
      <c r="F3010" s="59">
        <v>40000000</v>
      </c>
      <c r="G3010" s="73"/>
      <c r="H3010" s="6" t="s">
        <v>1227</v>
      </c>
    </row>
    <row r="3011" spans="1:10" ht="124" x14ac:dyDescent="0.35">
      <c r="A3011" s="10"/>
      <c r="B3011" s="11"/>
      <c r="C3011" s="9">
        <f t="shared" si="144"/>
        <v>3</v>
      </c>
      <c r="D3011" s="4" t="s">
        <v>1068</v>
      </c>
      <c r="E3011" s="59">
        <v>40000000</v>
      </c>
      <c r="F3011" s="59">
        <v>40000000</v>
      </c>
      <c r="G3011" s="73"/>
      <c r="H3011" s="6" t="s">
        <v>1227</v>
      </c>
    </row>
    <row r="3012" spans="1:10" ht="77.5" x14ac:dyDescent="0.35">
      <c r="A3012" s="10"/>
      <c r="B3012" s="11"/>
      <c r="C3012" s="9">
        <f t="shared" si="144"/>
        <v>4</v>
      </c>
      <c r="D3012" s="4" t="s">
        <v>1069</v>
      </c>
      <c r="E3012" s="59">
        <v>40000000</v>
      </c>
      <c r="F3012" s="59">
        <v>40000000</v>
      </c>
      <c r="G3012" s="73"/>
      <c r="H3012" s="6" t="s">
        <v>1227</v>
      </c>
    </row>
    <row r="3013" spans="1:10" ht="66.75" customHeight="1" x14ac:dyDescent="0.35">
      <c r="A3013" s="10"/>
      <c r="B3013" s="11"/>
      <c r="C3013" s="9">
        <f t="shared" si="144"/>
        <v>5</v>
      </c>
      <c r="D3013" s="4" t="s">
        <v>1070</v>
      </c>
      <c r="E3013" s="59">
        <v>20000000</v>
      </c>
      <c r="F3013" s="59">
        <v>20000000</v>
      </c>
      <c r="G3013" s="73"/>
      <c r="H3013" s="6" t="s">
        <v>1226</v>
      </c>
    </row>
    <row r="3014" spans="1:10" ht="57.75" customHeight="1" x14ac:dyDescent="0.35">
      <c r="A3014" s="10"/>
      <c r="B3014" s="11"/>
      <c r="C3014" s="9">
        <f t="shared" si="144"/>
        <v>6</v>
      </c>
      <c r="D3014" s="4" t="s">
        <v>1071</v>
      </c>
      <c r="E3014" s="59">
        <v>20000000</v>
      </c>
      <c r="F3014" s="59">
        <v>20000000</v>
      </c>
      <c r="G3014" s="73"/>
      <c r="H3014" s="6" t="s">
        <v>1226</v>
      </c>
    </row>
    <row r="3015" spans="1:10" ht="66.75" customHeight="1" x14ac:dyDescent="0.35">
      <c r="A3015" s="10"/>
      <c r="B3015" s="11"/>
      <c r="C3015" s="9">
        <f t="shared" si="144"/>
        <v>7</v>
      </c>
      <c r="D3015" s="4" t="s">
        <v>1072</v>
      </c>
      <c r="E3015" s="59">
        <v>7000000</v>
      </c>
      <c r="F3015" s="59">
        <v>7000000</v>
      </c>
      <c r="G3015" s="73"/>
      <c r="H3015" s="6" t="s">
        <v>1226</v>
      </c>
    </row>
    <row r="3016" spans="1:10" ht="77.5" x14ac:dyDescent="0.35">
      <c r="A3016" s="10"/>
      <c r="B3016" s="11"/>
      <c r="C3016" s="9">
        <f t="shared" si="144"/>
        <v>8</v>
      </c>
      <c r="D3016" s="4" t="s">
        <v>1073</v>
      </c>
      <c r="E3016" s="59">
        <v>20000000</v>
      </c>
      <c r="F3016" s="59">
        <v>20000000</v>
      </c>
      <c r="G3016" s="73"/>
      <c r="H3016" s="6" t="s">
        <v>1226</v>
      </c>
    </row>
    <row r="3017" spans="1:10" ht="66" customHeight="1" x14ac:dyDescent="0.35">
      <c r="A3017" s="10"/>
      <c r="B3017" s="11"/>
      <c r="C3017" s="9">
        <f t="shared" si="144"/>
        <v>9</v>
      </c>
      <c r="D3017" s="4" t="s">
        <v>1074</v>
      </c>
      <c r="E3017" s="59">
        <v>10000000</v>
      </c>
      <c r="F3017" s="59">
        <v>10000000</v>
      </c>
      <c r="G3017" s="73"/>
      <c r="H3017" s="6" t="s">
        <v>1226</v>
      </c>
    </row>
    <row r="3018" spans="1:10" s="14" customFormat="1" ht="66" customHeight="1" x14ac:dyDescent="0.35">
      <c r="A3018" s="10"/>
      <c r="B3018" s="11"/>
      <c r="C3018" s="58">
        <v>10</v>
      </c>
      <c r="D3018" s="56" t="s">
        <v>3072</v>
      </c>
      <c r="E3018" s="63">
        <v>0</v>
      </c>
      <c r="F3018" s="63">
        <v>20000000</v>
      </c>
      <c r="G3018" s="76">
        <f t="shared" ref="G3018:G3025" si="145">F3018-E3018</f>
        <v>20000000</v>
      </c>
      <c r="H3018" s="56" t="s">
        <v>1227</v>
      </c>
      <c r="I3018" s="69"/>
      <c r="J3018" s="26"/>
    </row>
    <row r="3019" spans="1:10" s="14" customFormat="1" ht="66" customHeight="1" x14ac:dyDescent="0.35">
      <c r="A3019" s="10"/>
      <c r="B3019" s="11"/>
      <c r="C3019" s="58">
        <v>11</v>
      </c>
      <c r="D3019" s="56" t="s">
        <v>3077</v>
      </c>
      <c r="E3019" s="63">
        <v>0</v>
      </c>
      <c r="F3019" s="63">
        <v>50000000</v>
      </c>
      <c r="G3019" s="76">
        <f t="shared" si="145"/>
        <v>50000000</v>
      </c>
      <c r="H3019" s="56" t="s">
        <v>1227</v>
      </c>
      <c r="I3019" s="69"/>
      <c r="J3019" s="26"/>
    </row>
    <row r="3020" spans="1:10" s="14" customFormat="1" ht="66" customHeight="1" x14ac:dyDescent="0.35">
      <c r="A3020" s="10"/>
      <c r="B3020" s="11"/>
      <c r="C3020" s="58">
        <v>12</v>
      </c>
      <c r="D3020" s="56" t="s">
        <v>3075</v>
      </c>
      <c r="E3020" s="63">
        <v>0</v>
      </c>
      <c r="F3020" s="63">
        <v>20000000</v>
      </c>
      <c r="G3020" s="76">
        <f t="shared" si="145"/>
        <v>20000000</v>
      </c>
      <c r="H3020" s="56" t="s">
        <v>1227</v>
      </c>
      <c r="I3020" s="69"/>
      <c r="J3020" s="26"/>
    </row>
    <row r="3021" spans="1:10" s="14" customFormat="1" ht="108.5" x14ac:dyDescent="0.35">
      <c r="A3021" s="10"/>
      <c r="B3021" s="11"/>
      <c r="C3021" s="58">
        <v>13</v>
      </c>
      <c r="D3021" s="56" t="s">
        <v>3076</v>
      </c>
      <c r="E3021" s="63">
        <v>0</v>
      </c>
      <c r="F3021" s="63">
        <v>100000000</v>
      </c>
      <c r="G3021" s="76">
        <f t="shared" si="145"/>
        <v>100000000</v>
      </c>
      <c r="H3021" s="56" t="s">
        <v>1227</v>
      </c>
      <c r="I3021" s="69"/>
      <c r="J3021" s="26"/>
    </row>
    <row r="3022" spans="1:10" s="14" customFormat="1" ht="108.5" x14ac:dyDescent="0.35">
      <c r="A3022" s="10"/>
      <c r="B3022" s="11"/>
      <c r="C3022" s="58">
        <v>14</v>
      </c>
      <c r="D3022" s="56" t="s">
        <v>3078</v>
      </c>
      <c r="E3022" s="63">
        <v>0</v>
      </c>
      <c r="F3022" s="63">
        <v>40000000</v>
      </c>
      <c r="G3022" s="76">
        <f t="shared" si="145"/>
        <v>40000000</v>
      </c>
      <c r="H3022" s="56" t="s">
        <v>1227</v>
      </c>
      <c r="I3022" s="69"/>
      <c r="J3022" s="26"/>
    </row>
    <row r="3023" spans="1:10" s="14" customFormat="1" ht="124" x14ac:dyDescent="0.35">
      <c r="A3023" s="10"/>
      <c r="B3023" s="11"/>
      <c r="C3023" s="58">
        <v>15</v>
      </c>
      <c r="D3023" s="56" t="s">
        <v>3079</v>
      </c>
      <c r="E3023" s="63">
        <v>0</v>
      </c>
      <c r="F3023" s="63">
        <v>40000000</v>
      </c>
      <c r="G3023" s="76">
        <f t="shared" si="145"/>
        <v>40000000</v>
      </c>
      <c r="H3023" s="56" t="s">
        <v>1227</v>
      </c>
      <c r="I3023" s="69"/>
      <c r="J3023" s="26"/>
    </row>
    <row r="3024" spans="1:10" s="14" customFormat="1" ht="77.5" x14ac:dyDescent="0.35">
      <c r="A3024" s="10"/>
      <c r="B3024" s="11"/>
      <c r="C3024" s="58">
        <v>16</v>
      </c>
      <c r="D3024" s="56" t="s">
        <v>3073</v>
      </c>
      <c r="E3024" s="63">
        <v>0</v>
      </c>
      <c r="F3024" s="63">
        <v>15000000</v>
      </c>
      <c r="G3024" s="76">
        <f t="shared" si="145"/>
        <v>15000000</v>
      </c>
      <c r="H3024" s="56" t="s">
        <v>1226</v>
      </c>
      <c r="I3024" s="69"/>
      <c r="J3024" s="26"/>
    </row>
    <row r="3025" spans="1:10" s="14" customFormat="1" ht="77.5" x14ac:dyDescent="0.35">
      <c r="A3025" s="10"/>
      <c r="B3025" s="11"/>
      <c r="C3025" s="58">
        <v>17</v>
      </c>
      <c r="D3025" s="56" t="s">
        <v>3074</v>
      </c>
      <c r="E3025" s="63">
        <v>0</v>
      </c>
      <c r="F3025" s="63">
        <v>15000000</v>
      </c>
      <c r="G3025" s="76">
        <f t="shared" si="145"/>
        <v>15000000</v>
      </c>
      <c r="H3025" s="56" t="s">
        <v>1226</v>
      </c>
      <c r="I3025" s="69"/>
      <c r="J3025" s="26"/>
    </row>
    <row r="3026" spans="1:10" x14ac:dyDescent="0.35">
      <c r="A3026" s="10"/>
      <c r="B3026" s="11"/>
      <c r="C3026" s="109" t="s">
        <v>1333</v>
      </c>
      <c r="D3026" s="110"/>
      <c r="E3026" s="59">
        <f>SUM(E3009:E3025)</f>
        <v>222000000</v>
      </c>
      <c r="F3026" s="59">
        <f>SUM(F3009:F3025)</f>
        <v>522000000</v>
      </c>
      <c r="G3026" s="73">
        <f>SUM(G3009:G3025)</f>
        <v>300000000</v>
      </c>
      <c r="H3026" s="31"/>
      <c r="J3026" s="35"/>
    </row>
    <row r="3027" spans="1:10" x14ac:dyDescent="0.35">
      <c r="A3027" s="10"/>
      <c r="B3027" s="11"/>
      <c r="C3027" s="107" t="s">
        <v>1512</v>
      </c>
      <c r="D3027" s="112"/>
      <c r="E3027" s="59"/>
      <c r="F3027" s="59"/>
      <c r="G3027" s="73"/>
      <c r="H3027" s="31"/>
      <c r="J3027" s="35"/>
    </row>
    <row r="3028" spans="1:10" ht="69.75" customHeight="1" x14ac:dyDescent="0.35">
      <c r="A3028" s="10"/>
      <c r="B3028" s="11"/>
      <c r="C3028" s="9">
        <f ca="1">COUNTIF($B$11:E3028,E3028)</f>
        <v>1</v>
      </c>
      <c r="D3028" s="4" t="s">
        <v>1075</v>
      </c>
      <c r="E3028" s="59">
        <v>20000000</v>
      </c>
      <c r="F3028" s="59">
        <v>20000000</v>
      </c>
      <c r="G3028" s="73"/>
      <c r="H3028" s="6" t="s">
        <v>1227</v>
      </c>
    </row>
    <row r="3029" spans="1:10" ht="77.5" x14ac:dyDescent="0.35">
      <c r="A3029" s="10"/>
      <c r="B3029" s="11"/>
      <c r="C3029" s="9">
        <f ca="1">COUNTIF($B$11:E3029,E3029)</f>
        <v>2</v>
      </c>
      <c r="D3029" s="4" t="s">
        <v>1076</v>
      </c>
      <c r="E3029" s="59">
        <v>20000000</v>
      </c>
      <c r="F3029" s="59">
        <v>20000000</v>
      </c>
      <c r="G3029" s="73"/>
      <c r="H3029" s="6" t="s">
        <v>1227</v>
      </c>
    </row>
    <row r="3030" spans="1:10" ht="77.5" x14ac:dyDescent="0.35">
      <c r="A3030" s="10"/>
      <c r="B3030" s="11"/>
      <c r="C3030" s="9">
        <f ca="1">COUNTIF($B$11:E3030,E3030)</f>
        <v>3</v>
      </c>
      <c r="D3030" s="4" t="s">
        <v>1077</v>
      </c>
      <c r="E3030" s="59">
        <v>20000000</v>
      </c>
      <c r="F3030" s="59">
        <v>20000000</v>
      </c>
      <c r="G3030" s="73"/>
      <c r="H3030" s="6" t="s">
        <v>1227</v>
      </c>
    </row>
    <row r="3031" spans="1:10" ht="70.5" customHeight="1" x14ac:dyDescent="0.35">
      <c r="A3031" s="10"/>
      <c r="B3031" s="11"/>
      <c r="C3031" s="9">
        <f ca="1">COUNTIF($B$11:E3031,E3031)</f>
        <v>4</v>
      </c>
      <c r="D3031" s="4" t="s">
        <v>1078</v>
      </c>
      <c r="E3031" s="59">
        <v>18000000</v>
      </c>
      <c r="F3031" s="59">
        <v>18000000</v>
      </c>
      <c r="G3031" s="73"/>
      <c r="H3031" s="6" t="s">
        <v>1227</v>
      </c>
    </row>
    <row r="3032" spans="1:10" ht="68.25" customHeight="1" x14ac:dyDescent="0.35">
      <c r="A3032" s="10"/>
      <c r="B3032" s="11"/>
      <c r="C3032" s="9">
        <f ca="1">COUNTIF($B$11:E3032,E3032)</f>
        <v>5</v>
      </c>
      <c r="D3032" s="4" t="s">
        <v>1079</v>
      </c>
      <c r="E3032" s="59">
        <v>20000000</v>
      </c>
      <c r="F3032" s="59">
        <v>20000000</v>
      </c>
      <c r="G3032" s="73"/>
      <c r="H3032" s="6" t="s">
        <v>1227</v>
      </c>
    </row>
    <row r="3033" spans="1:10" ht="77.5" x14ac:dyDescent="0.35">
      <c r="A3033" s="10"/>
      <c r="B3033" s="11"/>
      <c r="C3033" s="9">
        <f ca="1">COUNTIF($B$11:E3033,E3033)</f>
        <v>6</v>
      </c>
      <c r="D3033" s="4" t="s">
        <v>1080</v>
      </c>
      <c r="E3033" s="59">
        <v>20000000</v>
      </c>
      <c r="F3033" s="59">
        <v>20000000</v>
      </c>
      <c r="G3033" s="73"/>
      <c r="H3033" s="6" t="s">
        <v>1227</v>
      </c>
    </row>
    <row r="3034" spans="1:10" ht="68.25" customHeight="1" x14ac:dyDescent="0.35">
      <c r="A3034" s="10"/>
      <c r="B3034" s="11"/>
      <c r="C3034" s="9">
        <f ca="1">COUNTIF($B$11:E3034,E3034)</f>
        <v>7</v>
      </c>
      <c r="D3034" s="4" t="s">
        <v>1081</v>
      </c>
      <c r="E3034" s="59">
        <v>20000000</v>
      </c>
      <c r="F3034" s="59">
        <v>20000000</v>
      </c>
      <c r="G3034" s="73"/>
      <c r="H3034" s="6" t="s">
        <v>1227</v>
      </c>
    </row>
    <row r="3035" spans="1:10" ht="93" x14ac:dyDescent="0.35">
      <c r="A3035" s="10"/>
      <c r="B3035" s="11"/>
      <c r="C3035" s="9">
        <f ca="1">COUNTIF($B$11:E3035,E3035)</f>
        <v>8</v>
      </c>
      <c r="D3035" s="4" t="s">
        <v>1082</v>
      </c>
      <c r="E3035" s="59">
        <v>8000000</v>
      </c>
      <c r="F3035" s="59">
        <v>8000000</v>
      </c>
      <c r="G3035" s="73"/>
      <c r="H3035" s="6" t="s">
        <v>1226</v>
      </c>
    </row>
    <row r="3036" spans="1:10" ht="77.5" x14ac:dyDescent="0.35">
      <c r="A3036" s="10"/>
      <c r="B3036" s="11"/>
      <c r="C3036" s="9">
        <f ca="1">COUNTIF($B$11:E3036,E3036)</f>
        <v>9</v>
      </c>
      <c r="D3036" s="4" t="s">
        <v>1083</v>
      </c>
      <c r="E3036" s="59">
        <v>20000000</v>
      </c>
      <c r="F3036" s="59">
        <v>20000000</v>
      </c>
      <c r="G3036" s="73"/>
      <c r="H3036" s="6" t="s">
        <v>1226</v>
      </c>
    </row>
    <row r="3037" spans="1:10" s="14" customFormat="1" ht="77.5" x14ac:dyDescent="0.35">
      <c r="A3037" s="10"/>
      <c r="B3037" s="11"/>
      <c r="C3037" s="58">
        <v>10</v>
      </c>
      <c r="D3037" s="56" t="s">
        <v>3080</v>
      </c>
      <c r="E3037" s="63">
        <v>0</v>
      </c>
      <c r="F3037" s="63">
        <v>15000000</v>
      </c>
      <c r="G3037" s="76">
        <f t="shared" ref="G3037:G3045" si="146">F3037-E3037</f>
        <v>15000000</v>
      </c>
      <c r="H3037" s="56" t="s">
        <v>1227</v>
      </c>
      <c r="I3037" s="69"/>
      <c r="J3037" s="26"/>
    </row>
    <row r="3038" spans="1:10" s="14" customFormat="1" ht="72.75" customHeight="1" x14ac:dyDescent="0.35">
      <c r="A3038" s="10"/>
      <c r="B3038" s="11"/>
      <c r="C3038" s="58">
        <v>11</v>
      </c>
      <c r="D3038" s="56" t="s">
        <v>3081</v>
      </c>
      <c r="E3038" s="63">
        <v>0</v>
      </c>
      <c r="F3038" s="63">
        <v>15000000</v>
      </c>
      <c r="G3038" s="76">
        <f t="shared" si="146"/>
        <v>15000000</v>
      </c>
      <c r="H3038" s="56" t="s">
        <v>1227</v>
      </c>
      <c r="I3038" s="69"/>
      <c r="J3038" s="26"/>
    </row>
    <row r="3039" spans="1:10" s="14" customFormat="1" ht="72.75" customHeight="1" x14ac:dyDescent="0.35">
      <c r="A3039" s="10"/>
      <c r="B3039" s="11"/>
      <c r="C3039" s="58">
        <v>12</v>
      </c>
      <c r="D3039" s="56" t="s">
        <v>3082</v>
      </c>
      <c r="E3039" s="63">
        <v>0</v>
      </c>
      <c r="F3039" s="63">
        <v>20000000</v>
      </c>
      <c r="G3039" s="76">
        <f t="shared" si="146"/>
        <v>20000000</v>
      </c>
      <c r="H3039" s="56" t="s">
        <v>1227</v>
      </c>
      <c r="I3039" s="69"/>
      <c r="J3039" s="26"/>
    </row>
    <row r="3040" spans="1:10" s="14" customFormat="1" ht="72.75" customHeight="1" x14ac:dyDescent="0.35">
      <c r="A3040" s="10"/>
      <c r="B3040" s="11"/>
      <c r="C3040" s="58">
        <v>13</v>
      </c>
      <c r="D3040" s="56" t="s">
        <v>3083</v>
      </c>
      <c r="E3040" s="63">
        <v>0</v>
      </c>
      <c r="F3040" s="63">
        <v>17000000</v>
      </c>
      <c r="G3040" s="76">
        <f t="shared" si="146"/>
        <v>17000000</v>
      </c>
      <c r="H3040" s="56" t="s">
        <v>1227</v>
      </c>
      <c r="I3040" s="69"/>
      <c r="J3040" s="26"/>
    </row>
    <row r="3041" spans="1:10" s="14" customFormat="1" ht="72.75" customHeight="1" x14ac:dyDescent="0.35">
      <c r="A3041" s="10"/>
      <c r="B3041" s="11"/>
      <c r="C3041" s="58">
        <v>14</v>
      </c>
      <c r="D3041" s="56" t="s">
        <v>3087</v>
      </c>
      <c r="E3041" s="63">
        <v>0</v>
      </c>
      <c r="F3041" s="63">
        <v>70000000</v>
      </c>
      <c r="G3041" s="76">
        <f t="shared" si="146"/>
        <v>70000000</v>
      </c>
      <c r="H3041" s="56" t="s">
        <v>1227</v>
      </c>
      <c r="I3041" s="69"/>
      <c r="J3041" s="26"/>
    </row>
    <row r="3042" spans="1:10" s="14" customFormat="1" ht="72.75" customHeight="1" x14ac:dyDescent="0.35">
      <c r="A3042" s="10"/>
      <c r="B3042" s="11"/>
      <c r="C3042" s="58">
        <v>15</v>
      </c>
      <c r="D3042" s="56" t="s">
        <v>3084</v>
      </c>
      <c r="E3042" s="63">
        <v>0</v>
      </c>
      <c r="F3042" s="63">
        <v>15000000</v>
      </c>
      <c r="G3042" s="76">
        <f t="shared" si="146"/>
        <v>15000000</v>
      </c>
      <c r="H3042" s="56" t="s">
        <v>1226</v>
      </c>
      <c r="I3042" s="69"/>
      <c r="J3042" s="26"/>
    </row>
    <row r="3043" spans="1:10" s="14" customFormat="1" ht="77.5" x14ac:dyDescent="0.35">
      <c r="A3043" s="10"/>
      <c r="B3043" s="11"/>
      <c r="C3043" s="58">
        <v>16</v>
      </c>
      <c r="D3043" s="56" t="s">
        <v>3085</v>
      </c>
      <c r="E3043" s="63">
        <v>0</v>
      </c>
      <c r="F3043" s="63">
        <v>17000000</v>
      </c>
      <c r="G3043" s="76">
        <f t="shared" si="146"/>
        <v>17000000</v>
      </c>
      <c r="H3043" s="56" t="s">
        <v>1226</v>
      </c>
      <c r="I3043" s="69"/>
      <c r="J3043" s="26"/>
    </row>
    <row r="3044" spans="1:10" s="14" customFormat="1" ht="77.5" x14ac:dyDescent="0.35">
      <c r="A3044" s="10"/>
      <c r="B3044" s="11"/>
      <c r="C3044" s="58">
        <v>17</v>
      </c>
      <c r="D3044" s="56" t="s">
        <v>3086</v>
      </c>
      <c r="E3044" s="63">
        <v>0</v>
      </c>
      <c r="F3044" s="63">
        <v>23000000</v>
      </c>
      <c r="G3044" s="76">
        <f t="shared" si="146"/>
        <v>23000000</v>
      </c>
      <c r="H3044" s="56" t="s">
        <v>1226</v>
      </c>
      <c r="I3044" s="69"/>
      <c r="J3044" s="26"/>
    </row>
    <row r="3045" spans="1:10" s="14" customFormat="1" ht="108.5" x14ac:dyDescent="0.35">
      <c r="A3045" s="10"/>
      <c r="B3045" s="11"/>
      <c r="C3045" s="58">
        <v>18</v>
      </c>
      <c r="D3045" s="56" t="s">
        <v>3088</v>
      </c>
      <c r="E3045" s="63">
        <v>0</v>
      </c>
      <c r="F3045" s="63">
        <v>10000000</v>
      </c>
      <c r="G3045" s="76">
        <f t="shared" si="146"/>
        <v>10000000</v>
      </c>
      <c r="H3045" s="56" t="s">
        <v>1226</v>
      </c>
      <c r="I3045" s="69"/>
      <c r="J3045" s="26"/>
    </row>
    <row r="3046" spans="1:10" x14ac:dyDescent="0.35">
      <c r="A3046" s="10"/>
      <c r="B3046" s="11"/>
      <c r="C3046" s="109" t="s">
        <v>1499</v>
      </c>
      <c r="D3046" s="110"/>
      <c r="E3046" s="59">
        <f>SUM(E3028:E3045)</f>
        <v>166000000</v>
      </c>
      <c r="F3046" s="59">
        <f>SUM(F3028:F3045)</f>
        <v>368000000</v>
      </c>
      <c r="G3046" s="73">
        <f>SUM(G3028:G3045)</f>
        <v>202000000</v>
      </c>
      <c r="H3046" s="31"/>
      <c r="J3046" s="35"/>
    </row>
    <row r="3047" spans="1:10" x14ac:dyDescent="0.35">
      <c r="A3047" s="10"/>
      <c r="B3047" s="11"/>
      <c r="C3047" s="107" t="s">
        <v>1513</v>
      </c>
      <c r="D3047" s="112"/>
      <c r="E3047" s="59"/>
      <c r="F3047" s="59"/>
      <c r="G3047" s="73"/>
      <c r="H3047" s="31"/>
      <c r="J3047" s="35"/>
    </row>
    <row r="3048" spans="1:10" ht="77.5" x14ac:dyDescent="0.35">
      <c r="A3048" s="10"/>
      <c r="B3048" s="11"/>
      <c r="C3048" s="9">
        <f ca="1">COUNTIF($B$11:E3048,E3048)</f>
        <v>1</v>
      </c>
      <c r="D3048" s="4" t="s">
        <v>1084</v>
      </c>
      <c r="E3048" s="59">
        <v>10000000</v>
      </c>
      <c r="F3048" s="59">
        <v>10000000</v>
      </c>
      <c r="G3048" s="73"/>
      <c r="H3048" s="6" t="s">
        <v>1227</v>
      </c>
    </row>
    <row r="3049" spans="1:10" ht="77.5" x14ac:dyDescent="0.35">
      <c r="A3049" s="10"/>
      <c r="B3049" s="11"/>
      <c r="C3049" s="9">
        <f ca="1">COUNTIF($B$11:E3049,E3049)</f>
        <v>2</v>
      </c>
      <c r="D3049" s="4" t="s">
        <v>1085</v>
      </c>
      <c r="E3049" s="59">
        <v>15000000</v>
      </c>
      <c r="F3049" s="59">
        <v>15000000</v>
      </c>
      <c r="G3049" s="73"/>
      <c r="H3049" s="6" t="s">
        <v>1227</v>
      </c>
    </row>
    <row r="3050" spans="1:10" ht="77.5" x14ac:dyDescent="0.35">
      <c r="A3050" s="10"/>
      <c r="B3050" s="11"/>
      <c r="C3050" s="9">
        <f ca="1">COUNTIF($B$11:E3050,E3050)</f>
        <v>3</v>
      </c>
      <c r="D3050" s="4" t="s">
        <v>1086</v>
      </c>
      <c r="E3050" s="59">
        <v>10000000</v>
      </c>
      <c r="F3050" s="59">
        <v>10000000</v>
      </c>
      <c r="G3050" s="73"/>
      <c r="H3050" s="6" t="s">
        <v>1227</v>
      </c>
    </row>
    <row r="3051" spans="1:10" ht="66" customHeight="1" x14ac:dyDescent="0.35">
      <c r="A3051" s="10"/>
      <c r="B3051" s="11"/>
      <c r="C3051" s="9">
        <f ca="1">COUNTIF($B$11:E3051,E3051)</f>
        <v>4</v>
      </c>
      <c r="D3051" s="4" t="s">
        <v>1087</v>
      </c>
      <c r="E3051" s="59">
        <v>20000000</v>
      </c>
      <c r="F3051" s="59">
        <v>20000000</v>
      </c>
      <c r="G3051" s="73"/>
      <c r="H3051" s="6" t="s">
        <v>1227</v>
      </c>
    </row>
    <row r="3052" spans="1:10" ht="93" x14ac:dyDescent="0.35">
      <c r="A3052" s="10"/>
      <c r="B3052" s="11"/>
      <c r="C3052" s="9">
        <f ca="1">COUNTIF($B$11:E3052,E3052)</f>
        <v>5</v>
      </c>
      <c r="D3052" s="4" t="s">
        <v>1088</v>
      </c>
      <c r="E3052" s="59">
        <v>18000000</v>
      </c>
      <c r="F3052" s="59">
        <v>18000000</v>
      </c>
      <c r="G3052" s="73"/>
      <c r="H3052" s="6" t="s">
        <v>1227</v>
      </c>
    </row>
    <row r="3053" spans="1:10" ht="77.5" x14ac:dyDescent="0.35">
      <c r="A3053" s="10"/>
      <c r="B3053" s="11"/>
      <c r="C3053" s="9">
        <f ca="1">COUNTIF($B$11:E3053,E3053)</f>
        <v>6</v>
      </c>
      <c r="D3053" s="4" t="s">
        <v>1089</v>
      </c>
      <c r="E3053" s="59">
        <v>15000000</v>
      </c>
      <c r="F3053" s="59">
        <v>15000000</v>
      </c>
      <c r="G3053" s="73"/>
      <c r="H3053" s="6" t="s">
        <v>1227</v>
      </c>
    </row>
    <row r="3054" spans="1:10" ht="77.5" x14ac:dyDescent="0.35">
      <c r="A3054" s="10"/>
      <c r="B3054" s="11"/>
      <c r="C3054" s="9">
        <f ca="1">COUNTIF($B$11:E3054,E3054)</f>
        <v>7</v>
      </c>
      <c r="D3054" s="4" t="s">
        <v>1090</v>
      </c>
      <c r="E3054" s="59">
        <v>20000000</v>
      </c>
      <c r="F3054" s="59">
        <v>20000000</v>
      </c>
      <c r="G3054" s="73"/>
      <c r="H3054" s="6" t="s">
        <v>1227</v>
      </c>
    </row>
    <row r="3055" spans="1:10" ht="77.5" x14ac:dyDescent="0.35">
      <c r="A3055" s="10"/>
      <c r="B3055" s="11"/>
      <c r="C3055" s="9">
        <f ca="1">COUNTIF($B$11:E3055,E3055)</f>
        <v>8</v>
      </c>
      <c r="D3055" s="4" t="s">
        <v>1091</v>
      </c>
      <c r="E3055" s="59">
        <v>15000000</v>
      </c>
      <c r="F3055" s="59">
        <v>15000000</v>
      </c>
      <c r="G3055" s="73"/>
      <c r="H3055" s="6" t="s">
        <v>1227</v>
      </c>
    </row>
    <row r="3056" spans="1:10" ht="77.5" x14ac:dyDescent="0.35">
      <c r="A3056" s="10"/>
      <c r="B3056" s="11"/>
      <c r="C3056" s="9">
        <f ca="1">COUNTIF($B$11:E3056,E3056)</f>
        <v>9</v>
      </c>
      <c r="D3056" s="4" t="s">
        <v>1092</v>
      </c>
      <c r="E3056" s="59">
        <v>17000000</v>
      </c>
      <c r="F3056" s="59">
        <v>17000000</v>
      </c>
      <c r="G3056" s="73"/>
      <c r="H3056" s="6" t="s">
        <v>1227</v>
      </c>
    </row>
    <row r="3057" spans="1:10" ht="77.5" x14ac:dyDescent="0.35">
      <c r="A3057" s="10"/>
      <c r="B3057" s="11"/>
      <c r="C3057" s="9">
        <f ca="1">COUNTIF($B$11:E3057,E3057)</f>
        <v>10</v>
      </c>
      <c r="D3057" s="4" t="s">
        <v>1093</v>
      </c>
      <c r="E3057" s="59">
        <v>10000000</v>
      </c>
      <c r="F3057" s="59">
        <v>10000000</v>
      </c>
      <c r="G3057" s="73"/>
      <c r="H3057" s="6" t="s">
        <v>1227</v>
      </c>
    </row>
    <row r="3058" spans="1:10" ht="93" x14ac:dyDescent="0.35">
      <c r="A3058" s="10"/>
      <c r="B3058" s="11"/>
      <c r="C3058" s="9">
        <f ca="1">COUNTIF($B$11:E3058,E3058)</f>
        <v>11</v>
      </c>
      <c r="D3058" s="4" t="s">
        <v>1094</v>
      </c>
      <c r="E3058" s="59">
        <v>20000000</v>
      </c>
      <c r="F3058" s="59">
        <v>20000000</v>
      </c>
      <c r="G3058" s="73"/>
      <c r="H3058" s="6" t="s">
        <v>1227</v>
      </c>
    </row>
    <row r="3059" spans="1:10" ht="77.5" x14ac:dyDescent="0.35">
      <c r="A3059" s="10"/>
      <c r="B3059" s="11"/>
      <c r="C3059" s="9">
        <f ca="1">COUNTIF($B$11:E3059,E3059)</f>
        <v>12</v>
      </c>
      <c r="D3059" s="4" t="s">
        <v>1095</v>
      </c>
      <c r="E3059" s="59">
        <v>20000000</v>
      </c>
      <c r="F3059" s="59">
        <v>20000000</v>
      </c>
      <c r="G3059" s="73"/>
      <c r="H3059" s="6" t="s">
        <v>1226</v>
      </c>
    </row>
    <row r="3060" spans="1:10" ht="77.5" x14ac:dyDescent="0.35">
      <c r="A3060" s="10"/>
      <c r="B3060" s="11"/>
      <c r="C3060" s="9">
        <f ca="1">COUNTIF($B$11:E3060,E3060)</f>
        <v>13</v>
      </c>
      <c r="D3060" s="4" t="s">
        <v>1096</v>
      </c>
      <c r="E3060" s="59">
        <v>20000000</v>
      </c>
      <c r="F3060" s="59">
        <v>20000000</v>
      </c>
      <c r="G3060" s="73"/>
      <c r="H3060" s="6" t="s">
        <v>1226</v>
      </c>
    </row>
    <row r="3061" spans="1:10" ht="124" x14ac:dyDescent="0.35">
      <c r="A3061" s="10"/>
      <c r="B3061" s="11"/>
      <c r="C3061" s="9">
        <f ca="1">COUNTIF($B$11:E3061,E3061)</f>
        <v>14</v>
      </c>
      <c r="D3061" s="4" t="s">
        <v>1097</v>
      </c>
      <c r="E3061" s="59">
        <v>7500000</v>
      </c>
      <c r="F3061" s="59">
        <v>7500000</v>
      </c>
      <c r="G3061" s="73"/>
      <c r="H3061" s="6" t="s">
        <v>1226</v>
      </c>
    </row>
    <row r="3062" spans="1:10" ht="124" x14ac:dyDescent="0.35">
      <c r="A3062" s="10"/>
      <c r="B3062" s="11"/>
      <c r="C3062" s="9">
        <f ca="1">COUNTIF($B$11:E3062,E3062)</f>
        <v>15</v>
      </c>
      <c r="D3062" s="4" t="s">
        <v>1098</v>
      </c>
      <c r="E3062" s="59">
        <v>15000000</v>
      </c>
      <c r="F3062" s="59">
        <v>15000000</v>
      </c>
      <c r="G3062" s="73"/>
      <c r="H3062" s="6" t="s">
        <v>1226</v>
      </c>
    </row>
    <row r="3063" spans="1:10" ht="108.5" x14ac:dyDescent="0.35">
      <c r="A3063" s="10"/>
      <c r="B3063" s="11"/>
      <c r="C3063" s="9">
        <f ca="1">COUNTIF($B$11:E3063,E3063)</f>
        <v>16</v>
      </c>
      <c r="D3063" s="4" t="s">
        <v>1099</v>
      </c>
      <c r="E3063" s="59">
        <v>10000000</v>
      </c>
      <c r="F3063" s="59">
        <v>10000000</v>
      </c>
      <c r="G3063" s="73"/>
      <c r="H3063" s="6" t="s">
        <v>1226</v>
      </c>
    </row>
    <row r="3064" spans="1:10" ht="77.5" x14ac:dyDescent="0.35">
      <c r="A3064" s="10"/>
      <c r="B3064" s="11"/>
      <c r="C3064" s="9">
        <f ca="1">COUNTIF($B$11:E3064,E3064)</f>
        <v>17</v>
      </c>
      <c r="D3064" s="4" t="s">
        <v>1100</v>
      </c>
      <c r="E3064" s="59">
        <v>10000000</v>
      </c>
      <c r="F3064" s="59">
        <v>10000000</v>
      </c>
      <c r="G3064" s="73"/>
      <c r="H3064" s="6" t="s">
        <v>1226</v>
      </c>
    </row>
    <row r="3065" spans="1:10" ht="77.5" x14ac:dyDescent="0.35">
      <c r="A3065" s="10"/>
      <c r="B3065" s="11"/>
      <c r="C3065" s="9">
        <f ca="1">COUNTIF($B$11:E3065,E3065)</f>
        <v>18</v>
      </c>
      <c r="D3065" s="4" t="s">
        <v>1101</v>
      </c>
      <c r="E3065" s="59">
        <v>10000000</v>
      </c>
      <c r="F3065" s="59">
        <v>10000000</v>
      </c>
      <c r="G3065" s="73"/>
      <c r="H3065" s="6" t="s">
        <v>1226</v>
      </c>
    </row>
    <row r="3066" spans="1:10" s="14" customFormat="1" ht="77.5" x14ac:dyDescent="0.35">
      <c r="A3066" s="10"/>
      <c r="B3066" s="11"/>
      <c r="C3066" s="58">
        <v>19</v>
      </c>
      <c r="D3066" s="56" t="s">
        <v>3089</v>
      </c>
      <c r="E3066" s="63">
        <v>0</v>
      </c>
      <c r="F3066" s="63">
        <v>20000000</v>
      </c>
      <c r="G3066" s="76">
        <f t="shared" ref="G3066:G3081" si="147">F3066-E3066</f>
        <v>20000000</v>
      </c>
      <c r="H3066" s="56" t="s">
        <v>1227</v>
      </c>
      <c r="I3066" s="69"/>
      <c r="J3066" s="26"/>
    </row>
    <row r="3067" spans="1:10" s="14" customFormat="1" ht="77.5" x14ac:dyDescent="0.35">
      <c r="A3067" s="10"/>
      <c r="B3067" s="11"/>
      <c r="C3067" s="58">
        <v>20</v>
      </c>
      <c r="D3067" s="56" t="s">
        <v>3090</v>
      </c>
      <c r="E3067" s="63">
        <v>0</v>
      </c>
      <c r="F3067" s="63">
        <v>20000000</v>
      </c>
      <c r="G3067" s="76">
        <f t="shared" si="147"/>
        <v>20000000</v>
      </c>
      <c r="H3067" s="56" t="s">
        <v>1227</v>
      </c>
      <c r="I3067" s="69"/>
      <c r="J3067" s="26"/>
    </row>
    <row r="3068" spans="1:10" s="14" customFormat="1" ht="77.5" x14ac:dyDescent="0.35">
      <c r="A3068" s="10"/>
      <c r="B3068" s="11"/>
      <c r="C3068" s="58">
        <v>21</v>
      </c>
      <c r="D3068" s="56" t="s">
        <v>3091</v>
      </c>
      <c r="E3068" s="63">
        <v>0</v>
      </c>
      <c r="F3068" s="63">
        <v>20000000</v>
      </c>
      <c r="G3068" s="76">
        <f t="shared" si="147"/>
        <v>20000000</v>
      </c>
      <c r="H3068" s="56" t="s">
        <v>1227</v>
      </c>
      <c r="I3068" s="69"/>
      <c r="J3068" s="26"/>
    </row>
    <row r="3069" spans="1:10" s="14" customFormat="1" ht="77.5" x14ac:dyDescent="0.35">
      <c r="A3069" s="10"/>
      <c r="B3069" s="11"/>
      <c r="C3069" s="58">
        <v>22</v>
      </c>
      <c r="D3069" s="56" t="s">
        <v>3092</v>
      </c>
      <c r="E3069" s="63">
        <v>0</v>
      </c>
      <c r="F3069" s="63">
        <v>10000000</v>
      </c>
      <c r="G3069" s="76">
        <f t="shared" si="147"/>
        <v>10000000</v>
      </c>
      <c r="H3069" s="56" t="s">
        <v>1227</v>
      </c>
      <c r="I3069" s="69"/>
      <c r="J3069" s="26"/>
    </row>
    <row r="3070" spans="1:10" s="14" customFormat="1" ht="77.5" x14ac:dyDescent="0.35">
      <c r="A3070" s="10"/>
      <c r="B3070" s="11"/>
      <c r="C3070" s="58">
        <v>23</v>
      </c>
      <c r="D3070" s="56" t="s">
        <v>3093</v>
      </c>
      <c r="E3070" s="63">
        <v>0</v>
      </c>
      <c r="F3070" s="63">
        <v>15000000</v>
      </c>
      <c r="G3070" s="76">
        <f t="shared" si="147"/>
        <v>15000000</v>
      </c>
      <c r="H3070" s="56" t="s">
        <v>1227</v>
      </c>
      <c r="I3070" s="69"/>
      <c r="J3070" s="26"/>
    </row>
    <row r="3071" spans="1:10" s="14" customFormat="1" ht="93" x14ac:dyDescent="0.35">
      <c r="A3071" s="10"/>
      <c r="B3071" s="11"/>
      <c r="C3071" s="58">
        <v>24</v>
      </c>
      <c r="D3071" s="56" t="s">
        <v>3099</v>
      </c>
      <c r="E3071" s="63">
        <v>0</v>
      </c>
      <c r="F3071" s="63">
        <v>10000000</v>
      </c>
      <c r="G3071" s="76">
        <f t="shared" si="147"/>
        <v>10000000</v>
      </c>
      <c r="H3071" s="56" t="s">
        <v>1227</v>
      </c>
      <c r="I3071" s="69"/>
      <c r="J3071" s="26"/>
    </row>
    <row r="3072" spans="1:10" s="14" customFormat="1" ht="77.5" x14ac:dyDescent="0.35">
      <c r="A3072" s="10"/>
      <c r="B3072" s="11"/>
      <c r="C3072" s="58">
        <v>25</v>
      </c>
      <c r="D3072" s="56" t="s">
        <v>3101</v>
      </c>
      <c r="E3072" s="63">
        <v>0</v>
      </c>
      <c r="F3072" s="63">
        <v>10000000</v>
      </c>
      <c r="G3072" s="76">
        <f t="shared" si="147"/>
        <v>10000000</v>
      </c>
      <c r="H3072" s="56" t="s">
        <v>1227</v>
      </c>
      <c r="I3072" s="69"/>
      <c r="J3072" s="26"/>
    </row>
    <row r="3073" spans="1:10" s="14" customFormat="1" ht="93" x14ac:dyDescent="0.35">
      <c r="A3073" s="10"/>
      <c r="B3073" s="11"/>
      <c r="C3073" s="58">
        <v>26</v>
      </c>
      <c r="D3073" s="56" t="s">
        <v>3102</v>
      </c>
      <c r="E3073" s="63">
        <v>0</v>
      </c>
      <c r="F3073" s="63">
        <v>10000000</v>
      </c>
      <c r="G3073" s="76">
        <f t="shared" si="147"/>
        <v>10000000</v>
      </c>
      <c r="H3073" s="56" t="s">
        <v>1227</v>
      </c>
      <c r="I3073" s="69"/>
      <c r="J3073" s="26"/>
    </row>
    <row r="3074" spans="1:10" s="14" customFormat="1" ht="77.5" x14ac:dyDescent="0.35">
      <c r="A3074" s="10"/>
      <c r="B3074" s="11"/>
      <c r="C3074" s="58">
        <v>27</v>
      </c>
      <c r="D3074" s="56" t="s">
        <v>3103</v>
      </c>
      <c r="E3074" s="63">
        <v>0</v>
      </c>
      <c r="F3074" s="63">
        <v>10000000</v>
      </c>
      <c r="G3074" s="76">
        <f t="shared" si="147"/>
        <v>10000000</v>
      </c>
      <c r="H3074" s="56" t="s">
        <v>1227</v>
      </c>
      <c r="I3074" s="69"/>
      <c r="J3074" s="26"/>
    </row>
    <row r="3075" spans="1:10" s="14" customFormat="1" ht="77.5" x14ac:dyDescent="0.35">
      <c r="A3075" s="10"/>
      <c r="B3075" s="11"/>
      <c r="C3075" s="58">
        <v>28</v>
      </c>
      <c r="D3075" s="56" t="s">
        <v>3104</v>
      </c>
      <c r="E3075" s="63">
        <v>0</v>
      </c>
      <c r="F3075" s="63">
        <v>10000000</v>
      </c>
      <c r="G3075" s="76">
        <f t="shared" si="147"/>
        <v>10000000</v>
      </c>
      <c r="H3075" s="56" t="s">
        <v>1227</v>
      </c>
      <c r="I3075" s="69"/>
      <c r="J3075" s="26"/>
    </row>
    <row r="3076" spans="1:10" s="14" customFormat="1" ht="77.5" x14ac:dyDescent="0.35">
      <c r="A3076" s="10"/>
      <c r="B3076" s="11"/>
      <c r="C3076" s="58">
        <v>29</v>
      </c>
      <c r="D3076" s="56" t="s">
        <v>3094</v>
      </c>
      <c r="E3076" s="63">
        <v>0</v>
      </c>
      <c r="F3076" s="63">
        <v>20000000</v>
      </c>
      <c r="G3076" s="76">
        <f t="shared" si="147"/>
        <v>20000000</v>
      </c>
      <c r="H3076" s="56" t="s">
        <v>1226</v>
      </c>
      <c r="I3076" s="69"/>
      <c r="J3076" s="26"/>
    </row>
    <row r="3077" spans="1:10" s="14" customFormat="1" ht="77.5" x14ac:dyDescent="0.35">
      <c r="A3077" s="10"/>
      <c r="B3077" s="11"/>
      <c r="C3077" s="58">
        <v>30</v>
      </c>
      <c r="D3077" s="56" t="s">
        <v>3095</v>
      </c>
      <c r="E3077" s="63">
        <v>0</v>
      </c>
      <c r="F3077" s="63">
        <v>17000000</v>
      </c>
      <c r="G3077" s="76">
        <f t="shared" si="147"/>
        <v>17000000</v>
      </c>
      <c r="H3077" s="56" t="s">
        <v>1226</v>
      </c>
      <c r="I3077" s="69"/>
      <c r="J3077" s="26"/>
    </row>
    <row r="3078" spans="1:10" s="14" customFormat="1" ht="77.5" x14ac:dyDescent="0.35">
      <c r="A3078" s="10"/>
      <c r="B3078" s="11"/>
      <c r="C3078" s="58">
        <v>31</v>
      </c>
      <c r="D3078" s="56" t="s">
        <v>3096</v>
      </c>
      <c r="E3078" s="63">
        <v>0</v>
      </c>
      <c r="F3078" s="63">
        <v>10000000</v>
      </c>
      <c r="G3078" s="76">
        <f t="shared" si="147"/>
        <v>10000000</v>
      </c>
      <c r="H3078" s="56" t="s">
        <v>1226</v>
      </c>
      <c r="I3078" s="69"/>
      <c r="J3078" s="26"/>
    </row>
    <row r="3079" spans="1:10" s="14" customFormat="1" ht="77.5" x14ac:dyDescent="0.35">
      <c r="A3079" s="10"/>
      <c r="B3079" s="11"/>
      <c r="C3079" s="58">
        <v>32</v>
      </c>
      <c r="D3079" s="56" t="s">
        <v>3097</v>
      </c>
      <c r="E3079" s="63">
        <v>0</v>
      </c>
      <c r="F3079" s="63">
        <v>13000000</v>
      </c>
      <c r="G3079" s="76">
        <f t="shared" si="147"/>
        <v>13000000</v>
      </c>
      <c r="H3079" s="56" t="s">
        <v>1226</v>
      </c>
      <c r="I3079" s="69"/>
      <c r="J3079" s="26"/>
    </row>
    <row r="3080" spans="1:10" s="14" customFormat="1" ht="77.5" x14ac:dyDescent="0.35">
      <c r="A3080" s="10"/>
      <c r="B3080" s="11"/>
      <c r="C3080" s="58">
        <v>33</v>
      </c>
      <c r="D3080" s="56" t="s">
        <v>3098</v>
      </c>
      <c r="E3080" s="63">
        <v>0</v>
      </c>
      <c r="F3080" s="63">
        <v>10000000</v>
      </c>
      <c r="G3080" s="76">
        <f t="shared" si="147"/>
        <v>10000000</v>
      </c>
      <c r="H3080" s="56" t="s">
        <v>1226</v>
      </c>
      <c r="I3080" s="69"/>
      <c r="J3080" s="26"/>
    </row>
    <row r="3081" spans="1:10" s="14" customFormat="1" ht="108.5" x14ac:dyDescent="0.35">
      <c r="A3081" s="10"/>
      <c r="B3081" s="11"/>
      <c r="C3081" s="58">
        <v>34</v>
      </c>
      <c r="D3081" s="56" t="s">
        <v>3100</v>
      </c>
      <c r="E3081" s="63">
        <v>0</v>
      </c>
      <c r="F3081" s="63">
        <v>10000000</v>
      </c>
      <c r="G3081" s="76">
        <f t="shared" si="147"/>
        <v>10000000</v>
      </c>
      <c r="H3081" s="56" t="s">
        <v>1226</v>
      </c>
      <c r="I3081" s="69"/>
      <c r="J3081" s="26"/>
    </row>
    <row r="3082" spans="1:10" x14ac:dyDescent="0.35">
      <c r="A3082" s="10"/>
      <c r="B3082" s="11"/>
      <c r="C3082" s="109" t="s">
        <v>1500</v>
      </c>
      <c r="D3082" s="110"/>
      <c r="E3082" s="59">
        <f>SUM(E3048:E3081)</f>
        <v>262500000</v>
      </c>
      <c r="F3082" s="59">
        <f>SUM(F3048:F3081)</f>
        <v>477500000</v>
      </c>
      <c r="G3082" s="73">
        <f>SUM(G3048:G3081)</f>
        <v>215000000</v>
      </c>
      <c r="H3082" s="31"/>
      <c r="J3082" s="35"/>
    </row>
    <row r="3083" spans="1:10" x14ac:dyDescent="0.35">
      <c r="A3083" s="10"/>
      <c r="B3083" s="11"/>
      <c r="C3083" s="107" t="s">
        <v>1514</v>
      </c>
      <c r="D3083" s="112"/>
      <c r="E3083" s="59"/>
      <c r="F3083" s="59"/>
      <c r="G3083" s="73"/>
      <c r="H3083" s="31"/>
      <c r="J3083" s="35"/>
    </row>
    <row r="3084" spans="1:10" ht="77.5" x14ac:dyDescent="0.35">
      <c r="A3084" s="10"/>
      <c r="B3084" s="11"/>
      <c r="C3084" s="9">
        <f ca="1">COUNTIF($B$11:E3084,E3084)</f>
        <v>1</v>
      </c>
      <c r="D3084" s="4" t="s">
        <v>1102</v>
      </c>
      <c r="E3084" s="59">
        <v>20000000</v>
      </c>
      <c r="F3084" s="59">
        <v>20000000</v>
      </c>
      <c r="G3084" s="73"/>
      <c r="H3084" s="6" t="s">
        <v>1227</v>
      </c>
    </row>
    <row r="3085" spans="1:10" ht="77.5" x14ac:dyDescent="0.35">
      <c r="A3085" s="10"/>
      <c r="B3085" s="11"/>
      <c r="C3085" s="9">
        <f ca="1">COUNTIF($B$11:E3085,E3085)</f>
        <v>2</v>
      </c>
      <c r="D3085" s="4" t="s">
        <v>1103</v>
      </c>
      <c r="E3085" s="59">
        <v>20000000</v>
      </c>
      <c r="F3085" s="59">
        <v>20000000</v>
      </c>
      <c r="G3085" s="73"/>
      <c r="H3085" s="6" t="s">
        <v>1227</v>
      </c>
    </row>
    <row r="3086" spans="1:10" ht="77.5" x14ac:dyDescent="0.35">
      <c r="A3086" s="10"/>
      <c r="B3086" s="11"/>
      <c r="C3086" s="9">
        <f ca="1">COUNTIF($B$11:E3086,E3086)</f>
        <v>3</v>
      </c>
      <c r="D3086" s="4" t="s">
        <v>1104</v>
      </c>
      <c r="E3086" s="59">
        <v>20000000</v>
      </c>
      <c r="F3086" s="59">
        <v>20000000</v>
      </c>
      <c r="G3086" s="73"/>
      <c r="H3086" s="6" t="s">
        <v>1227</v>
      </c>
    </row>
    <row r="3087" spans="1:10" ht="77.5" x14ac:dyDescent="0.35">
      <c r="A3087" s="10"/>
      <c r="B3087" s="11"/>
      <c r="C3087" s="9">
        <f ca="1">COUNTIF($B$11:E3087,E3087)</f>
        <v>4</v>
      </c>
      <c r="D3087" s="4" t="s">
        <v>1105</v>
      </c>
      <c r="E3087" s="59">
        <v>17000000</v>
      </c>
      <c r="F3087" s="59">
        <v>17000000</v>
      </c>
      <c r="G3087" s="73"/>
      <c r="H3087" s="6" t="s">
        <v>1227</v>
      </c>
    </row>
    <row r="3088" spans="1:10" ht="77.5" x14ac:dyDescent="0.35">
      <c r="A3088" s="10"/>
      <c r="B3088" s="11"/>
      <c r="C3088" s="9">
        <f ca="1">COUNTIF($B$11:E3088,E3088)</f>
        <v>5</v>
      </c>
      <c r="D3088" s="4" t="s">
        <v>1106</v>
      </c>
      <c r="E3088" s="59">
        <v>20000000</v>
      </c>
      <c r="F3088" s="59">
        <v>20000000</v>
      </c>
      <c r="G3088" s="73"/>
      <c r="H3088" s="6" t="s">
        <v>1227</v>
      </c>
    </row>
    <row r="3089" spans="1:8" ht="77.5" x14ac:dyDescent="0.35">
      <c r="A3089" s="10"/>
      <c r="B3089" s="11"/>
      <c r="C3089" s="9">
        <f ca="1">COUNTIF($B$11:E3089,E3089)</f>
        <v>6</v>
      </c>
      <c r="D3089" s="4" t="s">
        <v>1107</v>
      </c>
      <c r="E3089" s="59">
        <v>20000000</v>
      </c>
      <c r="F3089" s="59">
        <v>20000000</v>
      </c>
      <c r="G3089" s="73"/>
      <c r="H3089" s="6" t="s">
        <v>1227</v>
      </c>
    </row>
    <row r="3090" spans="1:8" ht="77.5" x14ac:dyDescent="0.35">
      <c r="A3090" s="10"/>
      <c r="B3090" s="11"/>
      <c r="C3090" s="9">
        <f ca="1">COUNTIF($B$11:E3090,E3090)</f>
        <v>7</v>
      </c>
      <c r="D3090" s="4" t="s">
        <v>1108</v>
      </c>
      <c r="E3090" s="59">
        <v>20000000</v>
      </c>
      <c r="F3090" s="59">
        <v>20000000</v>
      </c>
      <c r="G3090" s="73"/>
      <c r="H3090" s="6" t="s">
        <v>1227</v>
      </c>
    </row>
    <row r="3091" spans="1:8" ht="77.5" x14ac:dyDescent="0.35">
      <c r="A3091" s="10"/>
      <c r="B3091" s="11"/>
      <c r="C3091" s="9">
        <f ca="1">COUNTIF($B$11:E3091,E3091)</f>
        <v>8</v>
      </c>
      <c r="D3091" s="4" t="s">
        <v>1109</v>
      </c>
      <c r="E3091" s="59">
        <v>20000000</v>
      </c>
      <c r="F3091" s="59">
        <v>20000000</v>
      </c>
      <c r="G3091" s="73"/>
      <c r="H3091" s="6" t="s">
        <v>1227</v>
      </c>
    </row>
    <row r="3092" spans="1:8" ht="77.5" x14ac:dyDescent="0.35">
      <c r="A3092" s="10"/>
      <c r="B3092" s="11"/>
      <c r="C3092" s="9">
        <f ca="1">COUNTIF($B$11:E3092,E3092)</f>
        <v>9</v>
      </c>
      <c r="D3092" s="4" t="s">
        <v>1110</v>
      </c>
      <c r="E3092" s="59">
        <v>20000000</v>
      </c>
      <c r="F3092" s="59">
        <v>20000000</v>
      </c>
      <c r="G3092" s="73"/>
      <c r="H3092" s="6" t="s">
        <v>1227</v>
      </c>
    </row>
    <row r="3093" spans="1:8" ht="77.5" x14ac:dyDescent="0.35">
      <c r="A3093" s="10"/>
      <c r="B3093" s="11"/>
      <c r="C3093" s="9">
        <f ca="1">COUNTIF($B$11:E3093,E3093)</f>
        <v>10</v>
      </c>
      <c r="D3093" s="4" t="s">
        <v>1111</v>
      </c>
      <c r="E3093" s="59">
        <v>20000000</v>
      </c>
      <c r="F3093" s="59">
        <v>20000000</v>
      </c>
      <c r="G3093" s="73"/>
      <c r="H3093" s="6" t="s">
        <v>1227</v>
      </c>
    </row>
    <row r="3094" spans="1:8" ht="77.5" x14ac:dyDescent="0.35">
      <c r="A3094" s="10"/>
      <c r="B3094" s="11"/>
      <c r="C3094" s="9">
        <f ca="1">COUNTIF($B$11:E3094,E3094)</f>
        <v>11</v>
      </c>
      <c r="D3094" s="4" t="s">
        <v>1112</v>
      </c>
      <c r="E3094" s="59">
        <v>20000000</v>
      </c>
      <c r="F3094" s="59">
        <v>20000000</v>
      </c>
      <c r="G3094" s="73"/>
      <c r="H3094" s="6" t="s">
        <v>1227</v>
      </c>
    </row>
    <row r="3095" spans="1:8" ht="93" x14ac:dyDescent="0.35">
      <c r="A3095" s="10"/>
      <c r="B3095" s="11"/>
      <c r="C3095" s="9">
        <f ca="1">COUNTIF($B$11:E3095,E3095)</f>
        <v>12</v>
      </c>
      <c r="D3095" s="4" t="s">
        <v>1113</v>
      </c>
      <c r="E3095" s="59">
        <v>20000000</v>
      </c>
      <c r="F3095" s="59">
        <v>20000000</v>
      </c>
      <c r="G3095" s="73"/>
      <c r="H3095" s="6" t="s">
        <v>1227</v>
      </c>
    </row>
    <row r="3096" spans="1:8" ht="77.5" x14ac:dyDescent="0.35">
      <c r="A3096" s="10"/>
      <c r="B3096" s="11"/>
      <c r="C3096" s="9">
        <f ca="1">COUNTIF($B$11:E3096,E3096)</f>
        <v>13</v>
      </c>
      <c r="D3096" s="4" t="s">
        <v>1114</v>
      </c>
      <c r="E3096" s="59">
        <v>17000000</v>
      </c>
      <c r="F3096" s="59">
        <v>17000000</v>
      </c>
      <c r="G3096" s="73"/>
      <c r="H3096" s="6" t="s">
        <v>1227</v>
      </c>
    </row>
    <row r="3097" spans="1:8" ht="77.5" x14ac:dyDescent="0.35">
      <c r="A3097" s="10"/>
      <c r="B3097" s="11"/>
      <c r="C3097" s="9">
        <f ca="1">COUNTIF($B$11:E3097,E3097)</f>
        <v>14</v>
      </c>
      <c r="D3097" s="4" t="s">
        <v>1115</v>
      </c>
      <c r="E3097" s="59">
        <v>10000000</v>
      </c>
      <c r="F3097" s="59">
        <v>10000000</v>
      </c>
      <c r="G3097" s="73"/>
      <c r="H3097" s="6" t="s">
        <v>1227</v>
      </c>
    </row>
    <row r="3098" spans="1:8" ht="77.5" x14ac:dyDescent="0.35">
      <c r="A3098" s="10"/>
      <c r="B3098" s="11"/>
      <c r="C3098" s="9">
        <f ca="1">COUNTIF($B$11:E3098,E3098)</f>
        <v>15</v>
      </c>
      <c r="D3098" s="4" t="s">
        <v>1116</v>
      </c>
      <c r="E3098" s="59">
        <v>15000000</v>
      </c>
      <c r="F3098" s="59">
        <v>15000000</v>
      </c>
      <c r="G3098" s="73"/>
      <c r="H3098" s="6" t="s">
        <v>1227</v>
      </c>
    </row>
    <row r="3099" spans="1:8" ht="77.5" x14ac:dyDescent="0.35">
      <c r="A3099" s="10"/>
      <c r="B3099" s="11"/>
      <c r="C3099" s="9">
        <f ca="1">COUNTIF($B$11:E3099,E3099)</f>
        <v>16</v>
      </c>
      <c r="D3099" s="4" t="s">
        <v>1117</v>
      </c>
      <c r="E3099" s="59">
        <v>20000000</v>
      </c>
      <c r="F3099" s="59">
        <v>20000000</v>
      </c>
      <c r="G3099" s="73"/>
      <c r="H3099" s="6" t="s">
        <v>1227</v>
      </c>
    </row>
    <row r="3100" spans="1:8" ht="77.5" x14ac:dyDescent="0.35">
      <c r="A3100" s="10"/>
      <c r="B3100" s="11"/>
      <c r="C3100" s="9">
        <f ca="1">COUNTIF($B$11:E3100,E3100)</f>
        <v>17</v>
      </c>
      <c r="D3100" s="4" t="s">
        <v>1118</v>
      </c>
      <c r="E3100" s="59">
        <v>25000000</v>
      </c>
      <c r="F3100" s="59">
        <v>25000000</v>
      </c>
      <c r="G3100" s="73"/>
      <c r="H3100" s="6" t="s">
        <v>1227</v>
      </c>
    </row>
    <row r="3101" spans="1:8" ht="77.5" x14ac:dyDescent="0.35">
      <c r="A3101" s="10"/>
      <c r="B3101" s="11"/>
      <c r="C3101" s="9">
        <f ca="1">COUNTIF($B$11:E3101,E3101)</f>
        <v>18</v>
      </c>
      <c r="D3101" s="4" t="s">
        <v>1119</v>
      </c>
      <c r="E3101" s="59">
        <v>20000000</v>
      </c>
      <c r="F3101" s="59">
        <v>20000000</v>
      </c>
      <c r="G3101" s="73"/>
      <c r="H3101" s="6" t="s">
        <v>1227</v>
      </c>
    </row>
    <row r="3102" spans="1:8" ht="77.5" x14ac:dyDescent="0.35">
      <c r="A3102" s="10"/>
      <c r="B3102" s="11"/>
      <c r="C3102" s="9">
        <f ca="1">COUNTIF($B$11:E3102,E3102)</f>
        <v>19</v>
      </c>
      <c r="D3102" s="4" t="s">
        <v>1120</v>
      </c>
      <c r="E3102" s="59">
        <v>20000000</v>
      </c>
      <c r="F3102" s="59">
        <v>20000000</v>
      </c>
      <c r="G3102" s="73"/>
      <c r="H3102" s="6" t="s">
        <v>1227</v>
      </c>
    </row>
    <row r="3103" spans="1:8" ht="93" x14ac:dyDescent="0.35">
      <c r="A3103" s="10"/>
      <c r="B3103" s="11"/>
      <c r="C3103" s="9">
        <f ca="1">COUNTIF($B$11:E3103,E3103)</f>
        <v>20</v>
      </c>
      <c r="D3103" s="4" t="s">
        <v>1121</v>
      </c>
      <c r="E3103" s="59">
        <v>20000000</v>
      </c>
      <c r="F3103" s="59">
        <v>20000000</v>
      </c>
      <c r="G3103" s="73"/>
      <c r="H3103" s="6" t="s">
        <v>1227</v>
      </c>
    </row>
    <row r="3104" spans="1:8" ht="77.5" x14ac:dyDescent="0.35">
      <c r="A3104" s="10"/>
      <c r="B3104" s="11"/>
      <c r="C3104" s="9">
        <f ca="1">COUNTIF($B$11:E3104,E3104)</f>
        <v>21</v>
      </c>
      <c r="D3104" s="4" t="s">
        <v>1122</v>
      </c>
      <c r="E3104" s="59">
        <v>17000000</v>
      </c>
      <c r="F3104" s="59">
        <v>17000000</v>
      </c>
      <c r="G3104" s="73"/>
      <c r="H3104" s="6" t="s">
        <v>1226</v>
      </c>
    </row>
    <row r="3105" spans="1:10" ht="77.5" x14ac:dyDescent="0.35">
      <c r="A3105" s="10"/>
      <c r="B3105" s="11"/>
      <c r="C3105" s="9">
        <f ca="1">COUNTIF($B$11:E3105,E3105)</f>
        <v>22</v>
      </c>
      <c r="D3105" s="4" t="s">
        <v>1123</v>
      </c>
      <c r="E3105" s="59">
        <v>15000000</v>
      </c>
      <c r="F3105" s="59">
        <v>15000000</v>
      </c>
      <c r="G3105" s="73"/>
      <c r="H3105" s="6" t="s">
        <v>1226</v>
      </c>
    </row>
    <row r="3106" spans="1:10" ht="77.5" x14ac:dyDescent="0.35">
      <c r="A3106" s="10"/>
      <c r="B3106" s="11"/>
      <c r="C3106" s="9">
        <f ca="1">COUNTIF($B$11:E3106,E3106)</f>
        <v>23</v>
      </c>
      <c r="D3106" s="4" t="s">
        <v>1124</v>
      </c>
      <c r="E3106" s="59">
        <v>15000000</v>
      </c>
      <c r="F3106" s="59">
        <v>15000000</v>
      </c>
      <c r="G3106" s="73"/>
      <c r="H3106" s="6" t="s">
        <v>1226</v>
      </c>
    </row>
    <row r="3107" spans="1:10" ht="77.5" x14ac:dyDescent="0.35">
      <c r="A3107" s="10"/>
      <c r="B3107" s="11"/>
      <c r="C3107" s="9">
        <f ca="1">COUNTIF($B$11:E3107,E3107)</f>
        <v>24</v>
      </c>
      <c r="D3107" s="4" t="s">
        <v>1125</v>
      </c>
      <c r="E3107" s="59">
        <v>30000000</v>
      </c>
      <c r="F3107" s="59">
        <v>30000000</v>
      </c>
      <c r="G3107" s="73"/>
      <c r="H3107" s="6" t="s">
        <v>1226</v>
      </c>
    </row>
    <row r="3108" spans="1:10" ht="77.5" x14ac:dyDescent="0.35">
      <c r="A3108" s="10"/>
      <c r="B3108" s="11"/>
      <c r="C3108" s="9">
        <f ca="1">COUNTIF($B$11:E3108,E3108)</f>
        <v>25</v>
      </c>
      <c r="D3108" s="4" t="s">
        <v>1126</v>
      </c>
      <c r="E3108" s="59">
        <v>20000000</v>
      </c>
      <c r="F3108" s="59">
        <v>20000000</v>
      </c>
      <c r="G3108" s="73"/>
      <c r="H3108" s="6" t="s">
        <v>1226</v>
      </c>
    </row>
    <row r="3109" spans="1:10" ht="77.5" x14ac:dyDescent="0.35">
      <c r="A3109" s="10"/>
      <c r="B3109" s="11"/>
      <c r="C3109" s="9">
        <f ca="1">COUNTIF($B$11:E3109,E3109)</f>
        <v>26</v>
      </c>
      <c r="D3109" s="4" t="s">
        <v>1127</v>
      </c>
      <c r="E3109" s="59">
        <v>18000000</v>
      </c>
      <c r="F3109" s="59">
        <v>18000000</v>
      </c>
      <c r="G3109" s="73"/>
      <c r="H3109" s="6" t="s">
        <v>1226</v>
      </c>
    </row>
    <row r="3110" spans="1:10" s="14" customFormat="1" ht="77.5" x14ac:dyDescent="0.35">
      <c r="A3110" s="10"/>
      <c r="B3110" s="11"/>
      <c r="C3110" s="58">
        <v>27</v>
      </c>
      <c r="D3110" s="56" t="s">
        <v>3105</v>
      </c>
      <c r="E3110" s="63">
        <v>0</v>
      </c>
      <c r="F3110" s="63">
        <v>20000000</v>
      </c>
      <c r="G3110" s="76">
        <f t="shared" ref="G3110:G3138" si="148">F3110-E3110</f>
        <v>20000000</v>
      </c>
      <c r="H3110" s="56" t="s">
        <v>1227</v>
      </c>
      <c r="I3110" s="69"/>
      <c r="J3110" s="26"/>
    </row>
    <row r="3111" spans="1:10" s="14" customFormat="1" ht="77.5" x14ac:dyDescent="0.35">
      <c r="A3111" s="10"/>
      <c r="B3111" s="11"/>
      <c r="C3111" s="58">
        <v>28</v>
      </c>
      <c r="D3111" s="56" t="s">
        <v>3106</v>
      </c>
      <c r="E3111" s="63">
        <v>0</v>
      </c>
      <c r="F3111" s="63">
        <v>20000000</v>
      </c>
      <c r="G3111" s="76">
        <f t="shared" si="148"/>
        <v>20000000</v>
      </c>
      <c r="H3111" s="56" t="s">
        <v>1227</v>
      </c>
      <c r="I3111" s="69"/>
      <c r="J3111" s="26"/>
    </row>
    <row r="3112" spans="1:10" s="14" customFormat="1" ht="77.5" x14ac:dyDescent="0.35">
      <c r="A3112" s="10"/>
      <c r="B3112" s="11"/>
      <c r="C3112" s="58">
        <v>29</v>
      </c>
      <c r="D3112" s="56" t="s">
        <v>3107</v>
      </c>
      <c r="E3112" s="63">
        <v>0</v>
      </c>
      <c r="F3112" s="63">
        <v>20000000</v>
      </c>
      <c r="G3112" s="76">
        <f t="shared" si="148"/>
        <v>20000000</v>
      </c>
      <c r="H3112" s="56" t="s">
        <v>1227</v>
      </c>
      <c r="I3112" s="69"/>
      <c r="J3112" s="26"/>
    </row>
    <row r="3113" spans="1:10" s="14" customFormat="1" ht="77.5" x14ac:dyDescent="0.35">
      <c r="A3113" s="10"/>
      <c r="B3113" s="11"/>
      <c r="C3113" s="58">
        <v>30</v>
      </c>
      <c r="D3113" s="56" t="s">
        <v>3108</v>
      </c>
      <c r="E3113" s="63">
        <v>0</v>
      </c>
      <c r="F3113" s="63">
        <v>20000000</v>
      </c>
      <c r="G3113" s="76">
        <f t="shared" si="148"/>
        <v>20000000</v>
      </c>
      <c r="H3113" s="56" t="s">
        <v>1227</v>
      </c>
      <c r="I3113" s="69"/>
      <c r="J3113" s="26"/>
    </row>
    <row r="3114" spans="1:10" s="14" customFormat="1" ht="77.5" x14ac:dyDescent="0.35">
      <c r="A3114" s="10"/>
      <c r="B3114" s="11"/>
      <c r="C3114" s="58">
        <v>31</v>
      </c>
      <c r="D3114" s="56" t="s">
        <v>3109</v>
      </c>
      <c r="E3114" s="63">
        <v>0</v>
      </c>
      <c r="F3114" s="63">
        <v>20000000</v>
      </c>
      <c r="G3114" s="76">
        <f t="shared" si="148"/>
        <v>20000000</v>
      </c>
      <c r="H3114" s="56" t="s">
        <v>1227</v>
      </c>
      <c r="I3114" s="69"/>
      <c r="J3114" s="26"/>
    </row>
    <row r="3115" spans="1:10" s="14" customFormat="1" ht="77.5" x14ac:dyDescent="0.35">
      <c r="A3115" s="10"/>
      <c r="B3115" s="11"/>
      <c r="C3115" s="58">
        <v>32</v>
      </c>
      <c r="D3115" s="56" t="s">
        <v>3110</v>
      </c>
      <c r="E3115" s="63">
        <v>0</v>
      </c>
      <c r="F3115" s="63">
        <v>20000000</v>
      </c>
      <c r="G3115" s="76">
        <f t="shared" si="148"/>
        <v>20000000</v>
      </c>
      <c r="H3115" s="56" t="s">
        <v>1227</v>
      </c>
      <c r="I3115" s="69"/>
      <c r="J3115" s="26"/>
    </row>
    <row r="3116" spans="1:10" s="14" customFormat="1" ht="77.5" x14ac:dyDescent="0.35">
      <c r="A3116" s="10"/>
      <c r="B3116" s="11"/>
      <c r="C3116" s="58">
        <v>33</v>
      </c>
      <c r="D3116" s="56" t="s">
        <v>3111</v>
      </c>
      <c r="E3116" s="63">
        <v>0</v>
      </c>
      <c r="F3116" s="63">
        <v>20000000</v>
      </c>
      <c r="G3116" s="76">
        <f t="shared" si="148"/>
        <v>20000000</v>
      </c>
      <c r="H3116" s="56" t="s">
        <v>1227</v>
      </c>
      <c r="I3116" s="69"/>
      <c r="J3116" s="26"/>
    </row>
    <row r="3117" spans="1:10" s="14" customFormat="1" ht="77.5" x14ac:dyDescent="0.35">
      <c r="A3117" s="10"/>
      <c r="B3117" s="11"/>
      <c r="C3117" s="58">
        <v>34</v>
      </c>
      <c r="D3117" s="56" t="s">
        <v>3112</v>
      </c>
      <c r="E3117" s="63">
        <v>0</v>
      </c>
      <c r="F3117" s="63">
        <v>20000000</v>
      </c>
      <c r="G3117" s="76">
        <f t="shared" si="148"/>
        <v>20000000</v>
      </c>
      <c r="H3117" s="56" t="s">
        <v>1227</v>
      </c>
      <c r="I3117" s="69"/>
      <c r="J3117" s="26"/>
    </row>
    <row r="3118" spans="1:10" s="14" customFormat="1" ht="77.5" x14ac:dyDescent="0.35">
      <c r="A3118" s="10"/>
      <c r="B3118" s="11"/>
      <c r="C3118" s="58">
        <v>35</v>
      </c>
      <c r="D3118" s="56" t="s">
        <v>3113</v>
      </c>
      <c r="E3118" s="63">
        <v>0</v>
      </c>
      <c r="F3118" s="63">
        <v>20000000</v>
      </c>
      <c r="G3118" s="76">
        <f t="shared" si="148"/>
        <v>20000000</v>
      </c>
      <c r="H3118" s="56" t="s">
        <v>1227</v>
      </c>
      <c r="I3118" s="69"/>
      <c r="J3118" s="26"/>
    </row>
    <row r="3119" spans="1:10" s="14" customFormat="1" ht="77.5" x14ac:dyDescent="0.35">
      <c r="A3119" s="10"/>
      <c r="B3119" s="11"/>
      <c r="C3119" s="58">
        <v>36</v>
      </c>
      <c r="D3119" s="56" t="s">
        <v>3114</v>
      </c>
      <c r="E3119" s="63">
        <v>0</v>
      </c>
      <c r="F3119" s="63">
        <v>25000000</v>
      </c>
      <c r="G3119" s="76">
        <f t="shared" si="148"/>
        <v>25000000</v>
      </c>
      <c r="H3119" s="56" t="s">
        <v>1227</v>
      </c>
      <c r="I3119" s="69"/>
      <c r="J3119" s="26"/>
    </row>
    <row r="3120" spans="1:10" s="14" customFormat="1" ht="77.5" x14ac:dyDescent="0.35">
      <c r="A3120" s="10"/>
      <c r="B3120" s="11"/>
      <c r="C3120" s="58">
        <v>37</v>
      </c>
      <c r="D3120" s="56" t="s">
        <v>3115</v>
      </c>
      <c r="E3120" s="63">
        <v>0</v>
      </c>
      <c r="F3120" s="63">
        <v>25000000</v>
      </c>
      <c r="G3120" s="76">
        <f t="shared" si="148"/>
        <v>25000000</v>
      </c>
      <c r="H3120" s="56" t="s">
        <v>1227</v>
      </c>
      <c r="I3120" s="69"/>
      <c r="J3120" s="26"/>
    </row>
    <row r="3121" spans="1:10" s="14" customFormat="1" ht="124" x14ac:dyDescent="0.35">
      <c r="A3121" s="10"/>
      <c r="B3121" s="11"/>
      <c r="C3121" s="58">
        <v>38</v>
      </c>
      <c r="D3121" s="56" t="s">
        <v>3116</v>
      </c>
      <c r="E3121" s="63">
        <v>0</v>
      </c>
      <c r="F3121" s="63">
        <v>46000000</v>
      </c>
      <c r="G3121" s="76">
        <f t="shared" si="148"/>
        <v>46000000</v>
      </c>
      <c r="H3121" s="56" t="s">
        <v>1227</v>
      </c>
      <c r="I3121" s="69"/>
      <c r="J3121" s="26"/>
    </row>
    <row r="3122" spans="1:10" s="14" customFormat="1" ht="77.5" x14ac:dyDescent="0.35">
      <c r="A3122" s="10"/>
      <c r="B3122" s="11"/>
      <c r="C3122" s="58">
        <v>39</v>
      </c>
      <c r="D3122" s="56" t="s">
        <v>3117</v>
      </c>
      <c r="E3122" s="63">
        <v>0</v>
      </c>
      <c r="F3122" s="63">
        <v>15000000</v>
      </c>
      <c r="G3122" s="76">
        <f t="shared" si="148"/>
        <v>15000000</v>
      </c>
      <c r="H3122" s="56" t="s">
        <v>1226</v>
      </c>
      <c r="I3122" s="69"/>
      <c r="J3122" s="26"/>
    </row>
    <row r="3123" spans="1:10" s="14" customFormat="1" ht="77.5" x14ac:dyDescent="0.35">
      <c r="A3123" s="10"/>
      <c r="B3123" s="11"/>
      <c r="C3123" s="58">
        <v>40</v>
      </c>
      <c r="D3123" s="56" t="s">
        <v>3118</v>
      </c>
      <c r="E3123" s="63">
        <v>0</v>
      </c>
      <c r="F3123" s="63">
        <v>20000000</v>
      </c>
      <c r="G3123" s="76">
        <f t="shared" si="148"/>
        <v>20000000</v>
      </c>
      <c r="H3123" s="56" t="s">
        <v>1226</v>
      </c>
      <c r="I3123" s="69"/>
      <c r="J3123" s="26"/>
    </row>
    <row r="3124" spans="1:10" s="14" customFormat="1" ht="77.5" x14ac:dyDescent="0.35">
      <c r="A3124" s="10"/>
      <c r="B3124" s="11"/>
      <c r="C3124" s="58">
        <v>41</v>
      </c>
      <c r="D3124" s="56" t="s">
        <v>3119</v>
      </c>
      <c r="E3124" s="63">
        <v>0</v>
      </c>
      <c r="F3124" s="63">
        <v>20000000</v>
      </c>
      <c r="G3124" s="76">
        <f t="shared" si="148"/>
        <v>20000000</v>
      </c>
      <c r="H3124" s="56" t="s">
        <v>1226</v>
      </c>
      <c r="I3124" s="69"/>
      <c r="J3124" s="26"/>
    </row>
    <row r="3125" spans="1:10" s="14" customFormat="1" ht="77.5" x14ac:dyDescent="0.35">
      <c r="A3125" s="10"/>
      <c r="B3125" s="11"/>
      <c r="C3125" s="58">
        <v>42</v>
      </c>
      <c r="D3125" s="56" t="s">
        <v>3120</v>
      </c>
      <c r="E3125" s="63">
        <v>0</v>
      </c>
      <c r="F3125" s="63">
        <v>20000000</v>
      </c>
      <c r="G3125" s="76">
        <f t="shared" si="148"/>
        <v>20000000</v>
      </c>
      <c r="H3125" s="56" t="s">
        <v>1226</v>
      </c>
      <c r="I3125" s="69"/>
      <c r="J3125" s="26"/>
    </row>
    <row r="3126" spans="1:10" s="14" customFormat="1" ht="77.5" x14ac:dyDescent="0.35">
      <c r="A3126" s="10"/>
      <c r="B3126" s="11"/>
      <c r="C3126" s="58">
        <v>43</v>
      </c>
      <c r="D3126" s="56" t="s">
        <v>3122</v>
      </c>
      <c r="E3126" s="63">
        <v>0</v>
      </c>
      <c r="F3126" s="63">
        <v>15000000</v>
      </c>
      <c r="G3126" s="76">
        <f t="shared" si="148"/>
        <v>15000000</v>
      </c>
      <c r="H3126" s="56" t="s">
        <v>1226</v>
      </c>
      <c r="I3126" s="69"/>
      <c r="J3126" s="26"/>
    </row>
    <row r="3127" spans="1:10" s="14" customFormat="1" ht="77.5" x14ac:dyDescent="0.35">
      <c r="A3127" s="10"/>
      <c r="B3127" s="11"/>
      <c r="C3127" s="58">
        <v>44</v>
      </c>
      <c r="D3127" s="56" t="s">
        <v>3373</v>
      </c>
      <c r="E3127" s="63">
        <v>0</v>
      </c>
      <c r="F3127" s="63">
        <v>16000000</v>
      </c>
      <c r="G3127" s="76">
        <f t="shared" si="148"/>
        <v>16000000</v>
      </c>
      <c r="H3127" s="56" t="s">
        <v>1226</v>
      </c>
      <c r="I3127" s="69"/>
      <c r="J3127" s="26"/>
    </row>
    <row r="3128" spans="1:10" s="14" customFormat="1" ht="77.5" x14ac:dyDescent="0.35">
      <c r="A3128" s="10"/>
      <c r="B3128" s="11"/>
      <c r="C3128" s="58">
        <v>45</v>
      </c>
      <c r="D3128" s="56" t="s">
        <v>3123</v>
      </c>
      <c r="E3128" s="63">
        <v>0</v>
      </c>
      <c r="F3128" s="63">
        <v>20000000</v>
      </c>
      <c r="G3128" s="76">
        <f t="shared" si="148"/>
        <v>20000000</v>
      </c>
      <c r="H3128" s="56" t="s">
        <v>1226</v>
      </c>
      <c r="I3128" s="69"/>
      <c r="J3128" s="26"/>
    </row>
    <row r="3129" spans="1:10" s="14" customFormat="1" ht="77.5" x14ac:dyDescent="0.35">
      <c r="A3129" s="10"/>
      <c r="B3129" s="11"/>
      <c r="C3129" s="58">
        <v>46</v>
      </c>
      <c r="D3129" s="56" t="s">
        <v>3124</v>
      </c>
      <c r="E3129" s="63">
        <v>0</v>
      </c>
      <c r="F3129" s="63">
        <v>20000000</v>
      </c>
      <c r="G3129" s="76">
        <f t="shared" si="148"/>
        <v>20000000</v>
      </c>
      <c r="H3129" s="56" t="s">
        <v>1226</v>
      </c>
      <c r="I3129" s="69"/>
      <c r="J3129" s="26"/>
    </row>
    <row r="3130" spans="1:10" s="14" customFormat="1" ht="77.5" x14ac:dyDescent="0.35">
      <c r="A3130" s="10"/>
      <c r="B3130" s="11"/>
      <c r="C3130" s="58">
        <v>47</v>
      </c>
      <c r="D3130" s="56" t="s">
        <v>3125</v>
      </c>
      <c r="E3130" s="63">
        <v>0</v>
      </c>
      <c r="F3130" s="63">
        <v>15000000</v>
      </c>
      <c r="G3130" s="76">
        <f t="shared" si="148"/>
        <v>15000000</v>
      </c>
      <c r="H3130" s="56" t="s">
        <v>1226</v>
      </c>
      <c r="I3130" s="69"/>
      <c r="J3130" s="26"/>
    </row>
    <row r="3131" spans="1:10" s="14" customFormat="1" ht="77.5" x14ac:dyDescent="0.35">
      <c r="A3131" s="10"/>
      <c r="B3131" s="11"/>
      <c r="C3131" s="58">
        <v>48</v>
      </c>
      <c r="D3131" s="56" t="s">
        <v>3126</v>
      </c>
      <c r="E3131" s="63">
        <v>0</v>
      </c>
      <c r="F3131" s="63">
        <v>15000000</v>
      </c>
      <c r="G3131" s="76">
        <f t="shared" si="148"/>
        <v>15000000</v>
      </c>
      <c r="H3131" s="56" t="s">
        <v>1226</v>
      </c>
      <c r="I3131" s="69"/>
      <c r="J3131" s="26"/>
    </row>
    <row r="3132" spans="1:10" s="14" customFormat="1" ht="93" x14ac:dyDescent="0.35">
      <c r="A3132" s="10"/>
      <c r="B3132" s="11"/>
      <c r="C3132" s="58">
        <v>49</v>
      </c>
      <c r="D3132" s="56" t="s">
        <v>3127</v>
      </c>
      <c r="E3132" s="63">
        <v>0</v>
      </c>
      <c r="F3132" s="63">
        <v>12000000</v>
      </c>
      <c r="G3132" s="76">
        <f t="shared" si="148"/>
        <v>12000000</v>
      </c>
      <c r="H3132" s="56" t="s">
        <v>1226</v>
      </c>
      <c r="I3132" s="69"/>
      <c r="J3132" s="26"/>
    </row>
    <row r="3133" spans="1:10" s="14" customFormat="1" ht="93" x14ac:dyDescent="0.35">
      <c r="A3133" s="10"/>
      <c r="B3133" s="11"/>
      <c r="C3133" s="58">
        <v>50</v>
      </c>
      <c r="D3133" s="56" t="s">
        <v>3128</v>
      </c>
      <c r="E3133" s="63">
        <v>0</v>
      </c>
      <c r="F3133" s="63">
        <v>12000000</v>
      </c>
      <c r="G3133" s="76">
        <f t="shared" si="148"/>
        <v>12000000</v>
      </c>
      <c r="H3133" s="56" t="s">
        <v>1226</v>
      </c>
      <c r="I3133" s="69"/>
      <c r="J3133" s="26"/>
    </row>
    <row r="3134" spans="1:10" s="14" customFormat="1" ht="108.5" x14ac:dyDescent="0.35">
      <c r="A3134" s="10"/>
      <c r="B3134" s="11"/>
      <c r="C3134" s="58">
        <v>51</v>
      </c>
      <c r="D3134" s="56" t="s">
        <v>3129</v>
      </c>
      <c r="E3134" s="63">
        <v>0</v>
      </c>
      <c r="F3134" s="63">
        <v>20000000</v>
      </c>
      <c r="G3134" s="76">
        <f t="shared" si="148"/>
        <v>20000000</v>
      </c>
      <c r="H3134" s="56" t="s">
        <v>1226</v>
      </c>
      <c r="I3134" s="69"/>
      <c r="J3134" s="26"/>
    </row>
    <row r="3135" spans="1:10" s="14" customFormat="1" ht="108.5" x14ac:dyDescent="0.35">
      <c r="A3135" s="10"/>
      <c r="B3135" s="11"/>
      <c r="C3135" s="58">
        <v>52</v>
      </c>
      <c r="D3135" s="56" t="s">
        <v>3130</v>
      </c>
      <c r="E3135" s="63">
        <v>0</v>
      </c>
      <c r="F3135" s="63">
        <v>20000000</v>
      </c>
      <c r="G3135" s="76">
        <f t="shared" si="148"/>
        <v>20000000</v>
      </c>
      <c r="H3135" s="56" t="s">
        <v>1226</v>
      </c>
      <c r="I3135" s="69"/>
      <c r="J3135" s="26"/>
    </row>
    <row r="3136" spans="1:10" s="14" customFormat="1" ht="108.5" x14ac:dyDescent="0.35">
      <c r="A3136" s="10"/>
      <c r="B3136" s="11"/>
      <c r="C3136" s="58">
        <v>53</v>
      </c>
      <c r="D3136" s="56" t="s">
        <v>3131</v>
      </c>
      <c r="E3136" s="63">
        <v>0</v>
      </c>
      <c r="F3136" s="63">
        <v>20000000</v>
      </c>
      <c r="G3136" s="76">
        <f t="shared" si="148"/>
        <v>20000000</v>
      </c>
      <c r="H3136" s="56" t="s">
        <v>1226</v>
      </c>
      <c r="I3136" s="69"/>
      <c r="J3136" s="26"/>
    </row>
    <row r="3137" spans="1:10" s="14" customFormat="1" ht="93" x14ac:dyDescent="0.35">
      <c r="A3137" s="10"/>
      <c r="B3137" s="11"/>
      <c r="C3137" s="58">
        <v>54</v>
      </c>
      <c r="D3137" s="56" t="s">
        <v>3132</v>
      </c>
      <c r="E3137" s="63">
        <v>0</v>
      </c>
      <c r="F3137" s="63">
        <v>20000000</v>
      </c>
      <c r="G3137" s="76">
        <f t="shared" si="148"/>
        <v>20000000</v>
      </c>
      <c r="H3137" s="56" t="s">
        <v>1226</v>
      </c>
      <c r="I3137" s="69"/>
      <c r="J3137" s="26"/>
    </row>
    <row r="3138" spans="1:10" s="14" customFormat="1" ht="108.5" x14ac:dyDescent="0.35">
      <c r="A3138" s="10"/>
      <c r="B3138" s="11"/>
      <c r="C3138" s="58">
        <v>55</v>
      </c>
      <c r="D3138" s="56" t="s">
        <v>3133</v>
      </c>
      <c r="E3138" s="63">
        <v>0</v>
      </c>
      <c r="F3138" s="63">
        <v>20000000</v>
      </c>
      <c r="G3138" s="76">
        <f t="shared" si="148"/>
        <v>20000000</v>
      </c>
      <c r="H3138" s="56" t="s">
        <v>1226</v>
      </c>
      <c r="I3138" s="69"/>
      <c r="J3138" s="26"/>
    </row>
    <row r="3139" spans="1:10" x14ac:dyDescent="0.35">
      <c r="A3139" s="10"/>
      <c r="B3139" s="11"/>
      <c r="C3139" s="109" t="s">
        <v>1501</v>
      </c>
      <c r="D3139" s="110"/>
      <c r="E3139" s="59">
        <f>SUM(E3084:E3138)</f>
        <v>499000000</v>
      </c>
      <c r="F3139" s="59">
        <f>SUM(F3084:F3138)</f>
        <v>1075000000</v>
      </c>
      <c r="G3139" s="73">
        <f>SUM(G3084:G3138)</f>
        <v>576000000</v>
      </c>
      <c r="H3139" s="31"/>
      <c r="J3139" s="35"/>
    </row>
    <row r="3140" spans="1:10" x14ac:dyDescent="0.35">
      <c r="A3140" s="10"/>
      <c r="B3140" s="11"/>
      <c r="C3140" s="107" t="s">
        <v>1515</v>
      </c>
      <c r="D3140" s="112"/>
      <c r="E3140" s="59"/>
      <c r="F3140" s="59"/>
      <c r="G3140" s="73"/>
      <c r="H3140" s="31"/>
      <c r="J3140" s="35"/>
    </row>
    <row r="3141" spans="1:10" ht="77.5" x14ac:dyDescent="0.35">
      <c r="A3141" s="10"/>
      <c r="B3141" s="11"/>
      <c r="C3141" s="9">
        <f ca="1">COUNTIF($B$11:E3141,E3141)</f>
        <v>1</v>
      </c>
      <c r="D3141" s="4" t="s">
        <v>1128</v>
      </c>
      <c r="E3141" s="59">
        <v>12000000</v>
      </c>
      <c r="F3141" s="59">
        <v>12000000</v>
      </c>
      <c r="G3141" s="73"/>
      <c r="H3141" s="6" t="s">
        <v>1227</v>
      </c>
    </row>
    <row r="3142" spans="1:10" ht="77.5" x14ac:dyDescent="0.35">
      <c r="A3142" s="10"/>
      <c r="B3142" s="11"/>
      <c r="C3142" s="9">
        <f ca="1">COUNTIF($B$11:E3142,E3142)</f>
        <v>2</v>
      </c>
      <c r="D3142" s="4" t="s">
        <v>1129</v>
      </c>
      <c r="E3142" s="59">
        <v>20000000</v>
      </c>
      <c r="F3142" s="59">
        <v>20000000</v>
      </c>
      <c r="G3142" s="73"/>
      <c r="H3142" s="6" t="s">
        <v>1227</v>
      </c>
    </row>
    <row r="3143" spans="1:10" ht="77.5" x14ac:dyDescent="0.35">
      <c r="A3143" s="10"/>
      <c r="B3143" s="11"/>
      <c r="C3143" s="9">
        <f ca="1">COUNTIF($B$11:E3143,E3143)</f>
        <v>3</v>
      </c>
      <c r="D3143" s="4" t="s">
        <v>1130</v>
      </c>
      <c r="E3143" s="59">
        <v>20000000</v>
      </c>
      <c r="F3143" s="59">
        <v>20000000</v>
      </c>
      <c r="G3143" s="73"/>
      <c r="H3143" s="6" t="s">
        <v>1227</v>
      </c>
    </row>
    <row r="3144" spans="1:10" ht="77.5" x14ac:dyDescent="0.35">
      <c r="A3144" s="10"/>
      <c r="B3144" s="11"/>
      <c r="C3144" s="9">
        <f ca="1">COUNTIF($B$11:E3144,E3144)</f>
        <v>4</v>
      </c>
      <c r="D3144" s="4" t="s">
        <v>1131</v>
      </c>
      <c r="E3144" s="59">
        <v>20000000</v>
      </c>
      <c r="F3144" s="59">
        <v>20000000</v>
      </c>
      <c r="G3144" s="73"/>
      <c r="H3144" s="6" t="s">
        <v>1227</v>
      </c>
    </row>
    <row r="3145" spans="1:10" ht="77.5" x14ac:dyDescent="0.35">
      <c r="A3145" s="10"/>
      <c r="B3145" s="11"/>
      <c r="C3145" s="9">
        <f ca="1">COUNTIF($B$11:E3145,E3145)</f>
        <v>5</v>
      </c>
      <c r="D3145" s="4" t="s">
        <v>1132</v>
      </c>
      <c r="E3145" s="59">
        <v>25000000</v>
      </c>
      <c r="F3145" s="59">
        <v>25000000</v>
      </c>
      <c r="G3145" s="73"/>
      <c r="H3145" s="6" t="s">
        <v>1227</v>
      </c>
    </row>
    <row r="3146" spans="1:10" ht="77.5" x14ac:dyDescent="0.35">
      <c r="A3146" s="10"/>
      <c r="B3146" s="11"/>
      <c r="C3146" s="9">
        <f ca="1">COUNTIF($B$11:E3146,E3146)</f>
        <v>6</v>
      </c>
      <c r="D3146" s="4" t="s">
        <v>1133</v>
      </c>
      <c r="E3146" s="59">
        <v>15000000</v>
      </c>
      <c r="F3146" s="59">
        <v>15000000</v>
      </c>
      <c r="G3146" s="73"/>
      <c r="H3146" s="6" t="s">
        <v>1227</v>
      </c>
    </row>
    <row r="3147" spans="1:10" ht="77.5" x14ac:dyDescent="0.35">
      <c r="A3147" s="10"/>
      <c r="B3147" s="11"/>
      <c r="C3147" s="9">
        <f ca="1">COUNTIF($B$11:E3147,E3147)</f>
        <v>7</v>
      </c>
      <c r="D3147" s="4" t="s">
        <v>1134</v>
      </c>
      <c r="E3147" s="59">
        <v>20000000</v>
      </c>
      <c r="F3147" s="59">
        <v>20000000</v>
      </c>
      <c r="G3147" s="73"/>
      <c r="H3147" s="6" t="s">
        <v>1227</v>
      </c>
    </row>
    <row r="3148" spans="1:10" ht="77.5" x14ac:dyDescent="0.35">
      <c r="A3148" s="10"/>
      <c r="B3148" s="11"/>
      <c r="C3148" s="9">
        <f ca="1">COUNTIF($B$11:E3148,E3148)</f>
        <v>8</v>
      </c>
      <c r="D3148" s="4" t="s">
        <v>1135</v>
      </c>
      <c r="E3148" s="59">
        <v>15000000</v>
      </c>
      <c r="F3148" s="59">
        <v>15000000</v>
      </c>
      <c r="G3148" s="73"/>
      <c r="H3148" s="6" t="s">
        <v>1226</v>
      </c>
    </row>
    <row r="3149" spans="1:10" ht="77.5" x14ac:dyDescent="0.35">
      <c r="A3149" s="10"/>
      <c r="B3149" s="11"/>
      <c r="C3149" s="9">
        <f ca="1">COUNTIF($B$11:E3149,E3149)</f>
        <v>9</v>
      </c>
      <c r="D3149" s="4" t="s">
        <v>1136</v>
      </c>
      <c r="E3149" s="59">
        <v>15000000</v>
      </c>
      <c r="F3149" s="59">
        <v>15000000</v>
      </c>
      <c r="G3149" s="73"/>
      <c r="H3149" s="6" t="s">
        <v>1226</v>
      </c>
    </row>
    <row r="3150" spans="1:10" ht="77.5" x14ac:dyDescent="0.35">
      <c r="A3150" s="10"/>
      <c r="B3150" s="11"/>
      <c r="C3150" s="9">
        <f ca="1">COUNTIF($B$11:E3150,E3150)</f>
        <v>10</v>
      </c>
      <c r="D3150" s="4" t="s">
        <v>1137</v>
      </c>
      <c r="E3150" s="59">
        <v>20000000</v>
      </c>
      <c r="F3150" s="59">
        <v>20000000</v>
      </c>
      <c r="G3150" s="73"/>
      <c r="H3150" s="6" t="s">
        <v>1226</v>
      </c>
    </row>
    <row r="3151" spans="1:10" ht="77.5" x14ac:dyDescent="0.35">
      <c r="A3151" s="10"/>
      <c r="B3151" s="11"/>
      <c r="C3151" s="9">
        <f ca="1">COUNTIF($B$11:E3151,E3151)</f>
        <v>11</v>
      </c>
      <c r="D3151" s="4" t="s">
        <v>1138</v>
      </c>
      <c r="E3151" s="59">
        <v>20000000</v>
      </c>
      <c r="F3151" s="59">
        <v>20000000</v>
      </c>
      <c r="G3151" s="73"/>
      <c r="H3151" s="6" t="s">
        <v>1226</v>
      </c>
    </row>
    <row r="3152" spans="1:10" ht="77.5" x14ac:dyDescent="0.35">
      <c r="A3152" s="10"/>
      <c r="B3152" s="11"/>
      <c r="C3152" s="9">
        <f ca="1">COUNTIF($B$11:E3152,E3152)</f>
        <v>12</v>
      </c>
      <c r="D3152" s="4" t="s">
        <v>1139</v>
      </c>
      <c r="E3152" s="59">
        <v>20000000</v>
      </c>
      <c r="F3152" s="59">
        <v>20000000</v>
      </c>
      <c r="G3152" s="73"/>
      <c r="H3152" s="6" t="s">
        <v>1226</v>
      </c>
    </row>
    <row r="3153" spans="1:10" s="14" customFormat="1" ht="77.5" x14ac:dyDescent="0.35">
      <c r="A3153" s="10"/>
      <c r="B3153" s="11"/>
      <c r="C3153" s="58">
        <v>13</v>
      </c>
      <c r="D3153" s="56" t="s">
        <v>3134</v>
      </c>
      <c r="E3153" s="63">
        <v>0</v>
      </c>
      <c r="F3153" s="63">
        <v>17000000</v>
      </c>
      <c r="G3153" s="76">
        <f t="shared" ref="G3153:G3170" si="149">F3153-E3153</f>
        <v>17000000</v>
      </c>
      <c r="H3153" s="56" t="s">
        <v>1227</v>
      </c>
      <c r="I3153" s="69"/>
      <c r="J3153" s="26"/>
    </row>
    <row r="3154" spans="1:10" s="14" customFormat="1" ht="77.5" x14ac:dyDescent="0.35">
      <c r="A3154" s="10"/>
      <c r="B3154" s="11"/>
      <c r="C3154" s="58">
        <v>14</v>
      </c>
      <c r="D3154" s="56" t="s">
        <v>3135</v>
      </c>
      <c r="E3154" s="63">
        <v>0</v>
      </c>
      <c r="F3154" s="63">
        <v>20000000</v>
      </c>
      <c r="G3154" s="76">
        <f t="shared" si="149"/>
        <v>20000000</v>
      </c>
      <c r="H3154" s="56" t="s">
        <v>1227</v>
      </c>
      <c r="I3154" s="69"/>
      <c r="J3154" s="26"/>
    </row>
    <row r="3155" spans="1:10" s="14" customFormat="1" ht="77.5" x14ac:dyDescent="0.35">
      <c r="A3155" s="10"/>
      <c r="B3155" s="11"/>
      <c r="C3155" s="58">
        <v>15</v>
      </c>
      <c r="D3155" s="56" t="s">
        <v>3136</v>
      </c>
      <c r="E3155" s="63">
        <v>0</v>
      </c>
      <c r="F3155" s="63">
        <v>15000000</v>
      </c>
      <c r="G3155" s="76">
        <f t="shared" si="149"/>
        <v>15000000</v>
      </c>
      <c r="H3155" s="56" t="s">
        <v>1227</v>
      </c>
      <c r="I3155" s="69"/>
      <c r="J3155" s="26"/>
    </row>
    <row r="3156" spans="1:10" s="14" customFormat="1" ht="77.5" x14ac:dyDescent="0.35">
      <c r="A3156" s="10"/>
      <c r="B3156" s="11"/>
      <c r="C3156" s="58">
        <v>16</v>
      </c>
      <c r="D3156" s="56" t="s">
        <v>3150</v>
      </c>
      <c r="E3156" s="63">
        <v>0</v>
      </c>
      <c r="F3156" s="63">
        <v>20000000</v>
      </c>
      <c r="G3156" s="76">
        <f t="shared" si="149"/>
        <v>20000000</v>
      </c>
      <c r="H3156" s="56" t="s">
        <v>1227</v>
      </c>
      <c r="I3156" s="69"/>
      <c r="J3156" s="26"/>
    </row>
    <row r="3157" spans="1:10" s="14" customFormat="1" ht="77.5" x14ac:dyDescent="0.35">
      <c r="A3157" s="10"/>
      <c r="B3157" s="11"/>
      <c r="C3157" s="58">
        <v>17</v>
      </c>
      <c r="D3157" s="56" t="s">
        <v>3137</v>
      </c>
      <c r="E3157" s="63">
        <v>0</v>
      </c>
      <c r="F3157" s="63">
        <v>20000000</v>
      </c>
      <c r="G3157" s="76">
        <f t="shared" si="149"/>
        <v>20000000</v>
      </c>
      <c r="H3157" s="56" t="s">
        <v>1227</v>
      </c>
      <c r="I3157" s="69"/>
      <c r="J3157" s="26"/>
    </row>
    <row r="3158" spans="1:10" s="14" customFormat="1" ht="93" x14ac:dyDescent="0.35">
      <c r="A3158" s="10"/>
      <c r="B3158" s="11"/>
      <c r="C3158" s="58">
        <v>18</v>
      </c>
      <c r="D3158" s="56" t="s">
        <v>3138</v>
      </c>
      <c r="E3158" s="63">
        <v>0</v>
      </c>
      <c r="F3158" s="63">
        <v>17000000</v>
      </c>
      <c r="G3158" s="76">
        <f t="shared" si="149"/>
        <v>17000000</v>
      </c>
      <c r="H3158" s="56" t="s">
        <v>1227</v>
      </c>
      <c r="I3158" s="69"/>
      <c r="J3158" s="26"/>
    </row>
    <row r="3159" spans="1:10" s="14" customFormat="1" ht="77.5" x14ac:dyDescent="0.35">
      <c r="A3159" s="10"/>
      <c r="B3159" s="11"/>
      <c r="C3159" s="58">
        <v>19</v>
      </c>
      <c r="D3159" s="56" t="s">
        <v>3139</v>
      </c>
      <c r="E3159" s="63">
        <v>0</v>
      </c>
      <c r="F3159" s="63">
        <v>15000000</v>
      </c>
      <c r="G3159" s="76">
        <f t="shared" si="149"/>
        <v>15000000</v>
      </c>
      <c r="H3159" s="56" t="s">
        <v>1227</v>
      </c>
      <c r="I3159" s="69"/>
      <c r="J3159" s="26"/>
    </row>
    <row r="3160" spans="1:10" s="14" customFormat="1" ht="108.5" x14ac:dyDescent="0.35">
      <c r="A3160" s="10"/>
      <c r="B3160" s="11"/>
      <c r="C3160" s="58">
        <v>20</v>
      </c>
      <c r="D3160" s="56" t="s">
        <v>3140</v>
      </c>
      <c r="E3160" s="63">
        <v>0</v>
      </c>
      <c r="F3160" s="63">
        <v>100000000</v>
      </c>
      <c r="G3160" s="76">
        <f t="shared" si="149"/>
        <v>100000000</v>
      </c>
      <c r="H3160" s="56" t="s">
        <v>1227</v>
      </c>
      <c r="I3160" s="69"/>
      <c r="J3160" s="26"/>
    </row>
    <row r="3161" spans="1:10" s="14" customFormat="1" ht="77.5" x14ac:dyDescent="0.35">
      <c r="A3161" s="10"/>
      <c r="B3161" s="11"/>
      <c r="C3161" s="58">
        <v>21</v>
      </c>
      <c r="D3161" s="56" t="s">
        <v>3141</v>
      </c>
      <c r="E3161" s="63">
        <v>0</v>
      </c>
      <c r="F3161" s="63">
        <v>15000000</v>
      </c>
      <c r="G3161" s="76">
        <f t="shared" si="149"/>
        <v>15000000</v>
      </c>
      <c r="H3161" s="56" t="s">
        <v>1226</v>
      </c>
      <c r="I3161" s="69"/>
      <c r="J3161" s="26"/>
    </row>
    <row r="3162" spans="1:10" s="14" customFormat="1" ht="77.5" x14ac:dyDescent="0.35">
      <c r="A3162" s="10"/>
      <c r="B3162" s="11"/>
      <c r="C3162" s="58">
        <v>22</v>
      </c>
      <c r="D3162" s="56" t="s">
        <v>3142</v>
      </c>
      <c r="E3162" s="63">
        <v>0</v>
      </c>
      <c r="F3162" s="63">
        <v>17000000</v>
      </c>
      <c r="G3162" s="76">
        <f t="shared" si="149"/>
        <v>17000000</v>
      </c>
      <c r="H3162" s="56" t="s">
        <v>1226</v>
      </c>
      <c r="I3162" s="69"/>
      <c r="J3162" s="26"/>
    </row>
    <row r="3163" spans="1:10" s="14" customFormat="1" ht="77.5" x14ac:dyDescent="0.35">
      <c r="A3163" s="10"/>
      <c r="B3163" s="11"/>
      <c r="C3163" s="58">
        <v>23</v>
      </c>
      <c r="D3163" s="56" t="s">
        <v>3143</v>
      </c>
      <c r="E3163" s="63">
        <v>0</v>
      </c>
      <c r="F3163" s="63">
        <v>15000000</v>
      </c>
      <c r="G3163" s="76">
        <f t="shared" si="149"/>
        <v>15000000</v>
      </c>
      <c r="H3163" s="56" t="s">
        <v>1226</v>
      </c>
      <c r="I3163" s="69"/>
      <c r="J3163" s="26"/>
    </row>
    <row r="3164" spans="1:10" s="14" customFormat="1" ht="77.5" x14ac:dyDescent="0.35">
      <c r="A3164" s="10"/>
      <c r="B3164" s="11"/>
      <c r="C3164" s="58">
        <v>24</v>
      </c>
      <c r="D3164" s="56" t="s">
        <v>3144</v>
      </c>
      <c r="E3164" s="63">
        <v>0</v>
      </c>
      <c r="F3164" s="63">
        <v>17000000</v>
      </c>
      <c r="G3164" s="76">
        <f t="shared" si="149"/>
        <v>17000000</v>
      </c>
      <c r="H3164" s="56" t="s">
        <v>1226</v>
      </c>
      <c r="I3164" s="69"/>
      <c r="J3164" s="26"/>
    </row>
    <row r="3165" spans="1:10" s="14" customFormat="1" ht="77.5" x14ac:dyDescent="0.35">
      <c r="A3165" s="10"/>
      <c r="B3165" s="11"/>
      <c r="C3165" s="58">
        <v>25</v>
      </c>
      <c r="D3165" s="56" t="s">
        <v>3145</v>
      </c>
      <c r="E3165" s="63">
        <v>0</v>
      </c>
      <c r="F3165" s="63">
        <v>16000000</v>
      </c>
      <c r="G3165" s="76">
        <f t="shared" si="149"/>
        <v>16000000</v>
      </c>
      <c r="H3165" s="56" t="s">
        <v>1226</v>
      </c>
      <c r="I3165" s="69"/>
      <c r="J3165" s="26"/>
    </row>
    <row r="3166" spans="1:10" s="14" customFormat="1" ht="77.5" x14ac:dyDescent="0.35">
      <c r="A3166" s="10"/>
      <c r="B3166" s="11"/>
      <c r="C3166" s="58">
        <v>26</v>
      </c>
      <c r="D3166" s="56" t="s">
        <v>3146</v>
      </c>
      <c r="E3166" s="63">
        <v>0</v>
      </c>
      <c r="F3166" s="63">
        <v>17000000</v>
      </c>
      <c r="G3166" s="76">
        <f t="shared" si="149"/>
        <v>17000000</v>
      </c>
      <c r="H3166" s="56" t="s">
        <v>1226</v>
      </c>
      <c r="I3166" s="69"/>
      <c r="J3166" s="26"/>
    </row>
    <row r="3167" spans="1:10" s="14" customFormat="1" ht="77.5" x14ac:dyDescent="0.35">
      <c r="A3167" s="10"/>
      <c r="B3167" s="11"/>
      <c r="C3167" s="58">
        <v>27</v>
      </c>
      <c r="D3167" s="56" t="s">
        <v>3147</v>
      </c>
      <c r="E3167" s="63">
        <v>0</v>
      </c>
      <c r="F3167" s="63">
        <v>17000000</v>
      </c>
      <c r="G3167" s="76">
        <f t="shared" si="149"/>
        <v>17000000</v>
      </c>
      <c r="H3167" s="56" t="s">
        <v>1226</v>
      </c>
      <c r="I3167" s="69"/>
      <c r="J3167" s="26"/>
    </row>
    <row r="3168" spans="1:10" s="14" customFormat="1" ht="93" x14ac:dyDescent="0.35">
      <c r="A3168" s="10"/>
      <c r="B3168" s="11"/>
      <c r="C3168" s="58">
        <v>28</v>
      </c>
      <c r="D3168" s="56" t="s">
        <v>3148</v>
      </c>
      <c r="E3168" s="63">
        <v>0</v>
      </c>
      <c r="F3168" s="63">
        <v>5000000</v>
      </c>
      <c r="G3168" s="76">
        <f t="shared" si="149"/>
        <v>5000000</v>
      </c>
      <c r="H3168" s="56" t="s">
        <v>1226</v>
      </c>
      <c r="I3168" s="69"/>
      <c r="J3168" s="26"/>
    </row>
    <row r="3169" spans="1:10" s="14" customFormat="1" ht="77.5" x14ac:dyDescent="0.35">
      <c r="A3169" s="10"/>
      <c r="B3169" s="11"/>
      <c r="C3169" s="58">
        <v>29</v>
      </c>
      <c r="D3169" s="56" t="s">
        <v>3149</v>
      </c>
      <c r="E3169" s="63">
        <v>0</v>
      </c>
      <c r="F3169" s="63">
        <v>15000000</v>
      </c>
      <c r="G3169" s="76">
        <f t="shared" si="149"/>
        <v>15000000</v>
      </c>
      <c r="H3169" s="56" t="s">
        <v>1226</v>
      </c>
      <c r="I3169" s="69"/>
      <c r="J3169" s="26"/>
    </row>
    <row r="3170" spans="1:10" s="14" customFormat="1" ht="77.5" x14ac:dyDescent="0.35">
      <c r="A3170" s="10"/>
      <c r="B3170" s="11"/>
      <c r="C3170" s="58">
        <v>30</v>
      </c>
      <c r="D3170" s="56" t="s">
        <v>3151</v>
      </c>
      <c r="E3170" s="63">
        <v>0</v>
      </c>
      <c r="F3170" s="63">
        <v>15000000</v>
      </c>
      <c r="G3170" s="76">
        <f t="shared" si="149"/>
        <v>15000000</v>
      </c>
      <c r="H3170" s="56" t="s">
        <v>1226</v>
      </c>
      <c r="I3170" s="69"/>
      <c r="J3170" s="26"/>
    </row>
    <row r="3171" spans="1:10" x14ac:dyDescent="0.35">
      <c r="A3171" s="10"/>
      <c r="B3171" s="11"/>
      <c r="C3171" s="109" t="s">
        <v>1502</v>
      </c>
      <c r="D3171" s="110"/>
      <c r="E3171" s="59">
        <f>SUM(E3141:E3170)</f>
        <v>222000000</v>
      </c>
      <c r="F3171" s="59">
        <f>SUM(F3141:F3170)</f>
        <v>595000000</v>
      </c>
      <c r="G3171" s="73">
        <f>SUM(G3141:G3170)</f>
        <v>373000000</v>
      </c>
      <c r="H3171" s="31"/>
      <c r="J3171" s="35"/>
    </row>
    <row r="3172" spans="1:10" x14ac:dyDescent="0.35">
      <c r="A3172" s="10"/>
      <c r="B3172" s="11"/>
      <c r="C3172" s="107" t="s">
        <v>1516</v>
      </c>
      <c r="D3172" s="112"/>
      <c r="E3172" s="59"/>
      <c r="F3172" s="59"/>
      <c r="G3172" s="73"/>
      <c r="H3172" s="31"/>
      <c r="J3172" s="35"/>
    </row>
    <row r="3173" spans="1:10" ht="77.5" x14ac:dyDescent="0.35">
      <c r="A3173" s="10"/>
      <c r="B3173" s="11"/>
      <c r="C3173" s="9">
        <f ca="1">COUNTIF($B$11:E3173,E3173)</f>
        <v>1</v>
      </c>
      <c r="D3173" s="4" t="s">
        <v>1140</v>
      </c>
      <c r="E3173" s="59">
        <v>17000000</v>
      </c>
      <c r="F3173" s="59">
        <v>17000000</v>
      </c>
      <c r="G3173" s="73"/>
      <c r="H3173" s="6" t="s">
        <v>1227</v>
      </c>
    </row>
    <row r="3174" spans="1:10" ht="77.5" x14ac:dyDescent="0.35">
      <c r="A3174" s="10"/>
      <c r="B3174" s="11"/>
      <c r="C3174" s="9">
        <f ca="1">COUNTIF($B$11:E3174,E3174)</f>
        <v>2</v>
      </c>
      <c r="D3174" s="4" t="s">
        <v>1141</v>
      </c>
      <c r="E3174" s="59">
        <v>15000000</v>
      </c>
      <c r="F3174" s="59">
        <v>15000000</v>
      </c>
      <c r="G3174" s="73"/>
      <c r="H3174" s="6" t="s">
        <v>1227</v>
      </c>
    </row>
    <row r="3175" spans="1:10" ht="77.5" x14ac:dyDescent="0.35">
      <c r="A3175" s="10"/>
      <c r="B3175" s="11"/>
      <c r="C3175" s="9">
        <f ca="1">COUNTIF($B$11:E3175,E3175)</f>
        <v>3</v>
      </c>
      <c r="D3175" s="4" t="s">
        <v>1142</v>
      </c>
      <c r="E3175" s="59">
        <v>20000000</v>
      </c>
      <c r="F3175" s="59">
        <v>20000000</v>
      </c>
      <c r="G3175" s="73"/>
      <c r="H3175" s="6" t="s">
        <v>1227</v>
      </c>
    </row>
    <row r="3176" spans="1:10" ht="124" x14ac:dyDescent="0.35">
      <c r="A3176" s="10"/>
      <c r="B3176" s="11"/>
      <c r="C3176" s="9">
        <f ca="1">COUNTIF($B$11:E3176,E3176)</f>
        <v>4</v>
      </c>
      <c r="D3176" s="4" t="s">
        <v>1143</v>
      </c>
      <c r="E3176" s="59">
        <v>30000000</v>
      </c>
      <c r="F3176" s="59">
        <v>30000000</v>
      </c>
      <c r="G3176" s="73"/>
      <c r="H3176" s="6" t="s">
        <v>1227</v>
      </c>
    </row>
    <row r="3177" spans="1:10" ht="93" x14ac:dyDescent="0.35">
      <c r="A3177" s="10"/>
      <c r="B3177" s="11"/>
      <c r="C3177" s="9">
        <f ca="1">COUNTIF($B$11:E3177,E3177)</f>
        <v>5</v>
      </c>
      <c r="D3177" s="4" t="s">
        <v>1144</v>
      </c>
      <c r="E3177" s="59">
        <v>10000000</v>
      </c>
      <c r="F3177" s="59">
        <v>10000000</v>
      </c>
      <c r="G3177" s="73"/>
      <c r="H3177" s="6" t="s">
        <v>1227</v>
      </c>
    </row>
    <row r="3178" spans="1:10" ht="77.5" x14ac:dyDescent="0.35">
      <c r="A3178" s="10"/>
      <c r="B3178" s="11"/>
      <c r="C3178" s="9">
        <f ca="1">COUNTIF($B$11:E3178,E3178)</f>
        <v>6</v>
      </c>
      <c r="D3178" s="4" t="s">
        <v>1145</v>
      </c>
      <c r="E3178" s="59">
        <v>20000000</v>
      </c>
      <c r="F3178" s="59">
        <v>20000000</v>
      </c>
      <c r="G3178" s="73"/>
      <c r="H3178" s="6" t="s">
        <v>1226</v>
      </c>
    </row>
    <row r="3179" spans="1:10" ht="77.5" x14ac:dyDescent="0.35">
      <c r="A3179" s="10"/>
      <c r="B3179" s="11"/>
      <c r="C3179" s="9">
        <f ca="1">COUNTIF($B$11:E3179,E3179)</f>
        <v>7</v>
      </c>
      <c r="D3179" s="4" t="s">
        <v>1146</v>
      </c>
      <c r="E3179" s="59">
        <v>6000000</v>
      </c>
      <c r="F3179" s="59">
        <v>6000000</v>
      </c>
      <c r="G3179" s="73"/>
      <c r="H3179" s="6" t="s">
        <v>1226</v>
      </c>
    </row>
    <row r="3180" spans="1:10" ht="77.5" x14ac:dyDescent="0.35">
      <c r="A3180" s="10"/>
      <c r="B3180" s="11"/>
      <c r="C3180" s="9">
        <f ca="1">COUNTIF($B$11:E3180,E3180)</f>
        <v>8</v>
      </c>
      <c r="D3180" s="4" t="s">
        <v>1147</v>
      </c>
      <c r="E3180" s="59">
        <v>15000000</v>
      </c>
      <c r="F3180" s="59">
        <v>15000000</v>
      </c>
      <c r="G3180" s="73"/>
      <c r="H3180" s="6" t="s">
        <v>1226</v>
      </c>
    </row>
    <row r="3181" spans="1:10" ht="124" x14ac:dyDescent="0.35">
      <c r="A3181" s="10"/>
      <c r="B3181" s="11"/>
      <c r="C3181" s="9">
        <f ca="1">COUNTIF($B$11:E3181,E3181)</f>
        <v>9</v>
      </c>
      <c r="D3181" s="4" t="s">
        <v>1148</v>
      </c>
      <c r="E3181" s="59">
        <v>6500000</v>
      </c>
      <c r="F3181" s="59">
        <v>6500000</v>
      </c>
      <c r="G3181" s="73"/>
      <c r="H3181" s="6" t="s">
        <v>1226</v>
      </c>
    </row>
    <row r="3182" spans="1:10" ht="124" x14ac:dyDescent="0.35">
      <c r="A3182" s="10"/>
      <c r="B3182" s="11"/>
      <c r="C3182" s="9">
        <f ca="1">COUNTIF($B$11:E3182,E3182)</f>
        <v>10</v>
      </c>
      <c r="D3182" s="4" t="s">
        <v>1149</v>
      </c>
      <c r="E3182" s="59">
        <v>6500000</v>
      </c>
      <c r="F3182" s="59">
        <v>6500000</v>
      </c>
      <c r="G3182" s="73"/>
      <c r="H3182" s="6" t="s">
        <v>1226</v>
      </c>
    </row>
    <row r="3183" spans="1:10" ht="93" x14ac:dyDescent="0.35">
      <c r="A3183" s="10"/>
      <c r="B3183" s="11"/>
      <c r="C3183" s="9">
        <f ca="1">COUNTIF($B$11:E3183,E3183)</f>
        <v>11</v>
      </c>
      <c r="D3183" s="4" t="s">
        <v>1150</v>
      </c>
      <c r="E3183" s="59">
        <v>10000000</v>
      </c>
      <c r="F3183" s="59">
        <v>10000000</v>
      </c>
      <c r="G3183" s="73"/>
      <c r="H3183" s="6" t="s">
        <v>1226</v>
      </c>
    </row>
    <row r="3184" spans="1:10" ht="93" x14ac:dyDescent="0.35">
      <c r="A3184" s="10"/>
      <c r="B3184" s="11"/>
      <c r="C3184" s="9">
        <f ca="1">COUNTIF($B$11:E3184,E3184)</f>
        <v>12</v>
      </c>
      <c r="D3184" s="4" t="s">
        <v>1151</v>
      </c>
      <c r="E3184" s="59">
        <v>10000000</v>
      </c>
      <c r="F3184" s="59">
        <v>10000000</v>
      </c>
      <c r="G3184" s="73"/>
      <c r="H3184" s="6" t="s">
        <v>1226</v>
      </c>
    </row>
    <row r="3185" spans="1:10" s="14" customFormat="1" ht="77.5" x14ac:dyDescent="0.35">
      <c r="A3185" s="10"/>
      <c r="B3185" s="11"/>
      <c r="C3185" s="58">
        <v>13</v>
      </c>
      <c r="D3185" s="56" t="s">
        <v>3153</v>
      </c>
      <c r="E3185" s="63">
        <v>0</v>
      </c>
      <c r="F3185" s="63">
        <v>20000000</v>
      </c>
      <c r="G3185" s="76">
        <f t="shared" ref="G3185:G3206" si="150">F3185-E3185</f>
        <v>20000000</v>
      </c>
      <c r="H3185" s="56" t="s">
        <v>1227</v>
      </c>
      <c r="I3185" s="69"/>
      <c r="J3185" s="26"/>
    </row>
    <row r="3186" spans="1:10" s="14" customFormat="1" ht="77.5" x14ac:dyDescent="0.35">
      <c r="A3186" s="10"/>
      <c r="B3186" s="11"/>
      <c r="C3186" s="58">
        <v>14</v>
      </c>
      <c r="D3186" s="56" t="s">
        <v>3154</v>
      </c>
      <c r="E3186" s="63">
        <v>0</v>
      </c>
      <c r="F3186" s="63">
        <v>20000000</v>
      </c>
      <c r="G3186" s="76">
        <f t="shared" si="150"/>
        <v>20000000</v>
      </c>
      <c r="H3186" s="56" t="s">
        <v>1227</v>
      </c>
      <c r="I3186" s="69"/>
      <c r="J3186" s="26"/>
    </row>
    <row r="3187" spans="1:10" s="14" customFormat="1" ht="77.5" x14ac:dyDescent="0.35">
      <c r="A3187" s="10"/>
      <c r="B3187" s="11"/>
      <c r="C3187" s="58">
        <v>15</v>
      </c>
      <c r="D3187" s="56" t="s">
        <v>3162</v>
      </c>
      <c r="E3187" s="63">
        <v>0</v>
      </c>
      <c r="F3187" s="63">
        <v>17000000</v>
      </c>
      <c r="G3187" s="76">
        <f t="shared" si="150"/>
        <v>17000000</v>
      </c>
      <c r="H3187" s="56" t="s">
        <v>1227</v>
      </c>
      <c r="I3187" s="69"/>
      <c r="J3187" s="26"/>
    </row>
    <row r="3188" spans="1:10" s="14" customFormat="1" ht="77.5" x14ac:dyDescent="0.35">
      <c r="A3188" s="10"/>
      <c r="B3188" s="11"/>
      <c r="C3188" s="58">
        <v>16</v>
      </c>
      <c r="D3188" s="56" t="s">
        <v>3163</v>
      </c>
      <c r="E3188" s="63">
        <v>0</v>
      </c>
      <c r="F3188" s="63">
        <v>50000000</v>
      </c>
      <c r="G3188" s="76">
        <f t="shared" si="150"/>
        <v>50000000</v>
      </c>
      <c r="H3188" s="56" t="s">
        <v>1227</v>
      </c>
      <c r="I3188" s="69"/>
      <c r="J3188" s="26"/>
    </row>
    <row r="3189" spans="1:10" s="14" customFormat="1" ht="108.5" x14ac:dyDescent="0.35">
      <c r="A3189" s="10"/>
      <c r="B3189" s="11"/>
      <c r="C3189" s="58">
        <v>17</v>
      </c>
      <c r="D3189" s="56" t="s">
        <v>3167</v>
      </c>
      <c r="E3189" s="63">
        <v>0</v>
      </c>
      <c r="F3189" s="63">
        <v>10000000</v>
      </c>
      <c r="G3189" s="76">
        <f t="shared" si="150"/>
        <v>10000000</v>
      </c>
      <c r="H3189" s="56" t="s">
        <v>1227</v>
      </c>
      <c r="I3189" s="69"/>
      <c r="J3189" s="26"/>
    </row>
    <row r="3190" spans="1:10" s="14" customFormat="1" ht="93" x14ac:dyDescent="0.35">
      <c r="A3190" s="10"/>
      <c r="B3190" s="11"/>
      <c r="C3190" s="58">
        <v>18</v>
      </c>
      <c r="D3190" s="56" t="s">
        <v>3168</v>
      </c>
      <c r="E3190" s="63">
        <v>0</v>
      </c>
      <c r="F3190" s="63">
        <v>10000000</v>
      </c>
      <c r="G3190" s="76">
        <f t="shared" si="150"/>
        <v>10000000</v>
      </c>
      <c r="H3190" s="56" t="s">
        <v>1227</v>
      </c>
      <c r="I3190" s="69"/>
      <c r="J3190" s="26"/>
    </row>
    <row r="3191" spans="1:10" s="14" customFormat="1" ht="93" x14ac:dyDescent="0.35">
      <c r="A3191" s="10"/>
      <c r="B3191" s="11"/>
      <c r="C3191" s="58">
        <v>19</v>
      </c>
      <c r="D3191" s="56" t="s">
        <v>3169</v>
      </c>
      <c r="E3191" s="63">
        <v>0</v>
      </c>
      <c r="F3191" s="63">
        <v>10000000</v>
      </c>
      <c r="G3191" s="76">
        <f t="shared" si="150"/>
        <v>10000000</v>
      </c>
      <c r="H3191" s="56" t="s">
        <v>1227</v>
      </c>
      <c r="I3191" s="69"/>
      <c r="J3191" s="26"/>
    </row>
    <row r="3192" spans="1:10" s="14" customFormat="1" ht="93" x14ac:dyDescent="0.35">
      <c r="A3192" s="10"/>
      <c r="B3192" s="11"/>
      <c r="C3192" s="58">
        <v>20</v>
      </c>
      <c r="D3192" s="56" t="s">
        <v>3170</v>
      </c>
      <c r="E3192" s="63">
        <v>0</v>
      </c>
      <c r="F3192" s="63">
        <v>10000000</v>
      </c>
      <c r="G3192" s="76">
        <f t="shared" si="150"/>
        <v>10000000</v>
      </c>
      <c r="H3192" s="56" t="s">
        <v>1227</v>
      </c>
      <c r="I3192" s="69"/>
      <c r="J3192" s="26"/>
    </row>
    <row r="3193" spans="1:10" s="14" customFormat="1" ht="77.5" x14ac:dyDescent="0.35">
      <c r="A3193" s="10"/>
      <c r="B3193" s="11"/>
      <c r="C3193" s="58">
        <v>21</v>
      </c>
      <c r="D3193" s="56" t="s">
        <v>3152</v>
      </c>
      <c r="E3193" s="63">
        <v>0</v>
      </c>
      <c r="F3193" s="63">
        <v>30000000</v>
      </c>
      <c r="G3193" s="76">
        <f t="shared" si="150"/>
        <v>30000000</v>
      </c>
      <c r="H3193" s="56" t="s">
        <v>1226</v>
      </c>
      <c r="I3193" s="69"/>
      <c r="J3193" s="26"/>
    </row>
    <row r="3194" spans="1:10" s="14" customFormat="1" ht="77.5" x14ac:dyDescent="0.35">
      <c r="A3194" s="10"/>
      <c r="B3194" s="11"/>
      <c r="C3194" s="58">
        <v>22</v>
      </c>
      <c r="D3194" s="56" t="s">
        <v>3155</v>
      </c>
      <c r="E3194" s="63">
        <v>0</v>
      </c>
      <c r="F3194" s="63">
        <v>10000000</v>
      </c>
      <c r="G3194" s="76">
        <f t="shared" si="150"/>
        <v>10000000</v>
      </c>
      <c r="H3194" s="56" t="s">
        <v>1226</v>
      </c>
      <c r="I3194" s="69"/>
      <c r="J3194" s="26"/>
    </row>
    <row r="3195" spans="1:10" s="14" customFormat="1" ht="77.5" x14ac:dyDescent="0.35">
      <c r="A3195" s="10"/>
      <c r="B3195" s="11"/>
      <c r="C3195" s="58">
        <v>23</v>
      </c>
      <c r="D3195" s="56" t="s">
        <v>3156</v>
      </c>
      <c r="E3195" s="63">
        <v>0</v>
      </c>
      <c r="F3195" s="63">
        <v>17000000</v>
      </c>
      <c r="G3195" s="76">
        <f t="shared" si="150"/>
        <v>17000000</v>
      </c>
      <c r="H3195" s="56" t="s">
        <v>1226</v>
      </c>
      <c r="I3195" s="69"/>
      <c r="J3195" s="26"/>
    </row>
    <row r="3196" spans="1:10" s="14" customFormat="1" ht="77.5" x14ac:dyDescent="0.35">
      <c r="A3196" s="10"/>
      <c r="B3196" s="11"/>
      <c r="C3196" s="58">
        <v>24</v>
      </c>
      <c r="D3196" s="56" t="s">
        <v>3157</v>
      </c>
      <c r="E3196" s="63">
        <v>0</v>
      </c>
      <c r="F3196" s="63">
        <v>17000000</v>
      </c>
      <c r="G3196" s="76">
        <f t="shared" si="150"/>
        <v>17000000</v>
      </c>
      <c r="H3196" s="56" t="s">
        <v>1226</v>
      </c>
      <c r="I3196" s="69"/>
      <c r="J3196" s="26"/>
    </row>
    <row r="3197" spans="1:10" s="14" customFormat="1" ht="77.5" x14ac:dyDescent="0.35">
      <c r="A3197" s="10"/>
      <c r="B3197" s="11"/>
      <c r="C3197" s="58">
        <v>25</v>
      </c>
      <c r="D3197" s="56" t="s">
        <v>3158</v>
      </c>
      <c r="E3197" s="63">
        <v>0</v>
      </c>
      <c r="F3197" s="63">
        <v>10000000</v>
      </c>
      <c r="G3197" s="76">
        <f t="shared" si="150"/>
        <v>10000000</v>
      </c>
      <c r="H3197" s="56" t="s">
        <v>1226</v>
      </c>
      <c r="I3197" s="69"/>
      <c r="J3197" s="26"/>
    </row>
    <row r="3198" spans="1:10" s="14" customFormat="1" ht="77.5" x14ac:dyDescent="0.35">
      <c r="A3198" s="10"/>
      <c r="B3198" s="11"/>
      <c r="C3198" s="58">
        <v>26</v>
      </c>
      <c r="D3198" s="56" t="s">
        <v>3159</v>
      </c>
      <c r="E3198" s="63">
        <v>0</v>
      </c>
      <c r="F3198" s="63">
        <v>10000000</v>
      </c>
      <c r="G3198" s="76">
        <f t="shared" si="150"/>
        <v>10000000</v>
      </c>
      <c r="H3198" s="56" t="s">
        <v>1226</v>
      </c>
      <c r="I3198" s="69"/>
      <c r="J3198" s="26"/>
    </row>
    <row r="3199" spans="1:10" s="14" customFormat="1" ht="108.5" x14ac:dyDescent="0.35">
      <c r="A3199" s="10"/>
      <c r="B3199" s="11"/>
      <c r="C3199" s="58">
        <v>27</v>
      </c>
      <c r="D3199" s="56" t="s">
        <v>3160</v>
      </c>
      <c r="E3199" s="63">
        <v>0</v>
      </c>
      <c r="F3199" s="63">
        <v>10000000</v>
      </c>
      <c r="G3199" s="76">
        <f t="shared" si="150"/>
        <v>10000000</v>
      </c>
      <c r="H3199" s="56" t="s">
        <v>1226</v>
      </c>
      <c r="I3199" s="69"/>
      <c r="J3199" s="26"/>
    </row>
    <row r="3200" spans="1:10" s="14" customFormat="1" ht="108.5" x14ac:dyDescent="0.35">
      <c r="A3200" s="10"/>
      <c r="B3200" s="11"/>
      <c r="C3200" s="58">
        <v>28</v>
      </c>
      <c r="D3200" s="56" t="s">
        <v>3161</v>
      </c>
      <c r="E3200" s="63">
        <v>0</v>
      </c>
      <c r="F3200" s="63">
        <v>20000000</v>
      </c>
      <c r="G3200" s="76">
        <f t="shared" si="150"/>
        <v>20000000</v>
      </c>
      <c r="H3200" s="56" t="s">
        <v>1226</v>
      </c>
      <c r="I3200" s="69"/>
      <c r="J3200" s="26"/>
    </row>
    <row r="3201" spans="1:10" s="14" customFormat="1" ht="108.5" x14ac:dyDescent="0.35">
      <c r="A3201" s="10"/>
      <c r="B3201" s="11"/>
      <c r="C3201" s="58">
        <v>29</v>
      </c>
      <c r="D3201" s="56" t="s">
        <v>3164</v>
      </c>
      <c r="E3201" s="63">
        <v>0</v>
      </c>
      <c r="F3201" s="63">
        <v>10000000</v>
      </c>
      <c r="G3201" s="76">
        <f t="shared" si="150"/>
        <v>10000000</v>
      </c>
      <c r="H3201" s="56" t="s">
        <v>1226</v>
      </c>
      <c r="I3201" s="69"/>
      <c r="J3201" s="26"/>
    </row>
    <row r="3202" spans="1:10" s="14" customFormat="1" ht="108.5" x14ac:dyDescent="0.35">
      <c r="A3202" s="10"/>
      <c r="B3202" s="11"/>
      <c r="C3202" s="58">
        <v>30</v>
      </c>
      <c r="D3202" s="56" t="s">
        <v>3165</v>
      </c>
      <c r="E3202" s="63">
        <v>0</v>
      </c>
      <c r="F3202" s="63">
        <v>10000000</v>
      </c>
      <c r="G3202" s="76">
        <f t="shared" si="150"/>
        <v>10000000</v>
      </c>
      <c r="H3202" s="56" t="s">
        <v>1226</v>
      </c>
      <c r="I3202" s="69"/>
      <c r="J3202" s="26"/>
    </row>
    <row r="3203" spans="1:10" s="14" customFormat="1" ht="124" x14ac:dyDescent="0.35">
      <c r="A3203" s="10"/>
      <c r="B3203" s="11"/>
      <c r="C3203" s="58">
        <v>31</v>
      </c>
      <c r="D3203" s="56" t="s">
        <v>3166</v>
      </c>
      <c r="E3203" s="63">
        <v>0</v>
      </c>
      <c r="F3203" s="63">
        <v>15000000</v>
      </c>
      <c r="G3203" s="76">
        <f t="shared" si="150"/>
        <v>15000000</v>
      </c>
      <c r="H3203" s="56" t="s">
        <v>1226</v>
      </c>
      <c r="I3203" s="69"/>
      <c r="J3203" s="26"/>
    </row>
    <row r="3204" spans="1:10" s="14" customFormat="1" ht="108.5" x14ac:dyDescent="0.35">
      <c r="A3204" s="10"/>
      <c r="B3204" s="11"/>
      <c r="C3204" s="58">
        <v>32</v>
      </c>
      <c r="D3204" s="56" t="s">
        <v>3171</v>
      </c>
      <c r="E3204" s="63">
        <v>0</v>
      </c>
      <c r="F3204" s="63">
        <v>10000000</v>
      </c>
      <c r="G3204" s="76">
        <f t="shared" si="150"/>
        <v>10000000</v>
      </c>
      <c r="H3204" s="56" t="s">
        <v>1226</v>
      </c>
      <c r="I3204" s="69"/>
      <c r="J3204" s="26"/>
    </row>
    <row r="3205" spans="1:10" s="14" customFormat="1" ht="77.5" x14ac:dyDescent="0.35">
      <c r="A3205" s="10"/>
      <c r="B3205" s="11"/>
      <c r="C3205" s="58">
        <v>33</v>
      </c>
      <c r="D3205" s="56" t="s">
        <v>3172</v>
      </c>
      <c r="E3205" s="63">
        <v>0</v>
      </c>
      <c r="F3205" s="63">
        <v>10000000</v>
      </c>
      <c r="G3205" s="76">
        <f t="shared" si="150"/>
        <v>10000000</v>
      </c>
      <c r="H3205" s="56" t="s">
        <v>1226</v>
      </c>
      <c r="I3205" s="69"/>
      <c r="J3205" s="26"/>
    </row>
    <row r="3206" spans="1:10" s="14" customFormat="1" ht="108.5" x14ac:dyDescent="0.35">
      <c r="A3206" s="10"/>
      <c r="B3206" s="11"/>
      <c r="C3206" s="58">
        <v>34</v>
      </c>
      <c r="D3206" s="56" t="s">
        <v>3173</v>
      </c>
      <c r="E3206" s="63">
        <v>0</v>
      </c>
      <c r="F3206" s="63">
        <v>10000000</v>
      </c>
      <c r="G3206" s="76">
        <f t="shared" si="150"/>
        <v>10000000</v>
      </c>
      <c r="H3206" s="56" t="s">
        <v>1226</v>
      </c>
      <c r="I3206" s="69"/>
      <c r="J3206" s="26"/>
    </row>
    <row r="3207" spans="1:10" x14ac:dyDescent="0.35">
      <c r="A3207" s="10"/>
      <c r="B3207" s="11"/>
      <c r="C3207" s="109" t="s">
        <v>1503</v>
      </c>
      <c r="D3207" s="110"/>
      <c r="E3207" s="59">
        <f>SUM(E3173:E3206)</f>
        <v>166000000</v>
      </c>
      <c r="F3207" s="59">
        <f>SUM(F3173:F3206)</f>
        <v>502000000</v>
      </c>
      <c r="G3207" s="73">
        <f>SUM(G3173:G3206)</f>
        <v>336000000</v>
      </c>
      <c r="H3207" s="31"/>
      <c r="J3207" s="35"/>
    </row>
    <row r="3208" spans="1:10" x14ac:dyDescent="0.35">
      <c r="A3208" s="10"/>
      <c r="B3208" s="11"/>
      <c r="C3208" s="107" t="s">
        <v>1517</v>
      </c>
      <c r="D3208" s="112"/>
      <c r="E3208" s="59"/>
      <c r="F3208" s="59"/>
      <c r="G3208" s="73"/>
      <c r="H3208" s="31"/>
      <c r="J3208" s="35"/>
    </row>
    <row r="3209" spans="1:10" ht="77.5" x14ac:dyDescent="0.35">
      <c r="A3209" s="10"/>
      <c r="B3209" s="11"/>
      <c r="C3209" s="9">
        <f ca="1">COUNTIF($B$11:E3209,E3209)</f>
        <v>1</v>
      </c>
      <c r="D3209" s="4" t="s">
        <v>1152</v>
      </c>
      <c r="E3209" s="59">
        <v>13000000</v>
      </c>
      <c r="F3209" s="59">
        <v>13000000</v>
      </c>
      <c r="G3209" s="73"/>
      <c r="H3209" s="6" t="s">
        <v>1227</v>
      </c>
    </row>
    <row r="3210" spans="1:10" ht="93" x14ac:dyDescent="0.35">
      <c r="A3210" s="10"/>
      <c r="B3210" s="11"/>
      <c r="C3210" s="9">
        <f ca="1">COUNTIF($B$11:E3210,E3210)</f>
        <v>2</v>
      </c>
      <c r="D3210" s="4" t="s">
        <v>1153</v>
      </c>
      <c r="E3210" s="59">
        <v>20000000</v>
      </c>
      <c r="F3210" s="59">
        <v>20000000</v>
      </c>
      <c r="G3210" s="73"/>
      <c r="H3210" s="6" t="s">
        <v>1227</v>
      </c>
    </row>
    <row r="3211" spans="1:10" ht="124" x14ac:dyDescent="0.35">
      <c r="A3211" s="10"/>
      <c r="B3211" s="11"/>
      <c r="C3211" s="9">
        <f ca="1">COUNTIF($B$11:E3211,E3211)</f>
        <v>3</v>
      </c>
      <c r="D3211" s="4" t="s">
        <v>1154</v>
      </c>
      <c r="E3211" s="59">
        <v>10000000</v>
      </c>
      <c r="F3211" s="59">
        <v>10000000</v>
      </c>
      <c r="G3211" s="73"/>
      <c r="H3211" s="6" t="s">
        <v>1227</v>
      </c>
    </row>
    <row r="3212" spans="1:10" ht="108.5" x14ac:dyDescent="0.35">
      <c r="A3212" s="10"/>
      <c r="B3212" s="11"/>
      <c r="C3212" s="9">
        <f ca="1">COUNTIF($B$11:E3212,E3212)</f>
        <v>4</v>
      </c>
      <c r="D3212" s="4" t="s">
        <v>1155</v>
      </c>
      <c r="E3212" s="59">
        <v>25000000</v>
      </c>
      <c r="F3212" s="59">
        <v>25000000</v>
      </c>
      <c r="G3212" s="73"/>
      <c r="H3212" s="6" t="s">
        <v>1227</v>
      </c>
    </row>
    <row r="3213" spans="1:10" ht="77.5" x14ac:dyDescent="0.35">
      <c r="A3213" s="10"/>
      <c r="B3213" s="11"/>
      <c r="C3213" s="9">
        <f ca="1">COUNTIF($B$11:E3213,E3213)</f>
        <v>5</v>
      </c>
      <c r="D3213" s="4" t="s">
        <v>1156</v>
      </c>
      <c r="E3213" s="59">
        <v>15000000</v>
      </c>
      <c r="F3213" s="59">
        <v>15000000</v>
      </c>
      <c r="G3213" s="73"/>
      <c r="H3213" s="6" t="s">
        <v>1226</v>
      </c>
    </row>
    <row r="3214" spans="1:10" ht="77.5" x14ac:dyDescent="0.35">
      <c r="A3214" s="10"/>
      <c r="B3214" s="11"/>
      <c r="C3214" s="9">
        <f ca="1">COUNTIF($B$11:E3214,E3214)</f>
        <v>6</v>
      </c>
      <c r="D3214" s="4" t="s">
        <v>1157</v>
      </c>
      <c r="E3214" s="59">
        <v>13000000</v>
      </c>
      <c r="F3214" s="59">
        <v>13000000</v>
      </c>
      <c r="G3214" s="73"/>
      <c r="H3214" s="6" t="s">
        <v>1226</v>
      </c>
    </row>
    <row r="3215" spans="1:10" ht="77.5" x14ac:dyDescent="0.35">
      <c r="A3215" s="10"/>
      <c r="B3215" s="11"/>
      <c r="C3215" s="9">
        <f ca="1">COUNTIF($B$11:E3215,E3215)</f>
        <v>7</v>
      </c>
      <c r="D3215" s="4" t="s">
        <v>1158</v>
      </c>
      <c r="E3215" s="59">
        <v>10000000</v>
      </c>
      <c r="F3215" s="59">
        <v>10000000</v>
      </c>
      <c r="G3215" s="73"/>
      <c r="H3215" s="6" t="s">
        <v>1226</v>
      </c>
    </row>
    <row r="3216" spans="1:10" ht="77.5" x14ac:dyDescent="0.35">
      <c r="A3216" s="10"/>
      <c r="B3216" s="11"/>
      <c r="C3216" s="9">
        <f ca="1">COUNTIF($B$11:E3216,E3216)</f>
        <v>8</v>
      </c>
      <c r="D3216" s="4" t="s">
        <v>1159</v>
      </c>
      <c r="E3216" s="59">
        <v>13000000</v>
      </c>
      <c r="F3216" s="59">
        <v>13000000</v>
      </c>
      <c r="G3216" s="73"/>
      <c r="H3216" s="6" t="s">
        <v>1226</v>
      </c>
    </row>
    <row r="3217" spans="1:10" ht="124" x14ac:dyDescent="0.35">
      <c r="A3217" s="10"/>
      <c r="B3217" s="11"/>
      <c r="C3217" s="9">
        <f ca="1">COUNTIF($B$11:E3217,E3217)</f>
        <v>9</v>
      </c>
      <c r="D3217" s="4" t="s">
        <v>1160</v>
      </c>
      <c r="E3217" s="59">
        <v>7000000</v>
      </c>
      <c r="F3217" s="59">
        <v>7000000</v>
      </c>
      <c r="G3217" s="73"/>
      <c r="H3217" s="6" t="s">
        <v>1226</v>
      </c>
    </row>
    <row r="3218" spans="1:10" s="14" customFormat="1" ht="77.5" x14ac:dyDescent="0.35">
      <c r="A3218" s="10"/>
      <c r="B3218" s="11"/>
      <c r="C3218" s="58">
        <v>10</v>
      </c>
      <c r="D3218" s="56" t="s">
        <v>3174</v>
      </c>
      <c r="E3218" s="63">
        <v>0</v>
      </c>
      <c r="F3218" s="63">
        <v>20000000</v>
      </c>
      <c r="G3218" s="76">
        <f t="shared" ref="G3218:G3234" si="151">F3218-E3218</f>
        <v>20000000</v>
      </c>
      <c r="H3218" s="56" t="s">
        <v>1227</v>
      </c>
      <c r="I3218" s="69"/>
      <c r="J3218" s="26"/>
    </row>
    <row r="3219" spans="1:10" s="14" customFormat="1" ht="77.5" x14ac:dyDescent="0.35">
      <c r="A3219" s="10"/>
      <c r="B3219" s="11"/>
      <c r="C3219" s="58">
        <v>11</v>
      </c>
      <c r="D3219" s="56" t="s">
        <v>3175</v>
      </c>
      <c r="E3219" s="63">
        <v>0</v>
      </c>
      <c r="F3219" s="63">
        <v>20000000</v>
      </c>
      <c r="G3219" s="76">
        <f t="shared" si="151"/>
        <v>20000000</v>
      </c>
      <c r="H3219" s="56" t="s">
        <v>1227</v>
      </c>
      <c r="I3219" s="69"/>
      <c r="J3219" s="26"/>
    </row>
    <row r="3220" spans="1:10" s="14" customFormat="1" ht="77.5" x14ac:dyDescent="0.35">
      <c r="A3220" s="10"/>
      <c r="B3220" s="11"/>
      <c r="C3220" s="58">
        <v>12</v>
      </c>
      <c r="D3220" s="56" t="s">
        <v>3176</v>
      </c>
      <c r="E3220" s="63">
        <v>0</v>
      </c>
      <c r="F3220" s="63">
        <v>20000000</v>
      </c>
      <c r="G3220" s="76">
        <f t="shared" si="151"/>
        <v>20000000</v>
      </c>
      <c r="H3220" s="56" t="s">
        <v>1227</v>
      </c>
      <c r="I3220" s="69"/>
      <c r="J3220" s="26"/>
    </row>
    <row r="3221" spans="1:10" s="14" customFormat="1" ht="77.5" x14ac:dyDescent="0.35">
      <c r="A3221" s="10"/>
      <c r="B3221" s="11"/>
      <c r="C3221" s="58">
        <v>13</v>
      </c>
      <c r="D3221" s="56" t="s">
        <v>3177</v>
      </c>
      <c r="E3221" s="63">
        <v>0</v>
      </c>
      <c r="F3221" s="63">
        <v>20000000</v>
      </c>
      <c r="G3221" s="76">
        <f t="shared" si="151"/>
        <v>20000000</v>
      </c>
      <c r="H3221" s="56" t="s">
        <v>1227</v>
      </c>
      <c r="I3221" s="69"/>
      <c r="J3221" s="26"/>
    </row>
    <row r="3222" spans="1:10" s="14" customFormat="1" ht="93" x14ac:dyDescent="0.35">
      <c r="A3222" s="10"/>
      <c r="B3222" s="11"/>
      <c r="C3222" s="58">
        <v>14</v>
      </c>
      <c r="D3222" s="56" t="s">
        <v>3185</v>
      </c>
      <c r="E3222" s="63">
        <v>0</v>
      </c>
      <c r="F3222" s="63">
        <v>17000000</v>
      </c>
      <c r="G3222" s="76">
        <f t="shared" si="151"/>
        <v>17000000</v>
      </c>
      <c r="H3222" s="56" t="s">
        <v>1227</v>
      </c>
      <c r="I3222" s="69"/>
      <c r="J3222" s="26"/>
    </row>
    <row r="3223" spans="1:10" s="14" customFormat="1" ht="108.5" x14ac:dyDescent="0.35">
      <c r="A3223" s="10"/>
      <c r="B3223" s="11"/>
      <c r="C3223" s="58">
        <v>15</v>
      </c>
      <c r="D3223" s="56" t="s">
        <v>3188</v>
      </c>
      <c r="E3223" s="63">
        <v>0</v>
      </c>
      <c r="F3223" s="63">
        <v>10000000</v>
      </c>
      <c r="G3223" s="76">
        <f t="shared" si="151"/>
        <v>10000000</v>
      </c>
      <c r="H3223" s="56" t="s">
        <v>1227</v>
      </c>
      <c r="I3223" s="69"/>
      <c r="J3223" s="26"/>
    </row>
    <row r="3224" spans="1:10" s="14" customFormat="1" ht="108.5" x14ac:dyDescent="0.35">
      <c r="A3224" s="10"/>
      <c r="B3224" s="11"/>
      <c r="C3224" s="58">
        <v>16</v>
      </c>
      <c r="D3224" s="56" t="s">
        <v>3189</v>
      </c>
      <c r="E3224" s="63">
        <v>0</v>
      </c>
      <c r="F3224" s="63">
        <v>25000000</v>
      </c>
      <c r="G3224" s="76">
        <f t="shared" si="151"/>
        <v>25000000</v>
      </c>
      <c r="H3224" s="56" t="s">
        <v>1227</v>
      </c>
      <c r="I3224" s="69"/>
      <c r="J3224" s="26"/>
    </row>
    <row r="3225" spans="1:10" s="14" customFormat="1" ht="108.5" x14ac:dyDescent="0.35">
      <c r="A3225" s="10"/>
      <c r="B3225" s="11"/>
      <c r="C3225" s="58">
        <v>17</v>
      </c>
      <c r="D3225" s="56" t="s">
        <v>3190</v>
      </c>
      <c r="E3225" s="63">
        <v>0</v>
      </c>
      <c r="F3225" s="63">
        <v>25000000</v>
      </c>
      <c r="G3225" s="76">
        <f t="shared" si="151"/>
        <v>25000000</v>
      </c>
      <c r="H3225" s="56" t="s">
        <v>1227</v>
      </c>
      <c r="I3225" s="69"/>
      <c r="J3225" s="26"/>
    </row>
    <row r="3226" spans="1:10" s="14" customFormat="1" ht="77.5" x14ac:dyDescent="0.35">
      <c r="A3226" s="10"/>
      <c r="B3226" s="11"/>
      <c r="C3226" s="58">
        <v>18</v>
      </c>
      <c r="D3226" s="56" t="s">
        <v>3178</v>
      </c>
      <c r="E3226" s="63">
        <v>0</v>
      </c>
      <c r="F3226" s="63">
        <v>15000000</v>
      </c>
      <c r="G3226" s="76">
        <f t="shared" si="151"/>
        <v>15000000</v>
      </c>
      <c r="H3226" s="56" t="s">
        <v>1226</v>
      </c>
      <c r="I3226" s="69"/>
      <c r="J3226" s="26"/>
    </row>
    <row r="3227" spans="1:10" s="14" customFormat="1" ht="77.5" x14ac:dyDescent="0.35">
      <c r="A3227" s="10"/>
      <c r="B3227" s="11"/>
      <c r="C3227" s="58">
        <v>19</v>
      </c>
      <c r="D3227" s="56" t="s">
        <v>3179</v>
      </c>
      <c r="E3227" s="63">
        <v>0</v>
      </c>
      <c r="F3227" s="63">
        <v>20000000</v>
      </c>
      <c r="G3227" s="76">
        <f t="shared" si="151"/>
        <v>20000000</v>
      </c>
      <c r="H3227" s="56" t="s">
        <v>1226</v>
      </c>
      <c r="I3227" s="69"/>
      <c r="J3227" s="26"/>
    </row>
    <row r="3228" spans="1:10" s="14" customFormat="1" ht="77.5" x14ac:dyDescent="0.35">
      <c r="A3228" s="10"/>
      <c r="B3228" s="11"/>
      <c r="C3228" s="58">
        <v>20</v>
      </c>
      <c r="D3228" s="56" t="s">
        <v>3180</v>
      </c>
      <c r="E3228" s="63">
        <v>0</v>
      </c>
      <c r="F3228" s="63">
        <v>17000000</v>
      </c>
      <c r="G3228" s="76">
        <f t="shared" si="151"/>
        <v>17000000</v>
      </c>
      <c r="H3228" s="56" t="s">
        <v>1226</v>
      </c>
      <c r="I3228" s="69"/>
      <c r="J3228" s="26"/>
    </row>
    <row r="3229" spans="1:10" s="14" customFormat="1" ht="77.5" x14ac:dyDescent="0.35">
      <c r="A3229" s="10"/>
      <c r="B3229" s="11"/>
      <c r="C3229" s="58">
        <v>21</v>
      </c>
      <c r="D3229" s="56" t="s">
        <v>3181</v>
      </c>
      <c r="E3229" s="63">
        <v>0</v>
      </c>
      <c r="F3229" s="63">
        <v>17000000</v>
      </c>
      <c r="G3229" s="76">
        <f t="shared" si="151"/>
        <v>17000000</v>
      </c>
      <c r="H3229" s="56" t="s">
        <v>1226</v>
      </c>
      <c r="I3229" s="69"/>
      <c r="J3229" s="26"/>
    </row>
    <row r="3230" spans="1:10" s="14" customFormat="1" ht="77.5" x14ac:dyDescent="0.35">
      <c r="A3230" s="10"/>
      <c r="B3230" s="11"/>
      <c r="C3230" s="58">
        <v>22</v>
      </c>
      <c r="D3230" s="56" t="s">
        <v>3182</v>
      </c>
      <c r="E3230" s="63">
        <v>0</v>
      </c>
      <c r="F3230" s="63">
        <v>17000000</v>
      </c>
      <c r="G3230" s="76">
        <f t="shared" si="151"/>
        <v>17000000</v>
      </c>
      <c r="H3230" s="56" t="s">
        <v>1226</v>
      </c>
      <c r="I3230" s="69"/>
      <c r="J3230" s="26"/>
    </row>
    <row r="3231" spans="1:10" s="14" customFormat="1" ht="77.5" x14ac:dyDescent="0.35">
      <c r="A3231" s="10"/>
      <c r="B3231" s="11"/>
      <c r="C3231" s="58">
        <v>23</v>
      </c>
      <c r="D3231" s="56" t="s">
        <v>3183</v>
      </c>
      <c r="E3231" s="63">
        <v>0</v>
      </c>
      <c r="F3231" s="63">
        <v>20000000</v>
      </c>
      <c r="G3231" s="76">
        <f t="shared" si="151"/>
        <v>20000000</v>
      </c>
      <c r="H3231" s="56" t="s">
        <v>1226</v>
      </c>
      <c r="I3231" s="69"/>
      <c r="J3231" s="26"/>
    </row>
    <row r="3232" spans="1:10" s="14" customFormat="1" ht="77.5" x14ac:dyDescent="0.35">
      <c r="A3232" s="10"/>
      <c r="B3232" s="11"/>
      <c r="C3232" s="58">
        <v>24</v>
      </c>
      <c r="D3232" s="56" t="s">
        <v>3184</v>
      </c>
      <c r="E3232" s="63">
        <v>0</v>
      </c>
      <c r="F3232" s="63">
        <v>20000000</v>
      </c>
      <c r="G3232" s="76">
        <f t="shared" si="151"/>
        <v>20000000</v>
      </c>
      <c r="H3232" s="56" t="s">
        <v>1226</v>
      </c>
      <c r="I3232" s="69"/>
      <c r="J3232" s="26"/>
    </row>
    <row r="3233" spans="1:10" s="14" customFormat="1" ht="77.5" x14ac:dyDescent="0.35">
      <c r="A3233" s="10"/>
      <c r="B3233" s="11"/>
      <c r="C3233" s="58">
        <v>25</v>
      </c>
      <c r="D3233" s="56" t="s">
        <v>3186</v>
      </c>
      <c r="E3233" s="63">
        <v>0</v>
      </c>
      <c r="F3233" s="63">
        <v>16000000</v>
      </c>
      <c r="G3233" s="76">
        <f t="shared" si="151"/>
        <v>16000000</v>
      </c>
      <c r="H3233" s="56" t="s">
        <v>1226</v>
      </c>
      <c r="I3233" s="69"/>
      <c r="J3233" s="26"/>
    </row>
    <row r="3234" spans="1:10" s="14" customFormat="1" ht="93" x14ac:dyDescent="0.35">
      <c r="A3234" s="10"/>
      <c r="B3234" s="11"/>
      <c r="C3234" s="58">
        <v>26</v>
      </c>
      <c r="D3234" s="56" t="s">
        <v>3187</v>
      </c>
      <c r="E3234" s="63">
        <v>0</v>
      </c>
      <c r="F3234" s="63">
        <v>17000000</v>
      </c>
      <c r="G3234" s="76">
        <f t="shared" si="151"/>
        <v>17000000</v>
      </c>
      <c r="H3234" s="56" t="s">
        <v>1226</v>
      </c>
      <c r="I3234" s="69"/>
      <c r="J3234" s="26"/>
    </row>
    <row r="3235" spans="1:10" x14ac:dyDescent="0.35">
      <c r="A3235" s="10"/>
      <c r="B3235" s="11"/>
      <c r="C3235" s="109" t="s">
        <v>1504</v>
      </c>
      <c r="D3235" s="110"/>
      <c r="E3235" s="59">
        <f>SUM(E3209:E3234)</f>
        <v>126000000</v>
      </c>
      <c r="F3235" s="59">
        <f>SUM(F3209:F3234)</f>
        <v>442000000</v>
      </c>
      <c r="G3235" s="73">
        <f>SUM(G3209:G3234)</f>
        <v>316000000</v>
      </c>
      <c r="H3235" s="31"/>
      <c r="J3235" s="35"/>
    </row>
    <row r="3236" spans="1:10" x14ac:dyDescent="0.35">
      <c r="A3236" s="10"/>
      <c r="B3236" s="11"/>
      <c r="C3236" s="107" t="s">
        <v>1321</v>
      </c>
      <c r="D3236" s="112"/>
      <c r="E3236" s="59"/>
      <c r="F3236" s="59"/>
      <c r="G3236" s="73"/>
      <c r="H3236" s="31"/>
      <c r="J3236" s="35"/>
    </row>
    <row r="3237" spans="1:10" ht="77.5" x14ac:dyDescent="0.35">
      <c r="A3237" s="10"/>
      <c r="B3237" s="11"/>
      <c r="C3237" s="9">
        <v>1</v>
      </c>
      <c r="D3237" s="4" t="s">
        <v>1161</v>
      </c>
      <c r="E3237" s="59">
        <v>0</v>
      </c>
      <c r="F3237" s="59">
        <v>0</v>
      </c>
      <c r="G3237" s="76">
        <f t="shared" ref="G3237:G3246" si="152">F3237-E3237</f>
        <v>0</v>
      </c>
      <c r="H3237" s="6" t="s">
        <v>1227</v>
      </c>
    </row>
    <row r="3238" spans="1:10" ht="77.5" x14ac:dyDescent="0.35">
      <c r="A3238" s="10"/>
      <c r="B3238" s="11"/>
      <c r="C3238" s="9">
        <v>2</v>
      </c>
      <c r="D3238" s="4" t="s">
        <v>1162</v>
      </c>
      <c r="E3238" s="59">
        <v>20000000</v>
      </c>
      <c r="F3238" s="59">
        <v>20000000</v>
      </c>
      <c r="G3238" s="76">
        <f t="shared" si="152"/>
        <v>0</v>
      </c>
      <c r="H3238" s="6" t="s">
        <v>1227</v>
      </c>
    </row>
    <row r="3239" spans="1:10" ht="77.5" x14ac:dyDescent="0.35">
      <c r="A3239" s="10"/>
      <c r="B3239" s="11"/>
      <c r="C3239" s="9">
        <v>3</v>
      </c>
      <c r="D3239" s="4" t="s">
        <v>1163</v>
      </c>
      <c r="E3239" s="59">
        <v>20000000</v>
      </c>
      <c r="F3239" s="59">
        <v>20000000</v>
      </c>
      <c r="G3239" s="76">
        <f t="shared" si="152"/>
        <v>0</v>
      </c>
      <c r="H3239" s="6" t="s">
        <v>1227</v>
      </c>
    </row>
    <row r="3240" spans="1:10" ht="77.5" x14ac:dyDescent="0.35">
      <c r="A3240" s="10"/>
      <c r="B3240" s="11"/>
      <c r="C3240" s="9">
        <v>4</v>
      </c>
      <c r="D3240" s="4" t="s">
        <v>1164</v>
      </c>
      <c r="E3240" s="59">
        <v>20000000</v>
      </c>
      <c r="F3240" s="59">
        <v>20000000</v>
      </c>
      <c r="G3240" s="76">
        <f t="shared" si="152"/>
        <v>0</v>
      </c>
      <c r="H3240" s="6" t="s">
        <v>1227</v>
      </c>
    </row>
    <row r="3241" spans="1:10" ht="77.5" x14ac:dyDescent="0.35">
      <c r="A3241" s="10"/>
      <c r="B3241" s="11"/>
      <c r="C3241" s="9">
        <v>5</v>
      </c>
      <c r="D3241" s="4" t="s">
        <v>1165</v>
      </c>
      <c r="E3241" s="59">
        <v>20000000</v>
      </c>
      <c r="F3241" s="59">
        <v>20000000</v>
      </c>
      <c r="G3241" s="76">
        <f t="shared" si="152"/>
        <v>0</v>
      </c>
      <c r="H3241" s="6" t="s">
        <v>1227</v>
      </c>
    </row>
    <row r="3242" spans="1:10" ht="77.5" x14ac:dyDescent="0.35">
      <c r="A3242" s="10"/>
      <c r="B3242" s="11"/>
      <c r="C3242" s="9">
        <v>6</v>
      </c>
      <c r="D3242" s="4" t="s">
        <v>1166</v>
      </c>
      <c r="E3242" s="59">
        <v>16000000</v>
      </c>
      <c r="F3242" s="59">
        <v>16000000</v>
      </c>
      <c r="G3242" s="76">
        <f t="shared" si="152"/>
        <v>0</v>
      </c>
      <c r="H3242" s="6" t="s">
        <v>1227</v>
      </c>
    </row>
    <row r="3243" spans="1:10" ht="77.5" x14ac:dyDescent="0.35">
      <c r="A3243" s="10"/>
      <c r="B3243" s="11"/>
      <c r="C3243" s="9">
        <v>7</v>
      </c>
      <c r="D3243" s="4" t="s">
        <v>1167</v>
      </c>
      <c r="E3243" s="59">
        <v>15000000</v>
      </c>
      <c r="F3243" s="59">
        <v>0</v>
      </c>
      <c r="G3243" s="76">
        <f t="shared" si="152"/>
        <v>-15000000</v>
      </c>
      <c r="H3243" s="6" t="s">
        <v>1227</v>
      </c>
    </row>
    <row r="3244" spans="1:10" ht="77.5" x14ac:dyDescent="0.35">
      <c r="A3244" s="10"/>
      <c r="B3244" s="11"/>
      <c r="C3244" s="9">
        <v>8</v>
      </c>
      <c r="D3244" s="4" t="s">
        <v>1168</v>
      </c>
      <c r="E3244" s="59">
        <v>15000000</v>
      </c>
      <c r="F3244" s="59">
        <v>15000000</v>
      </c>
      <c r="G3244" s="76">
        <f t="shared" si="152"/>
        <v>0</v>
      </c>
      <c r="H3244" s="6" t="s">
        <v>1226</v>
      </c>
    </row>
    <row r="3245" spans="1:10" ht="77.5" x14ac:dyDescent="0.35">
      <c r="A3245" s="10"/>
      <c r="B3245" s="11"/>
      <c r="C3245" s="9">
        <v>9</v>
      </c>
      <c r="D3245" s="4" t="s">
        <v>1169</v>
      </c>
      <c r="E3245" s="59">
        <v>20000000</v>
      </c>
      <c r="F3245" s="59">
        <v>20000000</v>
      </c>
      <c r="G3245" s="76">
        <f t="shared" si="152"/>
        <v>0</v>
      </c>
      <c r="H3245" s="6" t="s">
        <v>1226</v>
      </c>
    </row>
    <row r="3246" spans="1:10" ht="77.5" x14ac:dyDescent="0.35">
      <c r="A3246" s="10"/>
      <c r="B3246" s="11"/>
      <c r="C3246" s="9">
        <v>10</v>
      </c>
      <c r="D3246" s="4" t="s">
        <v>1170</v>
      </c>
      <c r="E3246" s="59">
        <v>20000000</v>
      </c>
      <c r="F3246" s="59">
        <v>20000000</v>
      </c>
      <c r="G3246" s="76">
        <f t="shared" si="152"/>
        <v>0</v>
      </c>
      <c r="H3246" s="6" t="s">
        <v>1226</v>
      </c>
    </row>
    <row r="3247" spans="1:10" s="14" customFormat="1" ht="77.5" x14ac:dyDescent="0.35">
      <c r="A3247" s="10"/>
      <c r="B3247" s="11"/>
      <c r="C3247" s="13">
        <v>10</v>
      </c>
      <c r="D3247" s="12" t="s">
        <v>3191</v>
      </c>
      <c r="E3247" s="60">
        <v>0</v>
      </c>
      <c r="F3247" s="60">
        <v>15000000</v>
      </c>
      <c r="G3247" s="74">
        <f t="shared" ref="G3247:G3259" si="153">F3247-E3247</f>
        <v>15000000</v>
      </c>
      <c r="H3247" s="56" t="s">
        <v>1227</v>
      </c>
      <c r="I3247" s="69"/>
      <c r="J3247" s="26"/>
    </row>
    <row r="3248" spans="1:10" s="14" customFormat="1" ht="77.5" x14ac:dyDescent="0.35">
      <c r="A3248" s="10"/>
      <c r="B3248" s="11"/>
      <c r="C3248" s="13">
        <v>11</v>
      </c>
      <c r="D3248" s="12" t="s">
        <v>3192</v>
      </c>
      <c r="E3248" s="60">
        <v>0</v>
      </c>
      <c r="F3248" s="60">
        <v>20000000</v>
      </c>
      <c r="G3248" s="76">
        <f t="shared" si="153"/>
        <v>20000000</v>
      </c>
      <c r="H3248" s="56" t="s">
        <v>1227</v>
      </c>
      <c r="I3248" s="69"/>
      <c r="J3248" s="26"/>
    </row>
    <row r="3249" spans="1:10" s="14" customFormat="1" ht="77.5" x14ac:dyDescent="0.35">
      <c r="A3249" s="10"/>
      <c r="B3249" s="11"/>
      <c r="C3249" s="13">
        <v>12</v>
      </c>
      <c r="D3249" s="12" t="s">
        <v>3193</v>
      </c>
      <c r="E3249" s="60">
        <v>0</v>
      </c>
      <c r="F3249" s="60">
        <v>20000000</v>
      </c>
      <c r="G3249" s="76">
        <f t="shared" si="153"/>
        <v>20000000</v>
      </c>
      <c r="H3249" s="56" t="s">
        <v>1227</v>
      </c>
      <c r="I3249" s="69"/>
      <c r="J3249" s="26"/>
    </row>
    <row r="3250" spans="1:10" s="14" customFormat="1" ht="77.5" x14ac:dyDescent="0.35">
      <c r="A3250" s="10"/>
      <c r="B3250" s="11"/>
      <c r="C3250" s="13">
        <v>13</v>
      </c>
      <c r="D3250" s="12" t="s">
        <v>3194</v>
      </c>
      <c r="E3250" s="60">
        <v>0</v>
      </c>
      <c r="F3250" s="60">
        <v>20000000</v>
      </c>
      <c r="G3250" s="76">
        <f t="shared" si="153"/>
        <v>20000000</v>
      </c>
      <c r="H3250" s="56" t="s">
        <v>1227</v>
      </c>
      <c r="I3250" s="69"/>
      <c r="J3250" s="26"/>
    </row>
    <row r="3251" spans="1:10" s="14" customFormat="1" ht="77.5" x14ac:dyDescent="0.35">
      <c r="A3251" s="10"/>
      <c r="B3251" s="11"/>
      <c r="C3251" s="13">
        <v>14</v>
      </c>
      <c r="D3251" s="12" t="s">
        <v>3195</v>
      </c>
      <c r="E3251" s="60">
        <v>0</v>
      </c>
      <c r="F3251" s="60">
        <v>20000000</v>
      </c>
      <c r="G3251" s="76">
        <f t="shared" si="153"/>
        <v>20000000</v>
      </c>
      <c r="H3251" s="56" t="s">
        <v>1227</v>
      </c>
      <c r="I3251" s="69"/>
      <c r="J3251" s="26"/>
    </row>
    <row r="3252" spans="1:10" s="14" customFormat="1" ht="77.5" x14ac:dyDescent="0.35">
      <c r="A3252" s="10"/>
      <c r="B3252" s="11"/>
      <c r="C3252" s="13">
        <v>15</v>
      </c>
      <c r="D3252" s="12" t="s">
        <v>3196</v>
      </c>
      <c r="E3252" s="60">
        <v>0</v>
      </c>
      <c r="F3252" s="60">
        <v>20000000</v>
      </c>
      <c r="G3252" s="76">
        <f t="shared" si="153"/>
        <v>20000000</v>
      </c>
      <c r="H3252" s="56" t="s">
        <v>1227</v>
      </c>
      <c r="I3252" s="69"/>
      <c r="J3252" s="26"/>
    </row>
    <row r="3253" spans="1:10" s="14" customFormat="1" ht="77.5" x14ac:dyDescent="0.35">
      <c r="A3253" s="10"/>
      <c r="B3253" s="11"/>
      <c r="C3253" s="13">
        <v>16</v>
      </c>
      <c r="D3253" s="12" t="s">
        <v>3374</v>
      </c>
      <c r="E3253" s="60">
        <v>0</v>
      </c>
      <c r="F3253" s="60">
        <v>20000000</v>
      </c>
      <c r="G3253" s="76">
        <f t="shared" si="153"/>
        <v>20000000</v>
      </c>
      <c r="H3253" s="56" t="s">
        <v>1227</v>
      </c>
      <c r="I3253" s="69"/>
      <c r="J3253" s="26"/>
    </row>
    <row r="3254" spans="1:10" s="14" customFormat="1" ht="77.5" x14ac:dyDescent="0.35">
      <c r="A3254" s="10"/>
      <c r="B3254" s="11"/>
      <c r="C3254" s="13">
        <v>17</v>
      </c>
      <c r="D3254" s="12" t="s">
        <v>3375</v>
      </c>
      <c r="E3254" s="60">
        <v>0</v>
      </c>
      <c r="F3254" s="60">
        <v>15000000</v>
      </c>
      <c r="G3254" s="76">
        <f t="shared" si="153"/>
        <v>15000000</v>
      </c>
      <c r="H3254" s="56" t="s">
        <v>1226</v>
      </c>
      <c r="I3254" s="69"/>
      <c r="J3254" s="26"/>
    </row>
    <row r="3255" spans="1:10" s="14" customFormat="1" ht="77.5" x14ac:dyDescent="0.35">
      <c r="A3255" s="10"/>
      <c r="B3255" s="11"/>
      <c r="C3255" s="13">
        <v>18</v>
      </c>
      <c r="D3255" s="12" t="s">
        <v>3197</v>
      </c>
      <c r="E3255" s="60">
        <v>0</v>
      </c>
      <c r="F3255" s="60">
        <v>15000000</v>
      </c>
      <c r="G3255" s="76">
        <f t="shared" si="153"/>
        <v>15000000</v>
      </c>
      <c r="H3255" s="56" t="s">
        <v>1226</v>
      </c>
      <c r="I3255" s="69"/>
      <c r="J3255" s="26"/>
    </row>
    <row r="3256" spans="1:10" s="14" customFormat="1" ht="77.5" x14ac:dyDescent="0.35">
      <c r="A3256" s="10"/>
      <c r="B3256" s="11"/>
      <c r="C3256" s="13">
        <v>19</v>
      </c>
      <c r="D3256" s="12" t="s">
        <v>3198</v>
      </c>
      <c r="E3256" s="60">
        <v>0</v>
      </c>
      <c r="F3256" s="60">
        <v>15000000</v>
      </c>
      <c r="G3256" s="76">
        <f t="shared" si="153"/>
        <v>15000000</v>
      </c>
      <c r="H3256" s="56" t="s">
        <v>1226</v>
      </c>
      <c r="I3256" s="69"/>
      <c r="J3256" s="26"/>
    </row>
    <row r="3257" spans="1:10" s="14" customFormat="1" ht="77.5" x14ac:dyDescent="0.35">
      <c r="A3257" s="10"/>
      <c r="B3257" s="11"/>
      <c r="C3257" s="13">
        <v>20</v>
      </c>
      <c r="D3257" s="12" t="s">
        <v>3199</v>
      </c>
      <c r="E3257" s="60">
        <v>0</v>
      </c>
      <c r="F3257" s="60">
        <v>15000000</v>
      </c>
      <c r="G3257" s="76">
        <f t="shared" si="153"/>
        <v>15000000</v>
      </c>
      <c r="H3257" s="56" t="s">
        <v>1226</v>
      </c>
      <c r="I3257" s="69"/>
      <c r="J3257" s="26"/>
    </row>
    <row r="3258" spans="1:10" s="14" customFormat="1" ht="93" x14ac:dyDescent="0.35">
      <c r="A3258" s="10"/>
      <c r="B3258" s="11"/>
      <c r="C3258" s="13">
        <v>21</v>
      </c>
      <c r="D3258" s="12" t="s">
        <v>3200</v>
      </c>
      <c r="E3258" s="60">
        <v>0</v>
      </c>
      <c r="F3258" s="60">
        <v>15000000</v>
      </c>
      <c r="G3258" s="76">
        <f t="shared" si="153"/>
        <v>15000000</v>
      </c>
      <c r="H3258" s="56" t="s">
        <v>1226</v>
      </c>
      <c r="I3258" s="69"/>
      <c r="J3258" s="26"/>
    </row>
    <row r="3259" spans="1:10" s="14" customFormat="1" ht="144.75" customHeight="1" x14ac:dyDescent="0.35">
      <c r="A3259" s="10"/>
      <c r="B3259" s="11"/>
      <c r="C3259" s="13">
        <v>22</v>
      </c>
      <c r="D3259" s="12" t="s">
        <v>3201</v>
      </c>
      <c r="E3259" s="60">
        <v>0</v>
      </c>
      <c r="F3259" s="60">
        <v>15000000</v>
      </c>
      <c r="G3259" s="76">
        <f t="shared" si="153"/>
        <v>15000000</v>
      </c>
      <c r="H3259" s="56" t="s">
        <v>1226</v>
      </c>
      <c r="I3259" s="69"/>
      <c r="J3259" s="26"/>
    </row>
    <row r="3260" spans="1:10" ht="31.5" customHeight="1" x14ac:dyDescent="0.35">
      <c r="A3260" s="10"/>
      <c r="B3260" s="11"/>
      <c r="C3260" s="109" t="s">
        <v>1307</v>
      </c>
      <c r="D3260" s="110"/>
      <c r="E3260" s="61">
        <f>SUM(E3237:E3259)</f>
        <v>166000000</v>
      </c>
      <c r="F3260" s="61">
        <f>SUM(F3237:F3259)</f>
        <v>376000000</v>
      </c>
      <c r="G3260" s="75">
        <f>SUM(G3237:G3259)</f>
        <v>210000000</v>
      </c>
      <c r="H3260" s="31"/>
      <c r="J3260" s="35"/>
    </row>
    <row r="3261" spans="1:10" x14ac:dyDescent="0.35">
      <c r="A3261" s="10"/>
      <c r="B3261" s="11"/>
      <c r="C3261" s="107" t="s">
        <v>1518</v>
      </c>
      <c r="D3261" s="112"/>
      <c r="E3261" s="59"/>
      <c r="F3261" s="59"/>
      <c r="G3261" s="73"/>
      <c r="H3261" s="31"/>
      <c r="J3261" s="35"/>
    </row>
    <row r="3262" spans="1:10" ht="77.5" x14ac:dyDescent="0.35">
      <c r="A3262" s="10"/>
      <c r="B3262" s="11"/>
      <c r="C3262" s="9">
        <f ca="1">COUNTIF($B$11:E3262,E3262)</f>
        <v>1</v>
      </c>
      <c r="D3262" s="4" t="s">
        <v>1172</v>
      </c>
      <c r="E3262" s="59">
        <v>20000000</v>
      </c>
      <c r="F3262" s="59">
        <v>20000000</v>
      </c>
      <c r="G3262" s="73"/>
      <c r="H3262" s="6" t="s">
        <v>1227</v>
      </c>
    </row>
    <row r="3263" spans="1:10" ht="77.5" x14ac:dyDescent="0.35">
      <c r="A3263" s="10"/>
      <c r="B3263" s="11"/>
      <c r="C3263" s="9">
        <f ca="1">COUNTIF($B$11:E3263,E3263)</f>
        <v>2</v>
      </c>
      <c r="D3263" s="4" t="s">
        <v>1173</v>
      </c>
      <c r="E3263" s="59">
        <v>20000000</v>
      </c>
      <c r="F3263" s="59">
        <v>20000000</v>
      </c>
      <c r="G3263" s="73"/>
      <c r="H3263" s="6" t="s">
        <v>1227</v>
      </c>
    </row>
    <row r="3264" spans="1:10" ht="77.5" x14ac:dyDescent="0.35">
      <c r="A3264" s="10"/>
      <c r="B3264" s="11"/>
      <c r="C3264" s="9">
        <f ca="1">COUNTIF($B$11:E3264,E3264)</f>
        <v>3</v>
      </c>
      <c r="D3264" s="4" t="s">
        <v>1174</v>
      </c>
      <c r="E3264" s="59">
        <v>20000000</v>
      </c>
      <c r="F3264" s="59">
        <v>20000000</v>
      </c>
      <c r="G3264" s="73"/>
      <c r="H3264" s="6" t="s">
        <v>1227</v>
      </c>
    </row>
    <row r="3265" spans="1:10" ht="77.5" x14ac:dyDescent="0.35">
      <c r="A3265" s="10"/>
      <c r="B3265" s="11"/>
      <c r="C3265" s="9">
        <f ca="1">COUNTIF($B$11:E3265,E3265)</f>
        <v>4</v>
      </c>
      <c r="D3265" s="4" t="s">
        <v>1175</v>
      </c>
      <c r="E3265" s="59">
        <v>25000000</v>
      </c>
      <c r="F3265" s="59">
        <v>25000000</v>
      </c>
      <c r="G3265" s="73"/>
      <c r="H3265" s="6" t="s">
        <v>1227</v>
      </c>
    </row>
    <row r="3266" spans="1:10" ht="77.5" x14ac:dyDescent="0.35">
      <c r="A3266" s="10"/>
      <c r="B3266" s="11"/>
      <c r="C3266" s="9">
        <f ca="1">COUNTIF($B$11:E3266,E3266)</f>
        <v>5</v>
      </c>
      <c r="D3266" s="4" t="s">
        <v>1176</v>
      </c>
      <c r="E3266" s="59">
        <v>25000000</v>
      </c>
      <c r="F3266" s="59">
        <v>25000000</v>
      </c>
      <c r="G3266" s="73"/>
      <c r="H3266" s="6" t="s">
        <v>1227</v>
      </c>
    </row>
    <row r="3267" spans="1:10" ht="77.5" x14ac:dyDescent="0.35">
      <c r="A3267" s="10"/>
      <c r="B3267" s="11"/>
      <c r="C3267" s="9">
        <f ca="1">COUNTIF($B$11:E3267,E3267)</f>
        <v>6</v>
      </c>
      <c r="D3267" s="4" t="s">
        <v>1177</v>
      </c>
      <c r="E3267" s="59">
        <v>20000000</v>
      </c>
      <c r="F3267" s="59">
        <v>20000000</v>
      </c>
      <c r="G3267" s="73"/>
      <c r="H3267" s="6" t="s">
        <v>1226</v>
      </c>
    </row>
    <row r="3268" spans="1:10" ht="77.5" x14ac:dyDescent="0.35">
      <c r="A3268" s="10"/>
      <c r="B3268" s="11"/>
      <c r="C3268" s="9">
        <f ca="1">COUNTIF($B$11:E3268,E3268)</f>
        <v>7</v>
      </c>
      <c r="D3268" s="4" t="s">
        <v>1178</v>
      </c>
      <c r="E3268" s="59">
        <v>7000000</v>
      </c>
      <c r="F3268" s="59">
        <v>7000000</v>
      </c>
      <c r="G3268" s="73"/>
      <c r="H3268" s="6" t="s">
        <v>1226</v>
      </c>
    </row>
    <row r="3269" spans="1:10" s="14" customFormat="1" ht="77.5" x14ac:dyDescent="0.35">
      <c r="A3269" s="10"/>
      <c r="B3269" s="11"/>
      <c r="C3269" s="58">
        <v>8</v>
      </c>
      <c r="D3269" s="56" t="s">
        <v>3202</v>
      </c>
      <c r="E3269" s="63">
        <v>0</v>
      </c>
      <c r="F3269" s="63">
        <v>40000000</v>
      </c>
      <c r="G3269" s="76">
        <f t="shared" ref="G3269:G3287" si="154">F3269-E3269</f>
        <v>40000000</v>
      </c>
      <c r="H3269" s="56" t="s">
        <v>1227</v>
      </c>
      <c r="I3269" s="69"/>
      <c r="J3269" s="26"/>
    </row>
    <row r="3270" spans="1:10" s="14" customFormat="1" ht="77.5" x14ac:dyDescent="0.35">
      <c r="A3270" s="10"/>
      <c r="B3270" s="11"/>
      <c r="C3270" s="58">
        <v>9</v>
      </c>
      <c r="D3270" s="56" t="s">
        <v>3203</v>
      </c>
      <c r="E3270" s="63">
        <v>0</v>
      </c>
      <c r="F3270" s="63">
        <v>20000000</v>
      </c>
      <c r="G3270" s="76">
        <f t="shared" si="154"/>
        <v>20000000</v>
      </c>
      <c r="H3270" s="56" t="s">
        <v>1227</v>
      </c>
      <c r="I3270" s="69"/>
      <c r="J3270" s="26"/>
    </row>
    <row r="3271" spans="1:10" s="14" customFormat="1" ht="77.5" x14ac:dyDescent="0.35">
      <c r="A3271" s="10"/>
      <c r="B3271" s="11"/>
      <c r="C3271" s="58">
        <v>10</v>
      </c>
      <c r="D3271" s="56" t="s">
        <v>3205</v>
      </c>
      <c r="E3271" s="63">
        <v>0</v>
      </c>
      <c r="F3271" s="63">
        <v>20000000</v>
      </c>
      <c r="G3271" s="76">
        <f t="shared" si="154"/>
        <v>20000000</v>
      </c>
      <c r="H3271" s="56" t="s">
        <v>1227</v>
      </c>
      <c r="I3271" s="69"/>
      <c r="J3271" s="26"/>
    </row>
    <row r="3272" spans="1:10" s="14" customFormat="1" ht="93" x14ac:dyDescent="0.35">
      <c r="A3272" s="10"/>
      <c r="B3272" s="11"/>
      <c r="C3272" s="58">
        <v>11</v>
      </c>
      <c r="D3272" s="56" t="s">
        <v>3216</v>
      </c>
      <c r="E3272" s="63">
        <v>0</v>
      </c>
      <c r="F3272" s="63">
        <v>25000000</v>
      </c>
      <c r="G3272" s="76">
        <f t="shared" si="154"/>
        <v>25000000</v>
      </c>
      <c r="H3272" s="56" t="s">
        <v>1227</v>
      </c>
      <c r="I3272" s="69"/>
      <c r="J3272" s="26"/>
    </row>
    <row r="3273" spans="1:10" s="14" customFormat="1" ht="77.5" x14ac:dyDescent="0.35">
      <c r="A3273" s="10"/>
      <c r="B3273" s="11"/>
      <c r="C3273" s="58">
        <v>12</v>
      </c>
      <c r="D3273" s="56" t="s">
        <v>3217</v>
      </c>
      <c r="E3273" s="63">
        <v>0</v>
      </c>
      <c r="F3273" s="63">
        <v>25000000</v>
      </c>
      <c r="G3273" s="76">
        <f t="shared" si="154"/>
        <v>25000000</v>
      </c>
      <c r="H3273" s="56" t="s">
        <v>1227</v>
      </c>
      <c r="I3273" s="69"/>
      <c r="J3273" s="26"/>
    </row>
    <row r="3274" spans="1:10" s="14" customFormat="1" ht="77.5" x14ac:dyDescent="0.35">
      <c r="A3274" s="10"/>
      <c r="B3274" s="11"/>
      <c r="C3274" s="58">
        <v>13</v>
      </c>
      <c r="D3274" s="56" t="s">
        <v>3218</v>
      </c>
      <c r="E3274" s="63">
        <v>0</v>
      </c>
      <c r="F3274" s="63">
        <v>25000000</v>
      </c>
      <c r="G3274" s="76">
        <f t="shared" si="154"/>
        <v>25000000</v>
      </c>
      <c r="H3274" s="56" t="s">
        <v>1227</v>
      </c>
      <c r="I3274" s="69"/>
      <c r="J3274" s="26"/>
    </row>
    <row r="3275" spans="1:10" s="14" customFormat="1" ht="77.5" x14ac:dyDescent="0.35">
      <c r="A3275" s="10"/>
      <c r="B3275" s="11"/>
      <c r="C3275" s="58">
        <v>14</v>
      </c>
      <c r="D3275" s="56" t="s">
        <v>3219</v>
      </c>
      <c r="E3275" s="63">
        <v>0</v>
      </c>
      <c r="F3275" s="63">
        <v>25000000</v>
      </c>
      <c r="G3275" s="76">
        <f t="shared" si="154"/>
        <v>25000000</v>
      </c>
      <c r="H3275" s="56" t="s">
        <v>1227</v>
      </c>
      <c r="I3275" s="69"/>
      <c r="J3275" s="26"/>
    </row>
    <row r="3276" spans="1:10" s="14" customFormat="1" ht="108.5" x14ac:dyDescent="0.35">
      <c r="A3276" s="10"/>
      <c r="B3276" s="11"/>
      <c r="C3276" s="58">
        <v>15</v>
      </c>
      <c r="D3276" s="56" t="s">
        <v>3220</v>
      </c>
      <c r="E3276" s="63">
        <v>0</v>
      </c>
      <c r="F3276" s="63">
        <v>40000000</v>
      </c>
      <c r="G3276" s="76">
        <f t="shared" si="154"/>
        <v>40000000</v>
      </c>
      <c r="H3276" s="56" t="s">
        <v>1227</v>
      </c>
      <c r="I3276" s="69"/>
      <c r="J3276" s="26"/>
    </row>
    <row r="3277" spans="1:10" s="14" customFormat="1" ht="77.5" x14ac:dyDescent="0.35">
      <c r="A3277" s="10"/>
      <c r="B3277" s="11"/>
      <c r="C3277" s="58">
        <v>16</v>
      </c>
      <c r="D3277" s="56" t="s">
        <v>3204</v>
      </c>
      <c r="E3277" s="63">
        <v>0</v>
      </c>
      <c r="F3277" s="63">
        <v>10000000</v>
      </c>
      <c r="G3277" s="76">
        <f t="shared" si="154"/>
        <v>10000000</v>
      </c>
      <c r="H3277" s="56" t="s">
        <v>1226</v>
      </c>
      <c r="I3277" s="69"/>
      <c r="J3277" s="26"/>
    </row>
    <row r="3278" spans="1:10" s="14" customFormat="1" ht="77.5" x14ac:dyDescent="0.35">
      <c r="A3278" s="10"/>
      <c r="B3278" s="11"/>
      <c r="C3278" s="58">
        <v>17</v>
      </c>
      <c r="D3278" s="56" t="s">
        <v>3206</v>
      </c>
      <c r="E3278" s="63">
        <v>0</v>
      </c>
      <c r="F3278" s="63">
        <v>16000000</v>
      </c>
      <c r="G3278" s="76">
        <f t="shared" si="154"/>
        <v>16000000</v>
      </c>
      <c r="H3278" s="56" t="s">
        <v>1226</v>
      </c>
      <c r="I3278" s="69"/>
      <c r="J3278" s="26"/>
    </row>
    <row r="3279" spans="1:10" s="14" customFormat="1" ht="77.5" x14ac:dyDescent="0.35">
      <c r="A3279" s="10"/>
      <c r="B3279" s="11"/>
      <c r="C3279" s="58">
        <v>18</v>
      </c>
      <c r="D3279" s="56" t="s">
        <v>3207</v>
      </c>
      <c r="E3279" s="63">
        <v>0</v>
      </c>
      <c r="F3279" s="63">
        <v>10000000</v>
      </c>
      <c r="G3279" s="76">
        <f t="shared" si="154"/>
        <v>10000000</v>
      </c>
      <c r="H3279" s="56" t="s">
        <v>1226</v>
      </c>
      <c r="I3279" s="69"/>
      <c r="J3279" s="26"/>
    </row>
    <row r="3280" spans="1:10" s="14" customFormat="1" ht="77.5" x14ac:dyDescent="0.35">
      <c r="A3280" s="10"/>
      <c r="B3280" s="11"/>
      <c r="C3280" s="58">
        <v>19</v>
      </c>
      <c r="D3280" s="56" t="s">
        <v>3208</v>
      </c>
      <c r="E3280" s="63">
        <v>0</v>
      </c>
      <c r="F3280" s="63">
        <v>15000000</v>
      </c>
      <c r="G3280" s="76">
        <f t="shared" si="154"/>
        <v>15000000</v>
      </c>
      <c r="H3280" s="56" t="s">
        <v>1226</v>
      </c>
      <c r="I3280" s="69"/>
      <c r="J3280" s="26"/>
    </row>
    <row r="3281" spans="1:10" s="14" customFormat="1" ht="77.5" x14ac:dyDescent="0.35">
      <c r="A3281" s="10"/>
      <c r="B3281" s="11"/>
      <c r="C3281" s="58">
        <v>20</v>
      </c>
      <c r="D3281" s="56" t="s">
        <v>3209</v>
      </c>
      <c r="E3281" s="63">
        <v>0</v>
      </c>
      <c r="F3281" s="63">
        <v>17000000</v>
      </c>
      <c r="G3281" s="76">
        <f t="shared" si="154"/>
        <v>17000000</v>
      </c>
      <c r="H3281" s="56" t="s">
        <v>1226</v>
      </c>
      <c r="I3281" s="69"/>
      <c r="J3281" s="26"/>
    </row>
    <row r="3282" spans="1:10" s="14" customFormat="1" ht="77.5" x14ac:dyDescent="0.35">
      <c r="A3282" s="10"/>
      <c r="B3282" s="11"/>
      <c r="C3282" s="58">
        <v>21</v>
      </c>
      <c r="D3282" s="56" t="s">
        <v>3210</v>
      </c>
      <c r="E3282" s="63">
        <v>0</v>
      </c>
      <c r="F3282" s="63">
        <v>12000000</v>
      </c>
      <c r="G3282" s="76">
        <f t="shared" si="154"/>
        <v>12000000</v>
      </c>
      <c r="H3282" s="56" t="s">
        <v>1226</v>
      </c>
      <c r="I3282" s="69"/>
      <c r="J3282" s="26"/>
    </row>
    <row r="3283" spans="1:10" s="14" customFormat="1" ht="77.5" x14ac:dyDescent="0.35">
      <c r="A3283" s="10"/>
      <c r="B3283" s="11"/>
      <c r="C3283" s="58">
        <v>22</v>
      </c>
      <c r="D3283" s="56" t="s">
        <v>3211</v>
      </c>
      <c r="E3283" s="63">
        <v>0</v>
      </c>
      <c r="F3283" s="63">
        <v>12000000</v>
      </c>
      <c r="G3283" s="76">
        <f t="shared" si="154"/>
        <v>12000000</v>
      </c>
      <c r="H3283" s="56" t="s">
        <v>1226</v>
      </c>
      <c r="I3283" s="69"/>
      <c r="J3283" s="26"/>
    </row>
    <row r="3284" spans="1:10" s="14" customFormat="1" ht="77.5" x14ac:dyDescent="0.35">
      <c r="A3284" s="10"/>
      <c r="B3284" s="11"/>
      <c r="C3284" s="58">
        <v>23</v>
      </c>
      <c r="D3284" s="56" t="s">
        <v>3212</v>
      </c>
      <c r="E3284" s="63">
        <v>0</v>
      </c>
      <c r="F3284" s="63">
        <v>12000000</v>
      </c>
      <c r="G3284" s="76">
        <f t="shared" si="154"/>
        <v>12000000</v>
      </c>
      <c r="H3284" s="56" t="s">
        <v>1226</v>
      </c>
      <c r="I3284" s="69"/>
      <c r="J3284" s="26"/>
    </row>
    <row r="3285" spans="1:10" s="14" customFormat="1" ht="77.5" x14ac:dyDescent="0.35">
      <c r="A3285" s="10"/>
      <c r="B3285" s="11"/>
      <c r="C3285" s="58">
        <v>24</v>
      </c>
      <c r="D3285" s="56" t="s">
        <v>3213</v>
      </c>
      <c r="E3285" s="63">
        <v>0</v>
      </c>
      <c r="F3285" s="63">
        <v>12000000</v>
      </c>
      <c r="G3285" s="76">
        <f t="shared" si="154"/>
        <v>12000000</v>
      </c>
      <c r="H3285" s="56" t="s">
        <v>1226</v>
      </c>
      <c r="I3285" s="69"/>
      <c r="J3285" s="26"/>
    </row>
    <row r="3286" spans="1:10" s="14" customFormat="1" ht="77.5" x14ac:dyDescent="0.35">
      <c r="A3286" s="10"/>
      <c r="B3286" s="11"/>
      <c r="C3286" s="58">
        <v>25</v>
      </c>
      <c r="D3286" s="56" t="s">
        <v>3214</v>
      </c>
      <c r="E3286" s="63">
        <v>0</v>
      </c>
      <c r="F3286" s="63">
        <v>10000000</v>
      </c>
      <c r="G3286" s="76">
        <f t="shared" si="154"/>
        <v>10000000</v>
      </c>
      <c r="H3286" s="56" t="s">
        <v>1226</v>
      </c>
      <c r="I3286" s="69"/>
      <c r="J3286" s="26"/>
    </row>
    <row r="3287" spans="1:10" s="14" customFormat="1" ht="77.5" x14ac:dyDescent="0.35">
      <c r="A3287" s="10"/>
      <c r="B3287" s="11"/>
      <c r="C3287" s="58">
        <v>26</v>
      </c>
      <c r="D3287" s="56" t="s">
        <v>3215</v>
      </c>
      <c r="E3287" s="63">
        <v>0</v>
      </c>
      <c r="F3287" s="63">
        <v>15000000</v>
      </c>
      <c r="G3287" s="76">
        <f t="shared" si="154"/>
        <v>15000000</v>
      </c>
      <c r="H3287" s="56" t="s">
        <v>1226</v>
      </c>
      <c r="I3287" s="69"/>
      <c r="J3287" s="26"/>
    </row>
    <row r="3288" spans="1:10" x14ac:dyDescent="0.35">
      <c r="A3288" s="10"/>
      <c r="B3288" s="11"/>
      <c r="C3288" s="109" t="s">
        <v>1505</v>
      </c>
      <c r="D3288" s="110"/>
      <c r="E3288" s="59">
        <f>SUM(E3262:E3287)</f>
        <v>137000000</v>
      </c>
      <c r="F3288" s="59">
        <f>SUM(F3262:F3287)</f>
        <v>498000000</v>
      </c>
      <c r="G3288" s="73">
        <f>SUM(G3262:G3287)</f>
        <v>361000000</v>
      </c>
      <c r="H3288" s="31"/>
      <c r="J3288" s="35"/>
    </row>
    <row r="3289" spans="1:10" x14ac:dyDescent="0.35">
      <c r="A3289" s="10"/>
      <c r="B3289" s="11"/>
      <c r="C3289" s="107" t="s">
        <v>1519</v>
      </c>
      <c r="D3289" s="112"/>
      <c r="E3289" s="59"/>
      <c r="F3289" s="59"/>
      <c r="G3289" s="73"/>
      <c r="H3289" s="31"/>
      <c r="J3289" s="35"/>
    </row>
    <row r="3290" spans="1:10" ht="77.5" x14ac:dyDescent="0.35">
      <c r="A3290" s="10"/>
      <c r="B3290" s="11"/>
      <c r="C3290" s="9">
        <f ca="1">COUNTIF($B$11:E3290,E3290)</f>
        <v>1</v>
      </c>
      <c r="D3290" s="4" t="s">
        <v>1179</v>
      </c>
      <c r="E3290" s="59">
        <v>20000000</v>
      </c>
      <c r="F3290" s="59">
        <v>20000000</v>
      </c>
      <c r="G3290" s="73"/>
      <c r="H3290" s="6" t="s">
        <v>1227</v>
      </c>
    </row>
    <row r="3291" spans="1:10" ht="77.5" x14ac:dyDescent="0.35">
      <c r="A3291" s="10"/>
      <c r="B3291" s="11"/>
      <c r="C3291" s="9">
        <f ca="1">COUNTIF($B$11:E3291,E3291)</f>
        <v>2</v>
      </c>
      <c r="D3291" s="4" t="s">
        <v>1180</v>
      </c>
      <c r="E3291" s="59">
        <v>20000000</v>
      </c>
      <c r="F3291" s="59">
        <v>20000000</v>
      </c>
      <c r="G3291" s="73"/>
      <c r="H3291" s="6" t="s">
        <v>1227</v>
      </c>
    </row>
    <row r="3292" spans="1:10" ht="77.5" x14ac:dyDescent="0.35">
      <c r="A3292" s="10"/>
      <c r="B3292" s="11"/>
      <c r="C3292" s="9">
        <f ca="1">COUNTIF($B$11:E3292,E3292)</f>
        <v>3</v>
      </c>
      <c r="D3292" s="4" t="s">
        <v>1181</v>
      </c>
      <c r="E3292" s="59">
        <v>20000000</v>
      </c>
      <c r="F3292" s="59">
        <v>20000000</v>
      </c>
      <c r="G3292" s="73"/>
      <c r="H3292" s="6" t="s">
        <v>1227</v>
      </c>
    </row>
    <row r="3293" spans="1:10" ht="77.5" x14ac:dyDescent="0.35">
      <c r="A3293" s="10"/>
      <c r="B3293" s="11"/>
      <c r="C3293" s="9">
        <f ca="1">COUNTIF($B$11:E3293,E3293)</f>
        <v>4</v>
      </c>
      <c r="D3293" s="4" t="s">
        <v>1182</v>
      </c>
      <c r="E3293" s="59">
        <v>50000000</v>
      </c>
      <c r="F3293" s="59">
        <v>50000000</v>
      </c>
      <c r="G3293" s="73"/>
      <c r="H3293" s="6" t="s">
        <v>1227</v>
      </c>
    </row>
    <row r="3294" spans="1:10" ht="77.5" x14ac:dyDescent="0.35">
      <c r="A3294" s="10"/>
      <c r="B3294" s="11"/>
      <c r="C3294" s="9">
        <f ca="1">COUNTIF($B$11:E3294,E3294)</f>
        <v>5</v>
      </c>
      <c r="D3294" s="4" t="s">
        <v>1183</v>
      </c>
      <c r="E3294" s="59">
        <v>20000000</v>
      </c>
      <c r="F3294" s="59">
        <v>20000000</v>
      </c>
      <c r="G3294" s="73"/>
      <c r="H3294" s="6" t="s">
        <v>1227</v>
      </c>
    </row>
    <row r="3295" spans="1:10" ht="93" x14ac:dyDescent="0.35">
      <c r="A3295" s="10"/>
      <c r="B3295" s="11"/>
      <c r="C3295" s="9">
        <f ca="1">COUNTIF($B$11:E3295,E3295)</f>
        <v>6</v>
      </c>
      <c r="D3295" s="4" t="s">
        <v>1184</v>
      </c>
      <c r="E3295" s="59">
        <v>17500000</v>
      </c>
      <c r="F3295" s="59">
        <v>17500000</v>
      </c>
      <c r="G3295" s="73"/>
      <c r="H3295" s="6" t="s">
        <v>1227</v>
      </c>
    </row>
    <row r="3296" spans="1:10" ht="93" x14ac:dyDescent="0.35">
      <c r="A3296" s="10"/>
      <c r="B3296" s="11"/>
      <c r="C3296" s="9">
        <f ca="1">COUNTIF($B$11:E3296,E3296)</f>
        <v>7</v>
      </c>
      <c r="D3296" s="4" t="s">
        <v>1185</v>
      </c>
      <c r="E3296" s="59">
        <v>17500000</v>
      </c>
      <c r="F3296" s="59">
        <v>17500000</v>
      </c>
      <c r="G3296" s="73"/>
      <c r="H3296" s="6" t="s">
        <v>1227</v>
      </c>
    </row>
    <row r="3297" spans="1:10" ht="108.5" x14ac:dyDescent="0.35">
      <c r="A3297" s="10"/>
      <c r="B3297" s="11"/>
      <c r="C3297" s="9">
        <f ca="1">COUNTIF($B$11:E3297,E3297)</f>
        <v>8</v>
      </c>
      <c r="D3297" s="4" t="s">
        <v>1186</v>
      </c>
      <c r="E3297" s="59">
        <v>25000000</v>
      </c>
      <c r="F3297" s="59">
        <v>25000000</v>
      </c>
      <c r="G3297" s="73"/>
      <c r="H3297" s="6" t="s">
        <v>1227</v>
      </c>
    </row>
    <row r="3298" spans="1:10" ht="108.5" x14ac:dyDescent="0.35">
      <c r="A3298" s="10"/>
      <c r="B3298" s="11"/>
      <c r="C3298" s="9">
        <f ca="1">COUNTIF($B$11:E3298,E3298)</f>
        <v>9</v>
      </c>
      <c r="D3298" s="4" t="s">
        <v>1187</v>
      </c>
      <c r="E3298" s="59">
        <v>10000000</v>
      </c>
      <c r="F3298" s="59">
        <v>10000000</v>
      </c>
      <c r="G3298" s="73"/>
      <c r="H3298" s="6" t="s">
        <v>1227</v>
      </c>
    </row>
    <row r="3299" spans="1:10" ht="108.5" x14ac:dyDescent="0.35">
      <c r="A3299" s="10"/>
      <c r="B3299" s="11"/>
      <c r="C3299" s="9">
        <f ca="1">COUNTIF($B$11:E3299,E3299)</f>
        <v>10</v>
      </c>
      <c r="D3299" s="4" t="s">
        <v>1188</v>
      </c>
      <c r="E3299" s="59">
        <v>75000000</v>
      </c>
      <c r="F3299" s="59">
        <v>75000000</v>
      </c>
      <c r="G3299" s="73"/>
      <c r="H3299" s="6" t="s">
        <v>1227</v>
      </c>
    </row>
    <row r="3300" spans="1:10" ht="77.5" x14ac:dyDescent="0.35">
      <c r="A3300" s="10"/>
      <c r="B3300" s="11"/>
      <c r="C3300" s="9">
        <f ca="1">COUNTIF($B$11:E3300,E3300)</f>
        <v>11</v>
      </c>
      <c r="D3300" s="4" t="s">
        <v>1189</v>
      </c>
      <c r="E3300" s="59">
        <v>7000000</v>
      </c>
      <c r="F3300" s="59">
        <v>7000000</v>
      </c>
      <c r="G3300" s="73"/>
      <c r="H3300" s="6" t="s">
        <v>1226</v>
      </c>
    </row>
    <row r="3301" spans="1:10" ht="77.5" x14ac:dyDescent="0.35">
      <c r="A3301" s="10"/>
      <c r="B3301" s="11"/>
      <c r="C3301" s="9">
        <f ca="1">COUNTIF($B$11:E3301,E3301)</f>
        <v>12</v>
      </c>
      <c r="D3301" s="4" t="s">
        <v>1190</v>
      </c>
      <c r="E3301" s="59">
        <v>20000000</v>
      </c>
      <c r="F3301" s="59">
        <v>20000000</v>
      </c>
      <c r="G3301" s="73"/>
      <c r="H3301" s="6" t="s">
        <v>1226</v>
      </c>
    </row>
    <row r="3302" spans="1:10" s="14" customFormat="1" ht="77.5" x14ac:dyDescent="0.35">
      <c r="A3302" s="10"/>
      <c r="B3302" s="11"/>
      <c r="C3302" s="58">
        <v>14</v>
      </c>
      <c r="D3302" s="56" t="s">
        <v>3221</v>
      </c>
      <c r="E3302" s="63">
        <v>0</v>
      </c>
      <c r="F3302" s="63">
        <v>20000000</v>
      </c>
      <c r="G3302" s="76">
        <f t="shared" ref="G3302:G3319" si="155">F3302-E3302</f>
        <v>20000000</v>
      </c>
      <c r="H3302" s="56" t="s">
        <v>1227</v>
      </c>
      <c r="I3302" s="69"/>
      <c r="J3302" s="26"/>
    </row>
    <row r="3303" spans="1:10" s="14" customFormat="1" ht="77.5" x14ac:dyDescent="0.35">
      <c r="A3303" s="10"/>
      <c r="B3303" s="11"/>
      <c r="C3303" s="58">
        <v>15</v>
      </c>
      <c r="D3303" s="56" t="s">
        <v>3121</v>
      </c>
      <c r="E3303" s="63">
        <v>0</v>
      </c>
      <c r="F3303" s="63">
        <v>20000000</v>
      </c>
      <c r="G3303" s="76">
        <f t="shared" si="155"/>
        <v>20000000</v>
      </c>
      <c r="H3303" s="56" t="s">
        <v>1227</v>
      </c>
      <c r="I3303" s="69"/>
      <c r="J3303" s="26"/>
    </row>
    <row r="3304" spans="1:10" s="14" customFormat="1" ht="77.5" x14ac:dyDescent="0.35">
      <c r="A3304" s="10"/>
      <c r="B3304" s="11"/>
      <c r="C3304" s="58">
        <v>16</v>
      </c>
      <c r="D3304" s="56" t="s">
        <v>3223</v>
      </c>
      <c r="E3304" s="63">
        <v>0</v>
      </c>
      <c r="F3304" s="63">
        <v>17000000</v>
      </c>
      <c r="G3304" s="76">
        <f t="shared" si="155"/>
        <v>17000000</v>
      </c>
      <c r="H3304" s="56" t="s">
        <v>1227</v>
      </c>
      <c r="I3304" s="69"/>
      <c r="J3304" s="26"/>
    </row>
    <row r="3305" spans="1:10" s="14" customFormat="1" ht="77.5" x14ac:dyDescent="0.35">
      <c r="A3305" s="10"/>
      <c r="B3305" s="11"/>
      <c r="C3305" s="58">
        <v>17</v>
      </c>
      <c r="D3305" s="56" t="s">
        <v>3224</v>
      </c>
      <c r="E3305" s="63">
        <v>0</v>
      </c>
      <c r="F3305" s="63">
        <v>16000000</v>
      </c>
      <c r="G3305" s="76">
        <f t="shared" si="155"/>
        <v>16000000</v>
      </c>
      <c r="H3305" s="56" t="s">
        <v>1227</v>
      </c>
      <c r="I3305" s="69"/>
      <c r="J3305" s="26"/>
    </row>
    <row r="3306" spans="1:10" s="14" customFormat="1" ht="77.5" x14ac:dyDescent="0.35">
      <c r="A3306" s="10"/>
      <c r="B3306" s="11"/>
      <c r="C3306" s="58">
        <v>18</v>
      </c>
      <c r="D3306" s="56" t="s">
        <v>3236</v>
      </c>
      <c r="E3306" s="63">
        <v>0</v>
      </c>
      <c r="F3306" s="63">
        <v>50000000</v>
      </c>
      <c r="G3306" s="76">
        <f t="shared" si="155"/>
        <v>50000000</v>
      </c>
      <c r="H3306" s="56" t="s">
        <v>1227</v>
      </c>
      <c r="I3306" s="69"/>
      <c r="J3306" s="26"/>
    </row>
    <row r="3307" spans="1:10" s="14" customFormat="1" ht="93" x14ac:dyDescent="0.35">
      <c r="A3307" s="10"/>
      <c r="B3307" s="11"/>
      <c r="C3307" s="58">
        <v>19</v>
      </c>
      <c r="D3307" s="56" t="s">
        <v>3237</v>
      </c>
      <c r="E3307" s="63">
        <v>0</v>
      </c>
      <c r="F3307" s="63">
        <v>30000000</v>
      </c>
      <c r="G3307" s="76">
        <f t="shared" si="155"/>
        <v>30000000</v>
      </c>
      <c r="H3307" s="56" t="s">
        <v>1227</v>
      </c>
      <c r="I3307" s="69"/>
      <c r="J3307" s="26"/>
    </row>
    <row r="3308" spans="1:10" s="14" customFormat="1" ht="77.5" x14ac:dyDescent="0.35">
      <c r="A3308" s="10"/>
      <c r="B3308" s="11"/>
      <c r="C3308" s="58">
        <v>20</v>
      </c>
      <c r="D3308" s="56" t="s">
        <v>3222</v>
      </c>
      <c r="E3308" s="63">
        <v>0</v>
      </c>
      <c r="F3308" s="63">
        <v>20000000</v>
      </c>
      <c r="G3308" s="76">
        <f t="shared" si="155"/>
        <v>20000000</v>
      </c>
      <c r="H3308" s="56" t="s">
        <v>1226</v>
      </c>
      <c r="I3308" s="69"/>
      <c r="J3308" s="26"/>
    </row>
    <row r="3309" spans="1:10" s="14" customFormat="1" ht="77.5" x14ac:dyDescent="0.35">
      <c r="A3309" s="10"/>
      <c r="B3309" s="11"/>
      <c r="C3309" s="58">
        <v>21</v>
      </c>
      <c r="D3309" s="56" t="s">
        <v>3225</v>
      </c>
      <c r="E3309" s="63">
        <v>0</v>
      </c>
      <c r="F3309" s="63">
        <v>15000000</v>
      </c>
      <c r="G3309" s="76">
        <f t="shared" si="155"/>
        <v>15000000</v>
      </c>
      <c r="H3309" s="56" t="s">
        <v>1226</v>
      </c>
      <c r="I3309" s="69"/>
      <c r="J3309" s="26"/>
    </row>
    <row r="3310" spans="1:10" s="14" customFormat="1" ht="77.5" x14ac:dyDescent="0.35">
      <c r="A3310" s="10"/>
      <c r="B3310" s="11"/>
      <c r="C3310" s="58">
        <v>22</v>
      </c>
      <c r="D3310" s="56" t="s">
        <v>3226</v>
      </c>
      <c r="E3310" s="63">
        <v>0</v>
      </c>
      <c r="F3310" s="63">
        <v>17000000</v>
      </c>
      <c r="G3310" s="76">
        <f t="shared" si="155"/>
        <v>17000000</v>
      </c>
      <c r="H3310" s="56" t="s">
        <v>1226</v>
      </c>
      <c r="I3310" s="69"/>
      <c r="J3310" s="26"/>
    </row>
    <row r="3311" spans="1:10" s="14" customFormat="1" ht="77.5" x14ac:dyDescent="0.35">
      <c r="A3311" s="10"/>
      <c r="B3311" s="11"/>
      <c r="C3311" s="58">
        <v>23</v>
      </c>
      <c r="D3311" s="56" t="s">
        <v>3227</v>
      </c>
      <c r="E3311" s="63">
        <v>0</v>
      </c>
      <c r="F3311" s="63">
        <v>16000000</v>
      </c>
      <c r="G3311" s="76">
        <f t="shared" si="155"/>
        <v>16000000</v>
      </c>
      <c r="H3311" s="56" t="s">
        <v>1226</v>
      </c>
      <c r="I3311" s="69"/>
      <c r="J3311" s="26"/>
    </row>
    <row r="3312" spans="1:10" s="14" customFormat="1" ht="77.5" x14ac:dyDescent="0.35">
      <c r="A3312" s="10"/>
      <c r="B3312" s="11"/>
      <c r="C3312" s="58">
        <v>24</v>
      </c>
      <c r="D3312" s="56" t="s">
        <v>3228</v>
      </c>
      <c r="E3312" s="63">
        <v>0</v>
      </c>
      <c r="F3312" s="63">
        <v>15000000</v>
      </c>
      <c r="G3312" s="76">
        <f t="shared" si="155"/>
        <v>15000000</v>
      </c>
      <c r="H3312" s="56" t="s">
        <v>1226</v>
      </c>
      <c r="I3312" s="69"/>
      <c r="J3312" s="26"/>
    </row>
    <row r="3313" spans="1:10" s="14" customFormat="1" ht="77.5" x14ac:dyDescent="0.35">
      <c r="A3313" s="10"/>
      <c r="B3313" s="11"/>
      <c r="C3313" s="58">
        <v>25</v>
      </c>
      <c r="D3313" s="56" t="s">
        <v>3229</v>
      </c>
      <c r="E3313" s="63">
        <v>0</v>
      </c>
      <c r="F3313" s="63">
        <v>10000000</v>
      </c>
      <c r="G3313" s="76">
        <f t="shared" si="155"/>
        <v>10000000</v>
      </c>
      <c r="H3313" s="56" t="s">
        <v>1226</v>
      </c>
      <c r="I3313" s="69"/>
      <c r="J3313" s="26"/>
    </row>
    <row r="3314" spans="1:10" s="14" customFormat="1" ht="77.5" x14ac:dyDescent="0.35">
      <c r="A3314" s="10"/>
      <c r="B3314" s="11"/>
      <c r="C3314" s="58">
        <v>26</v>
      </c>
      <c r="D3314" s="56" t="s">
        <v>3230</v>
      </c>
      <c r="E3314" s="63">
        <v>0</v>
      </c>
      <c r="F3314" s="63">
        <v>30000000</v>
      </c>
      <c r="G3314" s="76">
        <f t="shared" si="155"/>
        <v>30000000</v>
      </c>
      <c r="H3314" s="56" t="s">
        <v>1226</v>
      </c>
      <c r="I3314" s="69"/>
      <c r="J3314" s="26"/>
    </row>
    <row r="3315" spans="1:10" s="14" customFormat="1" ht="77.5" x14ac:dyDescent="0.35">
      <c r="A3315" s="10"/>
      <c r="B3315" s="11"/>
      <c r="C3315" s="58">
        <v>27</v>
      </c>
      <c r="D3315" s="56" t="s">
        <v>3231</v>
      </c>
      <c r="E3315" s="63">
        <v>0</v>
      </c>
      <c r="F3315" s="63">
        <v>15000000</v>
      </c>
      <c r="G3315" s="76">
        <f t="shared" si="155"/>
        <v>15000000</v>
      </c>
      <c r="H3315" s="56" t="s">
        <v>1226</v>
      </c>
      <c r="I3315" s="69"/>
      <c r="J3315" s="26"/>
    </row>
    <row r="3316" spans="1:10" s="14" customFormat="1" ht="77.5" x14ac:dyDescent="0.35">
      <c r="A3316" s="10"/>
      <c r="B3316" s="11"/>
      <c r="C3316" s="58">
        <v>28</v>
      </c>
      <c r="D3316" s="56" t="s">
        <v>3232</v>
      </c>
      <c r="E3316" s="63">
        <v>0</v>
      </c>
      <c r="F3316" s="63">
        <v>17000000</v>
      </c>
      <c r="G3316" s="76">
        <f t="shared" si="155"/>
        <v>17000000</v>
      </c>
      <c r="H3316" s="56" t="s">
        <v>1226</v>
      </c>
      <c r="I3316" s="69"/>
      <c r="J3316" s="26"/>
    </row>
    <row r="3317" spans="1:10" s="14" customFormat="1" ht="77.5" x14ac:dyDescent="0.35">
      <c r="A3317" s="10"/>
      <c r="B3317" s="11"/>
      <c r="C3317" s="58">
        <v>29</v>
      </c>
      <c r="D3317" s="56" t="s">
        <v>3233</v>
      </c>
      <c r="E3317" s="63">
        <v>0</v>
      </c>
      <c r="F3317" s="63">
        <v>17000000</v>
      </c>
      <c r="G3317" s="76">
        <f t="shared" si="155"/>
        <v>17000000</v>
      </c>
      <c r="H3317" s="56" t="s">
        <v>1226</v>
      </c>
      <c r="I3317" s="69"/>
      <c r="J3317" s="26"/>
    </row>
    <row r="3318" spans="1:10" s="14" customFormat="1" ht="77.5" x14ac:dyDescent="0.35">
      <c r="A3318" s="10"/>
      <c r="B3318" s="11"/>
      <c r="C3318" s="58">
        <v>30</v>
      </c>
      <c r="D3318" s="56" t="s">
        <v>3234</v>
      </c>
      <c r="E3318" s="63">
        <v>0</v>
      </c>
      <c r="F3318" s="63">
        <v>17000000</v>
      </c>
      <c r="G3318" s="76">
        <f t="shared" si="155"/>
        <v>17000000</v>
      </c>
      <c r="H3318" s="56" t="s">
        <v>1226</v>
      </c>
      <c r="I3318" s="69"/>
      <c r="J3318" s="26"/>
    </row>
    <row r="3319" spans="1:10" s="14" customFormat="1" ht="77.5" x14ac:dyDescent="0.35">
      <c r="A3319" s="10"/>
      <c r="B3319" s="11"/>
      <c r="C3319" s="58">
        <v>31</v>
      </c>
      <c r="D3319" s="56" t="s">
        <v>3235</v>
      </c>
      <c r="E3319" s="63">
        <v>0</v>
      </c>
      <c r="F3319" s="63">
        <v>25000000</v>
      </c>
      <c r="G3319" s="76">
        <f t="shared" si="155"/>
        <v>25000000</v>
      </c>
      <c r="H3319" s="56" t="s">
        <v>1226</v>
      </c>
      <c r="I3319" s="69"/>
      <c r="J3319" s="26"/>
    </row>
    <row r="3320" spans="1:10" ht="15.75" customHeight="1" x14ac:dyDescent="0.35">
      <c r="A3320" s="10"/>
      <c r="B3320" s="11"/>
      <c r="C3320" s="109" t="s">
        <v>1506</v>
      </c>
      <c r="D3320" s="110"/>
      <c r="E3320" s="59">
        <f>SUM(E3290:E3319)</f>
        <v>302000000</v>
      </c>
      <c r="F3320" s="59">
        <f>SUM(F3290:F3319)</f>
        <v>669000000</v>
      </c>
      <c r="G3320" s="73">
        <f>SUM(G3290:G3319)</f>
        <v>367000000</v>
      </c>
      <c r="H3320" s="31"/>
      <c r="J3320" s="35"/>
    </row>
    <row r="3321" spans="1:10" x14ac:dyDescent="0.35">
      <c r="A3321" s="10"/>
      <c r="B3321" s="11"/>
      <c r="C3321" s="107" t="s">
        <v>1520</v>
      </c>
      <c r="D3321" s="112"/>
      <c r="E3321" s="59"/>
      <c r="F3321" s="59"/>
      <c r="G3321" s="73"/>
      <c r="H3321" s="31"/>
      <c r="J3321" s="35"/>
    </row>
    <row r="3322" spans="1:10" ht="77.5" x14ac:dyDescent="0.35">
      <c r="A3322" s="10"/>
      <c r="B3322" s="11"/>
      <c r="C3322" s="9">
        <f ca="1">COUNTIF($B$11:E3322,E3322)</f>
        <v>1</v>
      </c>
      <c r="D3322" s="4" t="s">
        <v>1191</v>
      </c>
      <c r="E3322" s="59">
        <v>185000000</v>
      </c>
      <c r="F3322" s="59">
        <v>185000000</v>
      </c>
      <c r="G3322" s="73"/>
      <c r="H3322" s="6" t="s">
        <v>1227</v>
      </c>
    </row>
    <row r="3323" spans="1:10" ht="77.5" x14ac:dyDescent="0.35">
      <c r="A3323" s="10"/>
      <c r="B3323" s="11"/>
      <c r="C3323" s="9">
        <f ca="1">COUNTIF($B$11:E3323,E3323)</f>
        <v>2</v>
      </c>
      <c r="D3323" s="4" t="s">
        <v>1192</v>
      </c>
      <c r="E3323" s="59">
        <v>20000000</v>
      </c>
      <c r="F3323" s="59">
        <v>20000000</v>
      </c>
      <c r="G3323" s="73"/>
      <c r="H3323" s="6" t="s">
        <v>1227</v>
      </c>
    </row>
    <row r="3324" spans="1:10" ht="77.5" x14ac:dyDescent="0.35">
      <c r="A3324" s="10"/>
      <c r="B3324" s="11"/>
      <c r="C3324" s="9">
        <f ca="1">COUNTIF($B$11:E3324,E3324)</f>
        <v>3</v>
      </c>
      <c r="D3324" s="4" t="s">
        <v>1193</v>
      </c>
      <c r="E3324" s="59">
        <v>20000000</v>
      </c>
      <c r="F3324" s="59">
        <v>20000000</v>
      </c>
      <c r="G3324" s="73"/>
      <c r="H3324" s="6" t="s">
        <v>1227</v>
      </c>
    </row>
    <row r="3325" spans="1:10" ht="77.5" x14ac:dyDescent="0.35">
      <c r="A3325" s="10"/>
      <c r="B3325" s="11"/>
      <c r="C3325" s="9">
        <f ca="1">COUNTIF($B$11:E3325,E3325)</f>
        <v>4</v>
      </c>
      <c r="D3325" s="4" t="s">
        <v>1194</v>
      </c>
      <c r="E3325" s="59">
        <v>20000000</v>
      </c>
      <c r="F3325" s="59">
        <v>20000000</v>
      </c>
      <c r="G3325" s="73"/>
      <c r="H3325" s="6" t="s">
        <v>1227</v>
      </c>
    </row>
    <row r="3326" spans="1:10" ht="77.5" x14ac:dyDescent="0.35">
      <c r="A3326" s="10"/>
      <c r="B3326" s="11"/>
      <c r="C3326" s="9">
        <f ca="1">COUNTIF($B$11:E3326,E3326)</f>
        <v>5</v>
      </c>
      <c r="D3326" s="4" t="s">
        <v>1195</v>
      </c>
      <c r="E3326" s="59">
        <v>20000000</v>
      </c>
      <c r="F3326" s="59">
        <v>20000000</v>
      </c>
      <c r="G3326" s="73"/>
      <c r="H3326" s="6" t="s">
        <v>1227</v>
      </c>
    </row>
    <row r="3327" spans="1:10" ht="124" x14ac:dyDescent="0.35">
      <c r="A3327" s="10"/>
      <c r="B3327" s="11"/>
      <c r="C3327" s="9">
        <f ca="1">COUNTIF($B$11:E3327,E3327)</f>
        <v>6</v>
      </c>
      <c r="D3327" s="4" t="s">
        <v>1196</v>
      </c>
      <c r="E3327" s="59">
        <v>25000000</v>
      </c>
      <c r="F3327" s="59">
        <v>25000000</v>
      </c>
      <c r="G3327" s="73"/>
      <c r="H3327" s="6" t="s">
        <v>1227</v>
      </c>
    </row>
    <row r="3328" spans="1:10" ht="93" x14ac:dyDescent="0.35">
      <c r="A3328" s="10"/>
      <c r="B3328" s="11"/>
      <c r="C3328" s="9">
        <f ca="1">COUNTIF($B$11:E3328,E3328)</f>
        <v>7</v>
      </c>
      <c r="D3328" s="4" t="s">
        <v>1197</v>
      </c>
      <c r="E3328" s="59">
        <v>20000000</v>
      </c>
      <c r="F3328" s="59">
        <v>20000000</v>
      </c>
      <c r="G3328" s="73"/>
      <c r="H3328" s="6" t="s">
        <v>1227</v>
      </c>
    </row>
    <row r="3329" spans="1:8" ht="108.5" x14ac:dyDescent="0.35">
      <c r="A3329" s="10"/>
      <c r="B3329" s="11"/>
      <c r="C3329" s="9">
        <f ca="1">COUNTIF($B$11:E3329,E3329)</f>
        <v>8</v>
      </c>
      <c r="D3329" s="4" t="s">
        <v>1198</v>
      </c>
      <c r="E3329" s="59">
        <v>20000000</v>
      </c>
      <c r="F3329" s="59">
        <v>20000000</v>
      </c>
      <c r="G3329" s="73"/>
      <c r="H3329" s="6" t="s">
        <v>1227</v>
      </c>
    </row>
    <row r="3330" spans="1:8" ht="108.5" x14ac:dyDescent="0.35">
      <c r="A3330" s="10"/>
      <c r="B3330" s="11"/>
      <c r="C3330" s="9">
        <f ca="1">COUNTIF($B$11:E3330,E3330)</f>
        <v>9</v>
      </c>
      <c r="D3330" s="4" t="s">
        <v>1199</v>
      </c>
      <c r="E3330" s="59">
        <v>20000000</v>
      </c>
      <c r="F3330" s="59">
        <v>20000000</v>
      </c>
      <c r="G3330" s="73"/>
      <c r="H3330" s="6" t="s">
        <v>1227</v>
      </c>
    </row>
    <row r="3331" spans="1:8" ht="108.5" x14ac:dyDescent="0.35">
      <c r="A3331" s="10"/>
      <c r="B3331" s="11"/>
      <c r="C3331" s="9">
        <f ca="1">COUNTIF($B$11:E3331,E3331)</f>
        <v>10</v>
      </c>
      <c r="D3331" s="4" t="s">
        <v>1200</v>
      </c>
      <c r="E3331" s="59">
        <v>40000000</v>
      </c>
      <c r="F3331" s="59">
        <v>40000000</v>
      </c>
      <c r="G3331" s="73"/>
      <c r="H3331" s="6" t="s">
        <v>1227</v>
      </c>
    </row>
    <row r="3332" spans="1:8" ht="108.5" x14ac:dyDescent="0.35">
      <c r="A3332" s="10"/>
      <c r="B3332" s="11"/>
      <c r="C3332" s="9">
        <f ca="1">COUNTIF($B$11:E3332,E3332)</f>
        <v>11</v>
      </c>
      <c r="D3332" s="4" t="s">
        <v>1201</v>
      </c>
      <c r="E3332" s="59">
        <v>20000000</v>
      </c>
      <c r="F3332" s="59">
        <v>20000000</v>
      </c>
      <c r="G3332" s="73"/>
      <c r="H3332" s="6" t="s">
        <v>1227</v>
      </c>
    </row>
    <row r="3333" spans="1:8" ht="108.5" x14ac:dyDescent="0.35">
      <c r="A3333" s="10"/>
      <c r="B3333" s="11"/>
      <c r="C3333" s="9">
        <f ca="1">COUNTIF($B$11:E3333,E3333)</f>
        <v>12</v>
      </c>
      <c r="D3333" s="4" t="s">
        <v>1202</v>
      </c>
      <c r="E3333" s="59">
        <v>30000000</v>
      </c>
      <c r="F3333" s="59">
        <v>30000000</v>
      </c>
      <c r="G3333" s="73"/>
      <c r="H3333" s="6" t="s">
        <v>1227</v>
      </c>
    </row>
    <row r="3334" spans="1:8" ht="108.5" x14ac:dyDescent="0.35">
      <c r="A3334" s="10"/>
      <c r="B3334" s="11"/>
      <c r="C3334" s="9">
        <f ca="1">COUNTIF($B$11:E3334,E3334)</f>
        <v>13</v>
      </c>
      <c r="D3334" s="4" t="s">
        <v>1203</v>
      </c>
      <c r="E3334" s="59">
        <v>20000000</v>
      </c>
      <c r="F3334" s="59">
        <v>20000000</v>
      </c>
      <c r="G3334" s="73"/>
      <c r="H3334" s="6" t="s">
        <v>1227</v>
      </c>
    </row>
    <row r="3335" spans="1:8" ht="108.5" x14ac:dyDescent="0.35">
      <c r="A3335" s="10"/>
      <c r="B3335" s="11"/>
      <c r="C3335" s="9">
        <f ca="1">COUNTIF($B$11:E3335,E3335)</f>
        <v>14</v>
      </c>
      <c r="D3335" s="4" t="s">
        <v>1204</v>
      </c>
      <c r="E3335" s="59">
        <v>25000000</v>
      </c>
      <c r="F3335" s="59">
        <v>25000000</v>
      </c>
      <c r="G3335" s="73"/>
      <c r="H3335" s="6" t="s">
        <v>1227</v>
      </c>
    </row>
    <row r="3336" spans="1:8" ht="108.5" x14ac:dyDescent="0.35">
      <c r="A3336" s="10"/>
      <c r="B3336" s="11"/>
      <c r="C3336" s="9">
        <f ca="1">COUNTIF($B$11:E3336,E3336)</f>
        <v>15</v>
      </c>
      <c r="D3336" s="4" t="s">
        <v>1205</v>
      </c>
      <c r="E3336" s="59">
        <v>25000000</v>
      </c>
      <c r="F3336" s="59">
        <v>25000000</v>
      </c>
      <c r="G3336" s="73"/>
      <c r="H3336" s="6" t="s">
        <v>1227</v>
      </c>
    </row>
    <row r="3337" spans="1:8" ht="93" x14ac:dyDescent="0.35">
      <c r="A3337" s="10"/>
      <c r="B3337" s="11"/>
      <c r="C3337" s="9">
        <f ca="1">COUNTIF($B$11:E3337,E3337)</f>
        <v>16</v>
      </c>
      <c r="D3337" s="4" t="s">
        <v>1206</v>
      </c>
      <c r="E3337" s="59">
        <v>15000000</v>
      </c>
      <c r="F3337" s="59">
        <v>15000000</v>
      </c>
      <c r="G3337" s="73"/>
      <c r="H3337" s="6" t="s">
        <v>1227</v>
      </c>
    </row>
    <row r="3338" spans="1:8" ht="77.5" x14ac:dyDescent="0.35">
      <c r="A3338" s="10"/>
      <c r="B3338" s="11"/>
      <c r="C3338" s="9">
        <f ca="1">COUNTIF($B$11:E3338,E3338)</f>
        <v>17</v>
      </c>
      <c r="D3338" s="4" t="s">
        <v>1207</v>
      </c>
      <c r="E3338" s="59">
        <v>25000000</v>
      </c>
      <c r="F3338" s="59">
        <v>25000000</v>
      </c>
      <c r="G3338" s="73"/>
      <c r="H3338" s="6" t="s">
        <v>1227</v>
      </c>
    </row>
    <row r="3339" spans="1:8" ht="77.5" x14ac:dyDescent="0.35">
      <c r="A3339" s="10"/>
      <c r="B3339" s="11"/>
      <c r="C3339" s="9">
        <f ca="1">COUNTIF($B$11:E3339,E3339)</f>
        <v>18</v>
      </c>
      <c r="D3339" s="4" t="s">
        <v>1208</v>
      </c>
      <c r="E3339" s="59">
        <v>8000000</v>
      </c>
      <c r="F3339" s="59">
        <v>8000000</v>
      </c>
      <c r="G3339" s="73"/>
      <c r="H3339" s="6" t="s">
        <v>1226</v>
      </c>
    </row>
    <row r="3340" spans="1:8" ht="77.5" x14ac:dyDescent="0.35">
      <c r="A3340" s="10"/>
      <c r="B3340" s="11"/>
      <c r="C3340" s="9">
        <f ca="1">COUNTIF($B$11:E3340,E3340)</f>
        <v>19</v>
      </c>
      <c r="D3340" s="4" t="s">
        <v>1209</v>
      </c>
      <c r="E3340" s="59">
        <v>20000000</v>
      </c>
      <c r="F3340" s="59">
        <v>20000000</v>
      </c>
      <c r="G3340" s="73"/>
      <c r="H3340" s="6" t="s">
        <v>1226</v>
      </c>
    </row>
    <row r="3341" spans="1:8" ht="77.5" x14ac:dyDescent="0.35">
      <c r="A3341" s="10"/>
      <c r="B3341" s="11"/>
      <c r="C3341" s="9">
        <f ca="1">COUNTIF($B$11:E3341,E3341)</f>
        <v>20</v>
      </c>
      <c r="D3341" s="4" t="s">
        <v>1210</v>
      </c>
      <c r="E3341" s="59">
        <v>20000000</v>
      </c>
      <c r="F3341" s="59">
        <v>20000000</v>
      </c>
      <c r="G3341" s="73"/>
      <c r="H3341" s="6" t="s">
        <v>1226</v>
      </c>
    </row>
    <row r="3342" spans="1:8" ht="124" x14ac:dyDescent="0.35">
      <c r="A3342" s="10"/>
      <c r="B3342" s="11"/>
      <c r="C3342" s="9">
        <f ca="1">COUNTIF($B$11:E3342,E3342)</f>
        <v>21</v>
      </c>
      <c r="D3342" s="4" t="s">
        <v>1211</v>
      </c>
      <c r="E3342" s="59">
        <v>10000000</v>
      </c>
      <c r="F3342" s="59">
        <v>10000000</v>
      </c>
      <c r="G3342" s="73"/>
      <c r="H3342" s="6" t="s">
        <v>1226</v>
      </c>
    </row>
    <row r="3343" spans="1:8" ht="93" x14ac:dyDescent="0.35">
      <c r="A3343" s="10"/>
      <c r="B3343" s="11"/>
      <c r="C3343" s="9">
        <f ca="1">COUNTIF($B$11:E3343,E3343)</f>
        <v>22</v>
      </c>
      <c r="D3343" s="4" t="s">
        <v>1212</v>
      </c>
      <c r="E3343" s="59">
        <v>40000000</v>
      </c>
      <c r="F3343" s="59">
        <v>40000000</v>
      </c>
      <c r="G3343" s="73"/>
      <c r="H3343" s="6" t="s">
        <v>1226</v>
      </c>
    </row>
    <row r="3344" spans="1:8" ht="93" x14ac:dyDescent="0.35">
      <c r="A3344" s="10"/>
      <c r="B3344" s="11"/>
      <c r="C3344" s="9">
        <f ca="1">COUNTIF($B$11:E3344,E3344)</f>
        <v>23</v>
      </c>
      <c r="D3344" s="4" t="s">
        <v>1213</v>
      </c>
      <c r="E3344" s="59">
        <v>10000000</v>
      </c>
      <c r="F3344" s="59">
        <v>10000000</v>
      </c>
      <c r="G3344" s="73"/>
      <c r="H3344" s="6" t="s">
        <v>1226</v>
      </c>
    </row>
    <row r="3345" spans="1:10" ht="93" x14ac:dyDescent="0.35">
      <c r="A3345" s="10"/>
      <c r="B3345" s="11"/>
      <c r="C3345" s="9">
        <f ca="1">COUNTIF($B$11:E3345,E3345)</f>
        <v>24</v>
      </c>
      <c r="D3345" s="4" t="s">
        <v>1214</v>
      </c>
      <c r="E3345" s="59">
        <v>10000000</v>
      </c>
      <c r="F3345" s="59">
        <v>10000000</v>
      </c>
      <c r="G3345" s="73"/>
      <c r="H3345" s="6" t="s">
        <v>1226</v>
      </c>
    </row>
    <row r="3346" spans="1:10" ht="93" x14ac:dyDescent="0.35">
      <c r="A3346" s="10"/>
      <c r="B3346" s="11"/>
      <c r="C3346" s="9">
        <f ca="1">COUNTIF($B$11:E3346,E3346)</f>
        <v>25</v>
      </c>
      <c r="D3346" s="4" t="s">
        <v>1215</v>
      </c>
      <c r="E3346" s="59">
        <v>20000000</v>
      </c>
      <c r="F3346" s="59">
        <v>20000000</v>
      </c>
      <c r="G3346" s="73"/>
      <c r="H3346" s="6" t="s">
        <v>1226</v>
      </c>
    </row>
    <row r="3347" spans="1:10" s="14" customFormat="1" ht="93" x14ac:dyDescent="0.35">
      <c r="A3347" s="10"/>
      <c r="B3347" s="11"/>
      <c r="C3347" s="58">
        <v>26</v>
      </c>
      <c r="D3347" s="56" t="s">
        <v>3238</v>
      </c>
      <c r="E3347" s="63">
        <v>0</v>
      </c>
      <c r="F3347" s="63">
        <v>10000000</v>
      </c>
      <c r="G3347" s="76">
        <f t="shared" ref="G3347:G3365" si="156">F3347-E3347</f>
        <v>10000000</v>
      </c>
      <c r="H3347" s="56" t="s">
        <v>1227</v>
      </c>
      <c r="I3347" s="69"/>
      <c r="J3347" s="26"/>
    </row>
    <row r="3348" spans="1:10" s="14" customFormat="1" ht="77.5" x14ac:dyDescent="0.35">
      <c r="A3348" s="10"/>
      <c r="B3348" s="11"/>
      <c r="C3348" s="58">
        <v>27</v>
      </c>
      <c r="D3348" s="56" t="s">
        <v>3247</v>
      </c>
      <c r="E3348" s="63">
        <v>0</v>
      </c>
      <c r="F3348" s="63">
        <v>10000000</v>
      </c>
      <c r="G3348" s="76">
        <f t="shared" si="156"/>
        <v>10000000</v>
      </c>
      <c r="H3348" s="56" t="s">
        <v>1227</v>
      </c>
      <c r="I3348" s="69"/>
      <c r="J3348" s="26"/>
    </row>
    <row r="3349" spans="1:10" s="14" customFormat="1" ht="108.5" x14ac:dyDescent="0.35">
      <c r="A3349" s="10"/>
      <c r="B3349" s="11"/>
      <c r="C3349" s="58">
        <v>28</v>
      </c>
      <c r="D3349" s="56" t="s">
        <v>3248</v>
      </c>
      <c r="E3349" s="63">
        <v>0</v>
      </c>
      <c r="F3349" s="63">
        <v>15000000</v>
      </c>
      <c r="G3349" s="76">
        <f t="shared" si="156"/>
        <v>15000000</v>
      </c>
      <c r="H3349" s="56" t="s">
        <v>1227</v>
      </c>
      <c r="I3349" s="69"/>
      <c r="J3349" s="26"/>
    </row>
    <row r="3350" spans="1:10" s="14" customFormat="1" ht="108.5" x14ac:dyDescent="0.35">
      <c r="A3350" s="10"/>
      <c r="B3350" s="11"/>
      <c r="C3350" s="58">
        <v>29</v>
      </c>
      <c r="D3350" s="56" t="s">
        <v>3249</v>
      </c>
      <c r="E3350" s="63">
        <v>0</v>
      </c>
      <c r="F3350" s="63">
        <v>35000000</v>
      </c>
      <c r="G3350" s="76">
        <f t="shared" si="156"/>
        <v>35000000</v>
      </c>
      <c r="H3350" s="56" t="s">
        <v>1227</v>
      </c>
      <c r="I3350" s="69"/>
      <c r="J3350" s="26"/>
    </row>
    <row r="3351" spans="1:10" s="14" customFormat="1" ht="108.5" x14ac:dyDescent="0.35">
      <c r="A3351" s="10"/>
      <c r="B3351" s="11"/>
      <c r="C3351" s="58">
        <v>30</v>
      </c>
      <c r="D3351" s="56" t="s">
        <v>3250</v>
      </c>
      <c r="E3351" s="63">
        <v>0</v>
      </c>
      <c r="F3351" s="63">
        <v>20000000</v>
      </c>
      <c r="G3351" s="76">
        <f t="shared" si="156"/>
        <v>20000000</v>
      </c>
      <c r="H3351" s="56" t="s">
        <v>1227</v>
      </c>
      <c r="I3351" s="69"/>
      <c r="J3351" s="26"/>
    </row>
    <row r="3352" spans="1:10" s="14" customFormat="1" ht="108.5" x14ac:dyDescent="0.35">
      <c r="A3352" s="10"/>
      <c r="B3352" s="11"/>
      <c r="C3352" s="58">
        <v>31</v>
      </c>
      <c r="D3352" s="56" t="s">
        <v>3251</v>
      </c>
      <c r="E3352" s="63">
        <v>0</v>
      </c>
      <c r="F3352" s="63">
        <v>25000000</v>
      </c>
      <c r="G3352" s="76">
        <f t="shared" si="156"/>
        <v>25000000</v>
      </c>
      <c r="H3352" s="56" t="s">
        <v>1227</v>
      </c>
      <c r="I3352" s="69"/>
      <c r="J3352" s="26"/>
    </row>
    <row r="3353" spans="1:10" s="14" customFormat="1" ht="93" x14ac:dyDescent="0.35">
      <c r="A3353" s="10"/>
      <c r="B3353" s="11"/>
      <c r="C3353" s="58">
        <v>32</v>
      </c>
      <c r="D3353" s="56" t="s">
        <v>3252</v>
      </c>
      <c r="E3353" s="63">
        <v>0</v>
      </c>
      <c r="F3353" s="63">
        <v>30000000</v>
      </c>
      <c r="G3353" s="76">
        <f t="shared" si="156"/>
        <v>30000000</v>
      </c>
      <c r="H3353" s="56" t="s">
        <v>1227</v>
      </c>
      <c r="I3353" s="69"/>
      <c r="J3353" s="26"/>
    </row>
    <row r="3354" spans="1:10" s="14" customFormat="1" ht="93" x14ac:dyDescent="0.35">
      <c r="A3354" s="10"/>
      <c r="B3354" s="11"/>
      <c r="C3354" s="58">
        <v>33</v>
      </c>
      <c r="D3354" s="56" t="s">
        <v>3253</v>
      </c>
      <c r="E3354" s="63">
        <v>0</v>
      </c>
      <c r="F3354" s="63">
        <v>10000000</v>
      </c>
      <c r="G3354" s="76">
        <f t="shared" si="156"/>
        <v>10000000</v>
      </c>
      <c r="H3354" s="56" t="s">
        <v>1227</v>
      </c>
      <c r="I3354" s="69"/>
      <c r="J3354" s="26"/>
    </row>
    <row r="3355" spans="1:10" s="14" customFormat="1" ht="77.5" x14ac:dyDescent="0.35">
      <c r="A3355" s="10"/>
      <c r="B3355" s="11"/>
      <c r="C3355" s="58">
        <v>34</v>
      </c>
      <c r="D3355" s="56" t="s">
        <v>3239</v>
      </c>
      <c r="E3355" s="63">
        <v>0</v>
      </c>
      <c r="F3355" s="63">
        <v>10000000</v>
      </c>
      <c r="G3355" s="76">
        <f t="shared" si="156"/>
        <v>10000000</v>
      </c>
      <c r="H3355" s="56" t="s">
        <v>1226</v>
      </c>
      <c r="I3355" s="69"/>
      <c r="J3355" s="26"/>
    </row>
    <row r="3356" spans="1:10" s="14" customFormat="1" ht="93" x14ac:dyDescent="0.35">
      <c r="A3356" s="10"/>
      <c r="B3356" s="11"/>
      <c r="C3356" s="58">
        <v>35</v>
      </c>
      <c r="D3356" s="56" t="s">
        <v>3240</v>
      </c>
      <c r="E3356" s="63">
        <v>0</v>
      </c>
      <c r="F3356" s="63">
        <v>10000000</v>
      </c>
      <c r="G3356" s="76">
        <f t="shared" si="156"/>
        <v>10000000</v>
      </c>
      <c r="H3356" s="56" t="s">
        <v>1226</v>
      </c>
      <c r="I3356" s="69"/>
      <c r="J3356" s="26"/>
    </row>
    <row r="3357" spans="1:10" s="14" customFormat="1" ht="77.5" x14ac:dyDescent="0.35">
      <c r="A3357" s="10"/>
      <c r="B3357" s="11"/>
      <c r="C3357" s="58">
        <v>36</v>
      </c>
      <c r="D3357" s="56" t="s">
        <v>3241</v>
      </c>
      <c r="E3357" s="63">
        <v>0</v>
      </c>
      <c r="F3357" s="63">
        <v>17000000</v>
      </c>
      <c r="G3357" s="76">
        <f t="shared" si="156"/>
        <v>17000000</v>
      </c>
      <c r="H3357" s="56" t="s">
        <v>1226</v>
      </c>
      <c r="I3357" s="69"/>
      <c r="J3357" s="26"/>
    </row>
    <row r="3358" spans="1:10" s="14" customFormat="1" ht="77.5" x14ac:dyDescent="0.35">
      <c r="A3358" s="10"/>
      <c r="B3358" s="11"/>
      <c r="C3358" s="58">
        <v>37</v>
      </c>
      <c r="D3358" s="56" t="s">
        <v>3242</v>
      </c>
      <c r="E3358" s="63">
        <v>0</v>
      </c>
      <c r="F3358" s="63">
        <v>17000000</v>
      </c>
      <c r="G3358" s="76">
        <f t="shared" si="156"/>
        <v>17000000</v>
      </c>
      <c r="H3358" s="56" t="s">
        <v>1226</v>
      </c>
      <c r="I3358" s="69"/>
      <c r="J3358" s="26"/>
    </row>
    <row r="3359" spans="1:10" s="14" customFormat="1" ht="77.5" x14ac:dyDescent="0.35">
      <c r="A3359" s="10"/>
      <c r="B3359" s="11"/>
      <c r="C3359" s="58">
        <v>38</v>
      </c>
      <c r="D3359" s="56" t="s">
        <v>3243</v>
      </c>
      <c r="E3359" s="63">
        <v>0</v>
      </c>
      <c r="F3359" s="63">
        <v>17000000</v>
      </c>
      <c r="G3359" s="76">
        <f t="shared" si="156"/>
        <v>17000000</v>
      </c>
      <c r="H3359" s="56" t="s">
        <v>1226</v>
      </c>
      <c r="I3359" s="69"/>
      <c r="J3359" s="26"/>
    </row>
    <row r="3360" spans="1:10" s="14" customFormat="1" ht="77.5" x14ac:dyDescent="0.35">
      <c r="A3360" s="10"/>
      <c r="B3360" s="11"/>
      <c r="C3360" s="58">
        <v>39</v>
      </c>
      <c r="D3360" s="56" t="s">
        <v>3244</v>
      </c>
      <c r="E3360" s="63">
        <v>0</v>
      </c>
      <c r="F3360" s="63">
        <v>17000000</v>
      </c>
      <c r="G3360" s="76">
        <f t="shared" si="156"/>
        <v>17000000</v>
      </c>
      <c r="H3360" s="56" t="s">
        <v>1226</v>
      </c>
      <c r="I3360" s="69"/>
      <c r="J3360" s="26"/>
    </row>
    <row r="3361" spans="1:10" s="14" customFormat="1" ht="77.5" x14ac:dyDescent="0.35">
      <c r="A3361" s="10"/>
      <c r="B3361" s="11"/>
      <c r="C3361" s="58">
        <v>40</v>
      </c>
      <c r="D3361" s="56" t="s">
        <v>3245</v>
      </c>
      <c r="E3361" s="63">
        <v>0</v>
      </c>
      <c r="F3361" s="63">
        <v>17000000</v>
      </c>
      <c r="G3361" s="76">
        <f t="shared" si="156"/>
        <v>17000000</v>
      </c>
      <c r="H3361" s="56" t="s">
        <v>1226</v>
      </c>
      <c r="I3361" s="69"/>
      <c r="J3361" s="26"/>
    </row>
    <row r="3362" spans="1:10" s="14" customFormat="1" ht="77.5" x14ac:dyDescent="0.35">
      <c r="A3362" s="10"/>
      <c r="B3362" s="11"/>
      <c r="C3362" s="58">
        <v>41</v>
      </c>
      <c r="D3362" s="56" t="s">
        <v>3246</v>
      </c>
      <c r="E3362" s="63">
        <v>0</v>
      </c>
      <c r="F3362" s="63">
        <v>10000000</v>
      </c>
      <c r="G3362" s="76">
        <f t="shared" si="156"/>
        <v>10000000</v>
      </c>
      <c r="H3362" s="56" t="s">
        <v>1226</v>
      </c>
      <c r="I3362" s="69"/>
      <c r="J3362" s="26"/>
    </row>
    <row r="3363" spans="1:10" s="14" customFormat="1" ht="93" x14ac:dyDescent="0.35">
      <c r="A3363" s="10"/>
      <c r="B3363" s="11"/>
      <c r="C3363" s="58">
        <v>42</v>
      </c>
      <c r="D3363" s="56" t="s">
        <v>3254</v>
      </c>
      <c r="E3363" s="63">
        <v>0</v>
      </c>
      <c r="F3363" s="63">
        <v>10000000</v>
      </c>
      <c r="G3363" s="76">
        <f t="shared" si="156"/>
        <v>10000000</v>
      </c>
      <c r="H3363" s="56" t="s">
        <v>1226</v>
      </c>
      <c r="I3363" s="69"/>
      <c r="J3363" s="26"/>
    </row>
    <row r="3364" spans="1:10" s="14" customFormat="1" ht="93" x14ac:dyDescent="0.35">
      <c r="A3364" s="10"/>
      <c r="B3364" s="11"/>
      <c r="C3364" s="58">
        <v>43</v>
      </c>
      <c r="D3364" s="56" t="s">
        <v>3255</v>
      </c>
      <c r="E3364" s="63">
        <v>0</v>
      </c>
      <c r="F3364" s="63">
        <v>10000000</v>
      </c>
      <c r="G3364" s="76">
        <f t="shared" si="156"/>
        <v>10000000</v>
      </c>
      <c r="H3364" s="56" t="s">
        <v>1226</v>
      </c>
      <c r="I3364" s="69"/>
      <c r="J3364" s="26"/>
    </row>
    <row r="3365" spans="1:10" s="14" customFormat="1" ht="93" x14ac:dyDescent="0.35">
      <c r="A3365" s="10"/>
      <c r="B3365" s="11"/>
      <c r="C3365" s="58">
        <v>44</v>
      </c>
      <c r="D3365" s="56" t="s">
        <v>3256</v>
      </c>
      <c r="E3365" s="63">
        <v>0</v>
      </c>
      <c r="F3365" s="63">
        <v>10000000</v>
      </c>
      <c r="G3365" s="76">
        <f t="shared" si="156"/>
        <v>10000000</v>
      </c>
      <c r="H3365" s="56" t="s">
        <v>1226</v>
      </c>
      <c r="I3365" s="69"/>
      <c r="J3365" s="26"/>
    </row>
    <row r="3366" spans="1:10" x14ac:dyDescent="0.35">
      <c r="A3366" s="10"/>
      <c r="B3366" s="11"/>
      <c r="C3366" s="109" t="s">
        <v>1507</v>
      </c>
      <c r="D3366" s="110"/>
      <c r="E3366" s="59">
        <f>SUM(E3322:E3365)</f>
        <v>688000000</v>
      </c>
      <c r="F3366" s="59">
        <f>SUM(F3322:F3365)</f>
        <v>988000000</v>
      </c>
      <c r="G3366" s="73">
        <f>SUM(G3322:G3365)</f>
        <v>300000000</v>
      </c>
      <c r="H3366" s="31"/>
      <c r="J3366" s="35"/>
    </row>
    <row r="3367" spans="1:10" x14ac:dyDescent="0.35">
      <c r="A3367" s="10"/>
      <c r="B3367" s="11"/>
      <c r="C3367" s="107" t="s">
        <v>1521</v>
      </c>
      <c r="D3367" s="112"/>
      <c r="E3367" s="59"/>
      <c r="F3367" s="59"/>
      <c r="G3367" s="73"/>
      <c r="H3367" s="31"/>
      <c r="J3367" s="35"/>
    </row>
    <row r="3368" spans="1:10" ht="77.5" x14ac:dyDescent="0.35">
      <c r="A3368" s="10"/>
      <c r="B3368" s="11"/>
      <c r="C3368" s="9">
        <f ca="1">COUNTIF($B$11:E3368,E3368)</f>
        <v>1</v>
      </c>
      <c r="D3368" s="4" t="s">
        <v>1216</v>
      </c>
      <c r="E3368" s="59">
        <v>20000000</v>
      </c>
      <c r="F3368" s="59">
        <v>20000000</v>
      </c>
      <c r="G3368" s="73"/>
      <c r="H3368" s="6" t="s">
        <v>1227</v>
      </c>
    </row>
    <row r="3369" spans="1:10" ht="77.5" x14ac:dyDescent="0.35">
      <c r="A3369" s="10"/>
      <c r="B3369" s="11"/>
      <c r="C3369" s="9">
        <f ca="1">COUNTIF($B$11:E3369,E3369)</f>
        <v>2</v>
      </c>
      <c r="D3369" s="4" t="s">
        <v>1217</v>
      </c>
      <c r="E3369" s="59">
        <v>15000000</v>
      </c>
      <c r="F3369" s="59">
        <v>15000000</v>
      </c>
      <c r="G3369" s="73"/>
      <c r="H3369" s="6" t="s">
        <v>1227</v>
      </c>
    </row>
    <row r="3370" spans="1:10" ht="77.5" x14ac:dyDescent="0.35">
      <c r="A3370" s="10"/>
      <c r="B3370" s="11"/>
      <c r="C3370" s="9">
        <f ca="1">COUNTIF($B$11:E3370,E3370)</f>
        <v>3</v>
      </c>
      <c r="D3370" s="4" t="s">
        <v>1218</v>
      </c>
      <c r="E3370" s="59">
        <v>20000000</v>
      </c>
      <c r="F3370" s="59">
        <v>20000000</v>
      </c>
      <c r="G3370" s="73"/>
      <c r="H3370" s="6" t="s">
        <v>1227</v>
      </c>
    </row>
    <row r="3371" spans="1:10" ht="77.5" x14ac:dyDescent="0.35">
      <c r="A3371" s="10"/>
      <c r="B3371" s="11"/>
      <c r="C3371" s="9">
        <f ca="1">COUNTIF($B$11:E3371,E3371)</f>
        <v>4</v>
      </c>
      <c r="D3371" s="4" t="s">
        <v>1219</v>
      </c>
      <c r="E3371" s="59">
        <v>15000000</v>
      </c>
      <c r="F3371" s="59">
        <v>15000000</v>
      </c>
      <c r="G3371" s="73"/>
      <c r="H3371" s="6" t="s">
        <v>1226</v>
      </c>
    </row>
    <row r="3372" spans="1:10" ht="77.5" x14ac:dyDescent="0.35">
      <c r="A3372" s="10"/>
      <c r="B3372" s="11"/>
      <c r="C3372" s="9">
        <f ca="1">COUNTIF($B$11:E3372,E3372)</f>
        <v>5</v>
      </c>
      <c r="D3372" s="4" t="s">
        <v>1220</v>
      </c>
      <c r="E3372" s="59">
        <v>14000000</v>
      </c>
      <c r="F3372" s="59">
        <v>14000000</v>
      </c>
      <c r="G3372" s="73"/>
      <c r="H3372" s="6" t="s">
        <v>1226</v>
      </c>
    </row>
    <row r="3373" spans="1:10" ht="93" x14ac:dyDescent="0.35">
      <c r="A3373" s="10"/>
      <c r="B3373" s="11"/>
      <c r="C3373" s="9">
        <f ca="1">COUNTIF($B$11:E3373,E3373)</f>
        <v>6</v>
      </c>
      <c r="D3373" s="4" t="s">
        <v>1221</v>
      </c>
      <c r="E3373" s="59">
        <v>10000000</v>
      </c>
      <c r="F3373" s="59">
        <v>10000000</v>
      </c>
      <c r="G3373" s="73"/>
      <c r="H3373" s="6" t="s">
        <v>1226</v>
      </c>
    </row>
    <row r="3374" spans="1:10" s="14" customFormat="1" ht="124" x14ac:dyDescent="0.35">
      <c r="A3374" s="10"/>
      <c r="B3374" s="11"/>
      <c r="C3374" s="58">
        <v>7</v>
      </c>
      <c r="D3374" s="56" t="s">
        <v>3257</v>
      </c>
      <c r="E3374" s="63">
        <v>0</v>
      </c>
      <c r="F3374" s="63">
        <v>25000000</v>
      </c>
      <c r="G3374" s="76">
        <f t="shared" ref="G3374:G3377" si="157">F3374-E3374</f>
        <v>25000000</v>
      </c>
      <c r="H3374" s="56" t="s">
        <v>1227</v>
      </c>
      <c r="I3374" s="69"/>
      <c r="J3374" s="26"/>
    </row>
    <row r="3375" spans="1:10" s="14" customFormat="1" ht="93" x14ac:dyDescent="0.35">
      <c r="A3375" s="10"/>
      <c r="B3375" s="11"/>
      <c r="C3375" s="58">
        <v>8</v>
      </c>
      <c r="D3375" s="56" t="s">
        <v>3258</v>
      </c>
      <c r="E3375" s="63">
        <v>0</v>
      </c>
      <c r="F3375" s="63">
        <v>100000000</v>
      </c>
      <c r="G3375" s="76">
        <f t="shared" si="157"/>
        <v>100000000</v>
      </c>
      <c r="H3375" s="56" t="s">
        <v>1227</v>
      </c>
      <c r="I3375" s="69"/>
      <c r="J3375" s="26"/>
    </row>
    <row r="3376" spans="1:10" s="14" customFormat="1" ht="77.5" x14ac:dyDescent="0.35">
      <c r="A3376" s="10"/>
      <c r="B3376" s="11"/>
      <c r="C3376" s="58">
        <v>9</v>
      </c>
      <c r="D3376" s="56" t="s">
        <v>3259</v>
      </c>
      <c r="E3376" s="63">
        <v>0</v>
      </c>
      <c r="F3376" s="63">
        <v>10000000</v>
      </c>
      <c r="G3376" s="76">
        <f t="shared" si="157"/>
        <v>10000000</v>
      </c>
      <c r="H3376" s="56" t="s">
        <v>1226</v>
      </c>
      <c r="I3376" s="69"/>
      <c r="J3376" s="26"/>
    </row>
    <row r="3377" spans="1:10" s="14" customFormat="1" ht="77.5" x14ac:dyDescent="0.35">
      <c r="A3377" s="10"/>
      <c r="B3377" s="11"/>
      <c r="C3377" s="58">
        <v>10</v>
      </c>
      <c r="D3377" s="56" t="s">
        <v>3260</v>
      </c>
      <c r="E3377" s="63">
        <v>0</v>
      </c>
      <c r="F3377" s="63">
        <v>10000000</v>
      </c>
      <c r="G3377" s="76">
        <f t="shared" si="157"/>
        <v>10000000</v>
      </c>
      <c r="H3377" s="56" t="s">
        <v>1226</v>
      </c>
      <c r="I3377" s="69"/>
      <c r="J3377" s="26"/>
    </row>
    <row r="3378" spans="1:10" x14ac:dyDescent="0.35">
      <c r="A3378" s="10"/>
      <c r="B3378" s="27"/>
      <c r="C3378" s="109" t="s">
        <v>1508</v>
      </c>
      <c r="D3378" s="110"/>
      <c r="E3378" s="59">
        <f>SUM(E3368:E3377)</f>
        <v>94000000</v>
      </c>
      <c r="F3378" s="59">
        <f>SUM(F3368:F3377)</f>
        <v>239000000</v>
      </c>
      <c r="G3378" s="59">
        <f>SUM(G3368:G3377)</f>
        <v>145000000</v>
      </c>
      <c r="H3378" s="31"/>
      <c r="J3378" s="35"/>
    </row>
    <row r="3379" spans="1:10" s="32" customFormat="1" x14ac:dyDescent="0.35">
      <c r="A3379" s="28"/>
      <c r="B3379" s="45"/>
      <c r="C3379" s="115" t="s">
        <v>1509</v>
      </c>
      <c r="D3379" s="116"/>
      <c r="E3379" s="5">
        <f>E3007+E3026+E3046+E3082+E3139+E3171+E3207+E3235+E3260+E3288+E3320+E3366+E3378</f>
        <v>3243500000</v>
      </c>
      <c r="F3379" s="5">
        <f>F3007+F3026+F3046+F3082+F3139+F3171+F3207+F3235+F3260+F3288+F3320+F3366+F3378</f>
        <v>7227500000</v>
      </c>
      <c r="G3379" s="5">
        <f>G3007+G3026+G3046+G3082+G3139+G3171+G3207+G3235+G3260+G3288+G3320+G3366+G3378</f>
        <v>3984000000</v>
      </c>
      <c r="H3379" s="31"/>
      <c r="I3379" s="72"/>
      <c r="J3379" s="35"/>
    </row>
    <row r="3380" spans="1:10" s="32" customFormat="1" ht="27.75" customHeight="1" x14ac:dyDescent="0.35">
      <c r="A3380" s="21"/>
      <c r="B3380" s="119" t="s">
        <v>1225</v>
      </c>
      <c r="C3380" s="120"/>
      <c r="D3380" s="121"/>
      <c r="E3380" s="66">
        <f>E298+E611+E854+E1162+E1430+E1617+E2015+E2277+E2670+E2978+E3379</f>
        <v>25764500000</v>
      </c>
      <c r="F3380" s="66">
        <f>F298+F611+F854+F1162+F1430+F1617+F2015+F2277+F2670+F2978+F3379</f>
        <v>64048100000</v>
      </c>
      <c r="G3380" s="66">
        <f>G298+G611+G854+G1162+G1430+G1617+G2015+G2277+G2670+G2978+G3379</f>
        <v>38283600000</v>
      </c>
      <c r="H3380" s="31"/>
      <c r="I3380" s="72"/>
      <c r="J3380" s="35"/>
    </row>
    <row r="3382" spans="1:10" ht="15.75" customHeight="1" x14ac:dyDescent="0.35">
      <c r="G3382" s="118" t="s">
        <v>3377</v>
      </c>
      <c r="H3382" s="118"/>
    </row>
    <row r="3383" spans="1:10" x14ac:dyDescent="0.35">
      <c r="G3383" s="117"/>
      <c r="H3383" s="117"/>
    </row>
    <row r="3384" spans="1:10" x14ac:dyDescent="0.35">
      <c r="G3384" s="117"/>
      <c r="H3384" s="117"/>
    </row>
    <row r="3385" spans="1:10" x14ac:dyDescent="0.35">
      <c r="G3385" s="117"/>
      <c r="H3385" s="117"/>
    </row>
    <row r="3386" spans="1:10" x14ac:dyDescent="0.35">
      <c r="G3386" s="117"/>
      <c r="H3386" s="117"/>
    </row>
    <row r="3387" spans="1:10" ht="16.5" x14ac:dyDescent="0.35">
      <c r="G3387" s="118" t="s">
        <v>3376</v>
      </c>
      <c r="H3387" s="118"/>
    </row>
  </sheetData>
  <autoFilter ref="A9:H3373"/>
  <mergeCells count="320">
    <mergeCell ref="C1429:D1429"/>
    <mergeCell ref="C1430:D1430"/>
    <mergeCell ref="C1314:D1314"/>
    <mergeCell ref="C1338:D1338"/>
    <mergeCell ref="C1362:D1362"/>
    <mergeCell ref="C1387:D1387"/>
    <mergeCell ref="C1407:D1407"/>
    <mergeCell ref="C1223:D1223"/>
    <mergeCell ref="C1236:D1236"/>
    <mergeCell ref="C1247:D1247"/>
    <mergeCell ref="C1263:D1263"/>
    <mergeCell ref="C1293:D1293"/>
    <mergeCell ref="C1388:D1388"/>
    <mergeCell ref="C1408:D1408"/>
    <mergeCell ref="C1100:D1100"/>
    <mergeCell ref="C1136:D1136"/>
    <mergeCell ref="C1179:D1179"/>
    <mergeCell ref="C1204:D1204"/>
    <mergeCell ref="C1215:D1215"/>
    <mergeCell ref="C1068:D1068"/>
    <mergeCell ref="C1099:D1099"/>
    <mergeCell ref="C1161:D1161"/>
    <mergeCell ref="C1162:D1162"/>
    <mergeCell ref="C1205:D1205"/>
    <mergeCell ref="C855:D855"/>
    <mergeCell ref="C890:D890"/>
    <mergeCell ref="C913:D913"/>
    <mergeCell ref="C937:D937"/>
    <mergeCell ref="C944:D944"/>
    <mergeCell ref="C954:D954"/>
    <mergeCell ref="C980:D980"/>
    <mergeCell ref="C1005:D1005"/>
    <mergeCell ref="C1024:D1024"/>
    <mergeCell ref="C1040:D1040"/>
    <mergeCell ref="C1057:D1057"/>
    <mergeCell ref="C1069:D1069"/>
    <mergeCell ref="C979:D979"/>
    <mergeCell ref="C1004:D1004"/>
    <mergeCell ref="C1023:D1023"/>
    <mergeCell ref="C1039:D1039"/>
    <mergeCell ref="C1056:D1056"/>
    <mergeCell ref="C889:D889"/>
    <mergeCell ref="C912:D912"/>
    <mergeCell ref="C936:D936"/>
    <mergeCell ref="C943:D943"/>
    <mergeCell ref="C953:D953"/>
    <mergeCell ref="C834:D834"/>
    <mergeCell ref="C853:D853"/>
    <mergeCell ref="C854:D854"/>
    <mergeCell ref="C612:D612"/>
    <mergeCell ref="C632:D632"/>
    <mergeCell ref="C643:D643"/>
    <mergeCell ref="C673:D673"/>
    <mergeCell ref="C693:D693"/>
    <mergeCell ref="C732:D732"/>
    <mergeCell ref="C751:D751"/>
    <mergeCell ref="C760:D760"/>
    <mergeCell ref="C781:D781"/>
    <mergeCell ref="C798:D798"/>
    <mergeCell ref="C817:D817"/>
    <mergeCell ref="C835:D835"/>
    <mergeCell ref="C750:D750"/>
    <mergeCell ref="C759:D759"/>
    <mergeCell ref="C780:D780"/>
    <mergeCell ref="C797:D797"/>
    <mergeCell ref="C816:D816"/>
    <mergeCell ref="C631:D631"/>
    <mergeCell ref="C642:D642"/>
    <mergeCell ref="C672:D672"/>
    <mergeCell ref="C692:D692"/>
    <mergeCell ref="C731:D731"/>
    <mergeCell ref="C548:D548"/>
    <mergeCell ref="C566:D566"/>
    <mergeCell ref="C610:D610"/>
    <mergeCell ref="C611:D611"/>
    <mergeCell ref="C299:D299"/>
    <mergeCell ref="C314:D314"/>
    <mergeCell ref="C359:D359"/>
    <mergeCell ref="C377:D377"/>
    <mergeCell ref="C449:D449"/>
    <mergeCell ref="C485:D485"/>
    <mergeCell ref="C496:D496"/>
    <mergeCell ref="C506:D506"/>
    <mergeCell ref="C530:D530"/>
    <mergeCell ref="C549:D549"/>
    <mergeCell ref="C567:D567"/>
    <mergeCell ref="C448:D448"/>
    <mergeCell ref="C484:D484"/>
    <mergeCell ref="C495:D495"/>
    <mergeCell ref="C505:D505"/>
    <mergeCell ref="C529:D529"/>
    <mergeCell ref="C365:D365"/>
    <mergeCell ref="C376:D376"/>
    <mergeCell ref="C273:D273"/>
    <mergeCell ref="C289:D289"/>
    <mergeCell ref="C301:D301"/>
    <mergeCell ref="C358:D358"/>
    <mergeCell ref="C364:D364"/>
    <mergeCell ref="C272:D272"/>
    <mergeCell ref="C288:D288"/>
    <mergeCell ref="C297:D297"/>
    <mergeCell ref="C298:D298"/>
    <mergeCell ref="C302:D302"/>
    <mergeCell ref="C313:D313"/>
    <mergeCell ref="C237:D237"/>
    <mergeCell ref="C260:D260"/>
    <mergeCell ref="C45:D45"/>
    <mergeCell ref="C63:D63"/>
    <mergeCell ref="C91:D91"/>
    <mergeCell ref="C121:D121"/>
    <mergeCell ref="C141:D141"/>
    <mergeCell ref="C10:D10"/>
    <mergeCell ref="C34:D34"/>
    <mergeCell ref="C46:D46"/>
    <mergeCell ref="C64:D64"/>
    <mergeCell ref="C92:D92"/>
    <mergeCell ref="C122:D122"/>
    <mergeCell ref="C142:D142"/>
    <mergeCell ref="C164:D164"/>
    <mergeCell ref="C173:D173"/>
    <mergeCell ref="B3380:D3380"/>
    <mergeCell ref="C7:D7"/>
    <mergeCell ref="A5:H5"/>
    <mergeCell ref="C8:D8"/>
    <mergeCell ref="C33:D33"/>
    <mergeCell ref="C1451:D1451"/>
    <mergeCell ref="C1464:D1464"/>
    <mergeCell ref="C1475:D1475"/>
    <mergeCell ref="C1507:D1507"/>
    <mergeCell ref="C1519:D1519"/>
    <mergeCell ref="C1550:D1550"/>
    <mergeCell ref="C1566:D1566"/>
    <mergeCell ref="C1603:D1603"/>
    <mergeCell ref="C1611:D1611"/>
    <mergeCell ref="C1616:D1616"/>
    <mergeCell ref="C1617:D1617"/>
    <mergeCell ref="C1163:D1163"/>
    <mergeCell ref="C1180:D1180"/>
    <mergeCell ref="C191:D191"/>
    <mergeCell ref="C238:D238"/>
    <mergeCell ref="C261:D261"/>
    <mergeCell ref="C163:D163"/>
    <mergeCell ref="C172:D172"/>
    <mergeCell ref="C190:D190"/>
    <mergeCell ref="C1216:D1216"/>
    <mergeCell ref="C1224:D1224"/>
    <mergeCell ref="C1237:D1237"/>
    <mergeCell ref="C1248:D1248"/>
    <mergeCell ref="C1264:D1264"/>
    <mergeCell ref="C1294:D1294"/>
    <mergeCell ref="C1315:D1315"/>
    <mergeCell ref="C1339:D1339"/>
    <mergeCell ref="C1363:D1363"/>
    <mergeCell ref="C1431:D1431"/>
    <mergeCell ref="C1452:D1452"/>
    <mergeCell ref="C1465:D1465"/>
    <mergeCell ref="C1476:D1476"/>
    <mergeCell ref="C1508:D1508"/>
    <mergeCell ref="C1520:D1520"/>
    <mergeCell ref="C1551:D1551"/>
    <mergeCell ref="C1567:D1567"/>
    <mergeCell ref="C1604:D1604"/>
    <mergeCell ref="C1612:D1612"/>
    <mergeCell ref="C1649:D1649"/>
    <mergeCell ref="C1677:D1677"/>
    <mergeCell ref="C1702:D1702"/>
    <mergeCell ref="C1736:D1736"/>
    <mergeCell ref="C1762:D1762"/>
    <mergeCell ref="C1791:D1791"/>
    <mergeCell ref="C1807:D1807"/>
    <mergeCell ref="C1828:D1828"/>
    <mergeCell ref="C1618:D1618"/>
    <mergeCell ref="C1650:D1650"/>
    <mergeCell ref="C1678:D1678"/>
    <mergeCell ref="C1703:D1703"/>
    <mergeCell ref="C1737:D1737"/>
    <mergeCell ref="C1763:D1763"/>
    <mergeCell ref="C1792:D1792"/>
    <mergeCell ref="C1808:D1808"/>
    <mergeCell ref="C1829:D1829"/>
    <mergeCell ref="C2090:D2090"/>
    <mergeCell ref="C2113:D2113"/>
    <mergeCell ref="C2132:D2132"/>
    <mergeCell ref="C2149:D2149"/>
    <mergeCell ref="C2160:D2160"/>
    <mergeCell ref="C1840:D1840"/>
    <mergeCell ref="C1879:D1879"/>
    <mergeCell ref="C1897:D1897"/>
    <mergeCell ref="C1920:D1920"/>
    <mergeCell ref="C1940:D1940"/>
    <mergeCell ref="C1957:D1957"/>
    <mergeCell ref="C2014:D2014"/>
    <mergeCell ref="C2015:D2015"/>
    <mergeCell ref="C1841:D1841"/>
    <mergeCell ref="C1880:D1880"/>
    <mergeCell ref="C1898:D1898"/>
    <mergeCell ref="C1921:D1921"/>
    <mergeCell ref="C1941:D1941"/>
    <mergeCell ref="C1958:D1958"/>
    <mergeCell ref="C2067:D2067"/>
    <mergeCell ref="C2072:D2072"/>
    <mergeCell ref="C2179:D2179"/>
    <mergeCell ref="C2211:D2211"/>
    <mergeCell ref="C2222:D2222"/>
    <mergeCell ref="C2253:D2253"/>
    <mergeCell ref="C2276:D2276"/>
    <mergeCell ref="C2277:D2277"/>
    <mergeCell ref="C2016:D2016"/>
    <mergeCell ref="C2029:D2029"/>
    <mergeCell ref="C2045:D2045"/>
    <mergeCell ref="C2053:D2053"/>
    <mergeCell ref="C2073:D2073"/>
    <mergeCell ref="C2091:D2091"/>
    <mergeCell ref="C2114:D2114"/>
    <mergeCell ref="C2133:D2133"/>
    <mergeCell ref="C2150:D2150"/>
    <mergeCell ref="C2180:D2180"/>
    <mergeCell ref="C2212:D2212"/>
    <mergeCell ref="C2223:D2223"/>
    <mergeCell ref="C2254:D2254"/>
    <mergeCell ref="C2167:D2167"/>
    <mergeCell ref="C2028:D2028"/>
    <mergeCell ref="C2044:D2044"/>
    <mergeCell ref="C2052:D2052"/>
    <mergeCell ref="C2066:D2066"/>
    <mergeCell ref="C2521:D2521"/>
    <mergeCell ref="C2550:D2550"/>
    <mergeCell ref="C2568:D2568"/>
    <mergeCell ref="C2594:D2594"/>
    <mergeCell ref="C2618:D2618"/>
    <mergeCell ref="C2632:D2632"/>
    <mergeCell ref="C2659:D2659"/>
    <mergeCell ref="C2310:D2310"/>
    <mergeCell ref="C2332:D2332"/>
    <mergeCell ref="C2368:D2368"/>
    <mergeCell ref="C2382:D2382"/>
    <mergeCell ref="C2390:D2390"/>
    <mergeCell ref="C2413:D2413"/>
    <mergeCell ref="C2430:D2430"/>
    <mergeCell ref="C2447:D2447"/>
    <mergeCell ref="C2520:D2520"/>
    <mergeCell ref="C2278:D2278"/>
    <mergeCell ref="C2311:D2311"/>
    <mergeCell ref="C2333:D2333"/>
    <mergeCell ref="C2369:D2369"/>
    <mergeCell ref="C2383:D2383"/>
    <mergeCell ref="C2391:D2391"/>
    <mergeCell ref="C2422:D2422"/>
    <mergeCell ref="C2431:D2431"/>
    <mergeCell ref="C2448:D2448"/>
    <mergeCell ref="C2874:D2874"/>
    <mergeCell ref="C2549:D2549"/>
    <mergeCell ref="C2567:D2567"/>
    <mergeCell ref="C2593:D2593"/>
    <mergeCell ref="C2617:D2617"/>
    <mergeCell ref="C2631:D2631"/>
    <mergeCell ref="C2658:D2658"/>
    <mergeCell ref="C2669:D2669"/>
    <mergeCell ref="C2670:D2670"/>
    <mergeCell ref="C2923:D2923"/>
    <mergeCell ref="C2955:D2955"/>
    <mergeCell ref="C2977:D2977"/>
    <mergeCell ref="C2978:D2978"/>
    <mergeCell ref="C2671:D2671"/>
    <mergeCell ref="C2698:D2698"/>
    <mergeCell ref="C2710:D2710"/>
    <mergeCell ref="C2723:D2723"/>
    <mergeCell ref="C2761:D2761"/>
    <mergeCell ref="C2782:D2782"/>
    <mergeCell ref="C2802:D2802"/>
    <mergeCell ref="C2825:D2825"/>
    <mergeCell ref="C2856:D2856"/>
    <mergeCell ref="C2875:D2875"/>
    <mergeCell ref="C2924:D2924"/>
    <mergeCell ref="C2956:D2956"/>
    <mergeCell ref="C2697:D2697"/>
    <mergeCell ref="C2709:D2709"/>
    <mergeCell ref="C2722:D2722"/>
    <mergeCell ref="C2760:D2760"/>
    <mergeCell ref="C2781:D2781"/>
    <mergeCell ref="C2801:D2801"/>
    <mergeCell ref="C2824:D2824"/>
    <mergeCell ref="C2855:D2855"/>
    <mergeCell ref="C3261:D3261"/>
    <mergeCell ref="C3289:D3289"/>
    <mergeCell ref="C3321:D3321"/>
    <mergeCell ref="C3367:D3367"/>
    <mergeCell ref="C3007:D3007"/>
    <mergeCell ref="C3026:D3026"/>
    <mergeCell ref="C3046:D3046"/>
    <mergeCell ref="C3082:D3082"/>
    <mergeCell ref="C3139:D3139"/>
    <mergeCell ref="C3171:D3171"/>
    <mergeCell ref="C3207:D3207"/>
    <mergeCell ref="C3235:D3235"/>
    <mergeCell ref="C3260:D3260"/>
    <mergeCell ref="G3382:H3382"/>
    <mergeCell ref="G3383:H3383"/>
    <mergeCell ref="G3384:H3384"/>
    <mergeCell ref="G3385:H3385"/>
    <mergeCell ref="G3386:H3386"/>
    <mergeCell ref="G3387:H3387"/>
    <mergeCell ref="C2161:D2161"/>
    <mergeCell ref="C2166:D2166"/>
    <mergeCell ref="C2414:D2414"/>
    <mergeCell ref="C2421:D2421"/>
    <mergeCell ref="C3288:D3288"/>
    <mergeCell ref="C3320:D3320"/>
    <mergeCell ref="C3366:D3366"/>
    <mergeCell ref="C3378:D3378"/>
    <mergeCell ref="C3379:D3379"/>
    <mergeCell ref="C2979:D2979"/>
    <mergeCell ref="C3008:D3008"/>
    <mergeCell ref="C3027:D3027"/>
    <mergeCell ref="C3047:D3047"/>
    <mergeCell ref="C3083:D3083"/>
    <mergeCell ref="C3140:D3140"/>
    <mergeCell ref="C3172:D3172"/>
    <mergeCell ref="C3208:D3208"/>
    <mergeCell ref="C3236:D3236"/>
  </mergeCells>
  <pageMargins left="0.35" right="0.23622047244094491" top="0.59055118110236227" bottom="0.31496062992125984" header="0.31496062992125984" footer="0.23622047244094491"/>
  <pageSetup paperSize="41" scale="65" orientation="portrait" r:id="rId1"/>
  <headerFooter>
    <oddHeader>&amp;C-&amp;P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PENETAPAN</vt:lpstr>
      <vt:lpstr>PERUBAHAN</vt:lpstr>
      <vt:lpstr>DPMD</vt:lpstr>
      <vt:lpstr>Sheet3</vt:lpstr>
      <vt:lpstr>DPMD!Print_Area</vt:lpstr>
      <vt:lpstr>PENETAPAN!Print_Area</vt:lpstr>
      <vt:lpstr>PERUBAHAN!Print_Area</vt:lpstr>
      <vt:lpstr>Sheet3!Print_Area</vt:lpstr>
      <vt:lpstr>DPMD!Print_Titles</vt:lpstr>
      <vt:lpstr>PENETAPAN!Print_Titles</vt:lpstr>
      <vt:lpstr>PERUBAHAN!Print_Titles</vt:lpstr>
      <vt:lpstr>Sheet3!Print_Titles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Putra Edi Sujito</dc:creator>
  <cp:lastModifiedBy>PB</cp:lastModifiedBy>
  <cp:lastPrinted>2022-11-17T08:10:51Z</cp:lastPrinted>
  <dcterms:created xsi:type="dcterms:W3CDTF">2022-01-12T05:11:47Z</dcterms:created>
  <dcterms:modified xsi:type="dcterms:W3CDTF">2023-02-13T02:48:30Z</dcterms:modified>
</cp:coreProperties>
</file>