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5" yWindow="0" windowWidth="10200" windowHeight="8160" firstSheet="9" activeTab="9"/>
  </bookViews>
  <sheets>
    <sheet name="2013" sheetId="24" state="hidden" r:id="rId1"/>
    <sheet name="2014" sheetId="23" state="hidden" r:id="rId2"/>
    <sheet name="2015" sheetId="22" state="hidden" r:id="rId3"/>
    <sheet name="2016" sheetId="21" state="hidden" r:id="rId4"/>
    <sheet name="2017" sheetId="20" state="hidden" r:id="rId5"/>
    <sheet name="2018" sheetId="19" state="hidden" r:id="rId6"/>
    <sheet name="2019" sheetId="18" state="hidden" r:id="rId7"/>
    <sheet name="2020 RKSP" sheetId="17" state="hidden" r:id="rId8"/>
    <sheet name="2021" sheetId="25" state="hidden" r:id="rId9"/>
    <sheet name="2022" sheetId="26" r:id="rId10"/>
  </sheets>
  <externalReferences>
    <externalReference r:id="rId11"/>
  </externalReferences>
  <definedNames>
    <definedName name="_xlnm.Print_Area" localSheetId="0">'2013'!$A$1:$T$96</definedName>
    <definedName name="_xlnm.Print_Area" localSheetId="1">'2014'!$A$1:$T$96</definedName>
    <definedName name="_xlnm.Print_Area" localSheetId="2">'2015'!$A$1:$T$96</definedName>
    <definedName name="_xlnm.Print_Area" localSheetId="3">'2016'!$A$1:$T$96</definedName>
    <definedName name="_xlnm.Print_Area" localSheetId="4">'2017'!$A$1:$T$96</definedName>
    <definedName name="_xlnm.Print_Area" localSheetId="5">'2018'!$A$1:$T$96</definedName>
    <definedName name="_xlnm.Print_Area" localSheetId="6">'2019'!$A$1:$T$96</definedName>
  </definedNames>
  <calcPr calcId="144525"/>
</workbook>
</file>

<file path=xl/calcChain.xml><?xml version="1.0" encoding="utf-8"?>
<calcChain xmlns="http://schemas.openxmlformats.org/spreadsheetml/2006/main">
  <c r="R20" i="26" l="1"/>
  <c r="S20" i="26"/>
  <c r="C20" i="26"/>
  <c r="N92" i="26" l="1"/>
  <c r="M92" i="26"/>
  <c r="S60" i="26"/>
  <c r="T60" i="26" s="1"/>
  <c r="R60" i="26"/>
  <c r="Q60" i="26"/>
  <c r="P60" i="26"/>
  <c r="O60" i="26"/>
  <c r="M60" i="26"/>
  <c r="L60" i="26"/>
  <c r="K60" i="26"/>
  <c r="J60" i="26"/>
  <c r="I60" i="26"/>
  <c r="G60" i="26"/>
  <c r="H60" i="26" s="1"/>
  <c r="F60" i="26"/>
  <c r="E60" i="26"/>
  <c r="D60" i="26"/>
  <c r="C60" i="26"/>
  <c r="T20" i="26"/>
  <c r="M20" i="26"/>
  <c r="N20" i="26" s="1"/>
  <c r="L20" i="26"/>
  <c r="K20" i="26"/>
  <c r="J20" i="26"/>
  <c r="I20" i="26"/>
  <c r="G20" i="26"/>
  <c r="E20" i="26"/>
  <c r="A75" i="26" l="1"/>
  <c r="A43" i="26"/>
  <c r="S92" i="26" l="1"/>
  <c r="R92" i="26"/>
  <c r="Q92" i="26"/>
  <c r="P92" i="26"/>
  <c r="O92" i="26"/>
  <c r="L92" i="26"/>
  <c r="K92" i="26"/>
  <c r="J92" i="26"/>
  <c r="I92" i="26"/>
  <c r="G92" i="26"/>
  <c r="F92" i="26"/>
  <c r="E92" i="26"/>
  <c r="D92" i="26"/>
  <c r="C92" i="26"/>
  <c r="J26" i="26"/>
  <c r="J22" i="26"/>
  <c r="J25" i="26"/>
  <c r="Q20" i="26"/>
  <c r="P20" i="26"/>
  <c r="O20" i="26"/>
  <c r="J24" i="26"/>
  <c r="F20" i="26"/>
  <c r="D20" i="26"/>
  <c r="T92" i="26" l="1"/>
  <c r="H92" i="26"/>
  <c r="S108" i="25"/>
  <c r="R108" i="25"/>
  <c r="Q108" i="25"/>
  <c r="P108" i="25"/>
  <c r="O108" i="25"/>
  <c r="M108" i="25"/>
  <c r="L108" i="25"/>
  <c r="K108" i="25"/>
  <c r="J108" i="25"/>
  <c r="I108" i="25"/>
  <c r="G108" i="25"/>
  <c r="F108" i="25"/>
  <c r="E108" i="25"/>
  <c r="D108" i="25"/>
  <c r="C108" i="25"/>
  <c r="T107" i="25"/>
  <c r="N107" i="25"/>
  <c r="H107" i="25"/>
  <c r="T106" i="25"/>
  <c r="N106" i="25"/>
  <c r="H106" i="25"/>
  <c r="T105" i="25"/>
  <c r="N105" i="25"/>
  <c r="H105" i="25"/>
  <c r="T104" i="25"/>
  <c r="N104" i="25"/>
  <c r="H104" i="25"/>
  <c r="T103" i="25"/>
  <c r="N103" i="25"/>
  <c r="H103" i="25"/>
  <c r="T102" i="25"/>
  <c r="N102" i="25"/>
  <c r="H102" i="25"/>
  <c r="T101" i="25"/>
  <c r="N101" i="25"/>
  <c r="H101" i="25"/>
  <c r="T100" i="25"/>
  <c r="N100" i="25"/>
  <c r="H100" i="25"/>
  <c r="T99" i="25"/>
  <c r="N99" i="25"/>
  <c r="H99" i="25"/>
  <c r="T98" i="25"/>
  <c r="N98" i="25"/>
  <c r="H98" i="25"/>
  <c r="T97" i="25"/>
  <c r="N97" i="25"/>
  <c r="H97" i="25"/>
  <c r="T96" i="25"/>
  <c r="N96" i="25"/>
  <c r="H96" i="25"/>
  <c r="S65" i="25"/>
  <c r="T65" i="25" s="1"/>
  <c r="R65" i="25"/>
  <c r="Q65" i="25"/>
  <c r="P65" i="25"/>
  <c r="O65" i="25"/>
  <c r="M65" i="25"/>
  <c r="L65" i="25"/>
  <c r="K65" i="25"/>
  <c r="J65" i="25"/>
  <c r="I65" i="25"/>
  <c r="G65" i="25"/>
  <c r="J26" i="25" s="1"/>
  <c r="F65" i="25"/>
  <c r="E65" i="25"/>
  <c r="D65" i="25"/>
  <c r="C65" i="25"/>
  <c r="T64" i="25"/>
  <c r="N64" i="25"/>
  <c r="H64" i="25"/>
  <c r="T63" i="25"/>
  <c r="N63" i="25"/>
  <c r="H63" i="25"/>
  <c r="T62" i="25"/>
  <c r="N62" i="25"/>
  <c r="H62" i="25"/>
  <c r="T61" i="25"/>
  <c r="N61" i="25"/>
  <c r="H61" i="25"/>
  <c r="T60" i="25"/>
  <c r="N60" i="25"/>
  <c r="H60" i="25"/>
  <c r="T59" i="25"/>
  <c r="N59" i="25"/>
  <c r="H59" i="25"/>
  <c r="T58" i="25"/>
  <c r="N58" i="25"/>
  <c r="H58" i="25"/>
  <c r="T57" i="25"/>
  <c r="N57" i="25"/>
  <c r="H57" i="25"/>
  <c r="T56" i="25"/>
  <c r="N56" i="25"/>
  <c r="H56" i="25"/>
  <c r="T55" i="25"/>
  <c r="N55" i="25"/>
  <c r="H55" i="25"/>
  <c r="T54" i="25"/>
  <c r="N54" i="25"/>
  <c r="H54" i="25"/>
  <c r="T53" i="25"/>
  <c r="N53" i="25"/>
  <c r="H53" i="25"/>
  <c r="J22" i="25"/>
  <c r="S20" i="25"/>
  <c r="J25" i="25" s="1"/>
  <c r="R20" i="25"/>
  <c r="Q20" i="25"/>
  <c r="P20" i="25"/>
  <c r="O20" i="25"/>
  <c r="M20" i="25"/>
  <c r="J24" i="25" s="1"/>
  <c r="L20" i="25"/>
  <c r="K20" i="25"/>
  <c r="J20" i="25"/>
  <c r="I20" i="25"/>
  <c r="G20" i="25"/>
  <c r="F20" i="25"/>
  <c r="E20" i="25"/>
  <c r="D20" i="25"/>
  <c r="C20" i="25"/>
  <c r="T19" i="25"/>
  <c r="N19" i="25"/>
  <c r="H19" i="25"/>
  <c r="T18" i="25"/>
  <c r="N18" i="25"/>
  <c r="H18" i="25"/>
  <c r="T17" i="25"/>
  <c r="N17" i="25"/>
  <c r="H17" i="25"/>
  <c r="T16" i="25"/>
  <c r="N16" i="25"/>
  <c r="H16" i="25"/>
  <c r="T15" i="25"/>
  <c r="N15" i="25"/>
  <c r="H15" i="25"/>
  <c r="T14" i="25"/>
  <c r="N14" i="25"/>
  <c r="H14" i="25"/>
  <c r="T13" i="25"/>
  <c r="N13" i="25"/>
  <c r="H13" i="25"/>
  <c r="T12" i="25"/>
  <c r="N12" i="25"/>
  <c r="H12" i="25"/>
  <c r="T11" i="25"/>
  <c r="N11" i="25"/>
  <c r="H11" i="25"/>
  <c r="T10" i="25"/>
  <c r="N10" i="25"/>
  <c r="H10" i="25"/>
  <c r="T9" i="25"/>
  <c r="N9" i="25"/>
  <c r="H9" i="25"/>
  <c r="T8" i="25"/>
  <c r="N8" i="25"/>
  <c r="H8" i="25"/>
  <c r="N65" i="25" l="1"/>
  <c r="T108" i="25"/>
  <c r="N108" i="25"/>
  <c r="H20" i="25"/>
  <c r="H108" i="25"/>
  <c r="H65" i="25"/>
  <c r="N20" i="25"/>
  <c r="J23" i="25"/>
  <c r="T20" i="25"/>
  <c r="J28" i="17"/>
  <c r="J27" i="17"/>
  <c r="J26" i="17"/>
  <c r="J25" i="17"/>
  <c r="J24" i="17"/>
  <c r="S43" i="19" l="1"/>
  <c r="T116" i="17" l="1"/>
  <c r="S116" i="17"/>
  <c r="R116" i="17"/>
  <c r="Q116" i="17"/>
  <c r="P116" i="17"/>
  <c r="O116" i="17"/>
  <c r="N116" i="17"/>
  <c r="M116" i="17"/>
  <c r="L116" i="17"/>
  <c r="K116" i="17"/>
  <c r="J116" i="17"/>
  <c r="I116" i="17"/>
  <c r="H116" i="17"/>
  <c r="G116" i="17"/>
  <c r="F116" i="17"/>
  <c r="E116" i="17"/>
  <c r="D116" i="17"/>
  <c r="C116" i="17"/>
  <c r="T114" i="17"/>
  <c r="N114" i="17"/>
  <c r="H114" i="17"/>
  <c r="T113" i="17"/>
  <c r="N113" i="17"/>
  <c r="H113" i="17"/>
  <c r="T112" i="17"/>
  <c r="N112" i="17"/>
  <c r="H112" i="17"/>
  <c r="T111" i="17"/>
  <c r="N111" i="17"/>
  <c r="H111" i="17"/>
  <c r="T110" i="17"/>
  <c r="N110" i="17"/>
  <c r="H110" i="17"/>
  <c r="T109" i="17"/>
  <c r="N109" i="17"/>
  <c r="H109" i="17"/>
  <c r="T108" i="17"/>
  <c r="N108" i="17"/>
  <c r="H108" i="17"/>
  <c r="T107" i="17"/>
  <c r="N107" i="17"/>
  <c r="H107" i="17"/>
  <c r="T106" i="17"/>
  <c r="N106" i="17"/>
  <c r="H106" i="17"/>
  <c r="T105" i="17"/>
  <c r="N105" i="17"/>
  <c r="H105" i="17"/>
  <c r="T104" i="17"/>
  <c r="N104" i="17"/>
  <c r="H104" i="17"/>
  <c r="T103" i="17"/>
  <c r="N103" i="17"/>
  <c r="H103" i="17"/>
  <c r="T68" i="17"/>
  <c r="S68" i="17"/>
  <c r="R68" i="17"/>
  <c r="Q68" i="17"/>
  <c r="P68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T66" i="17"/>
  <c r="N66" i="17"/>
  <c r="H66" i="17"/>
  <c r="T65" i="17"/>
  <c r="N65" i="17"/>
  <c r="H65" i="17"/>
  <c r="T64" i="17"/>
  <c r="N64" i="17"/>
  <c r="H64" i="17"/>
  <c r="T63" i="17"/>
  <c r="N63" i="17"/>
  <c r="H63" i="17"/>
  <c r="T62" i="17"/>
  <c r="N62" i="17"/>
  <c r="H62" i="17"/>
  <c r="T61" i="17"/>
  <c r="N61" i="17"/>
  <c r="H61" i="17"/>
  <c r="T60" i="17"/>
  <c r="N60" i="17"/>
  <c r="H60" i="17"/>
  <c r="T59" i="17"/>
  <c r="N59" i="17"/>
  <c r="H59" i="17"/>
  <c r="T58" i="17"/>
  <c r="N58" i="17"/>
  <c r="H58" i="17"/>
  <c r="T57" i="17"/>
  <c r="N57" i="17"/>
  <c r="H57" i="17"/>
  <c r="T56" i="17"/>
  <c r="N56" i="17"/>
  <c r="H56" i="17"/>
  <c r="T55" i="17"/>
  <c r="N55" i="17"/>
  <c r="H55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T20" i="17"/>
  <c r="N20" i="17"/>
  <c r="H20" i="17"/>
  <c r="T19" i="17"/>
  <c r="N19" i="17"/>
  <c r="H19" i="17"/>
  <c r="T18" i="17"/>
  <c r="N18" i="17"/>
  <c r="H18" i="17"/>
  <c r="T17" i="17"/>
  <c r="N17" i="17"/>
  <c r="H17" i="17"/>
  <c r="T16" i="17"/>
  <c r="N16" i="17"/>
  <c r="H16" i="17"/>
  <c r="T15" i="17"/>
  <c r="N15" i="17"/>
  <c r="H15" i="17"/>
  <c r="T14" i="17"/>
  <c r="N14" i="17"/>
  <c r="H14" i="17"/>
  <c r="T13" i="17"/>
  <c r="N13" i="17"/>
  <c r="H13" i="17"/>
  <c r="T12" i="17"/>
  <c r="N12" i="17"/>
  <c r="H12" i="17"/>
  <c r="T11" i="17"/>
  <c r="N11" i="17"/>
  <c r="H11" i="17"/>
  <c r="T10" i="17"/>
  <c r="N10" i="17"/>
  <c r="H10" i="17"/>
  <c r="T9" i="17"/>
  <c r="N9" i="17"/>
  <c r="H9" i="17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T84" i="18"/>
  <c r="N84" i="18"/>
  <c r="H84" i="18"/>
  <c r="T83" i="18"/>
  <c r="N83" i="18"/>
  <c r="H83" i="18"/>
  <c r="T82" i="18"/>
  <c r="N82" i="18"/>
  <c r="H82" i="18"/>
  <c r="T81" i="18"/>
  <c r="N81" i="18"/>
  <c r="H81" i="18"/>
  <c r="T80" i="18"/>
  <c r="N80" i="18"/>
  <c r="H80" i="18"/>
  <c r="T79" i="18"/>
  <c r="N79" i="18"/>
  <c r="H79" i="18"/>
  <c r="T78" i="18"/>
  <c r="N78" i="18"/>
  <c r="H78" i="18"/>
  <c r="T77" i="18"/>
  <c r="N77" i="18"/>
  <c r="H77" i="18"/>
  <c r="T76" i="18"/>
  <c r="N76" i="18"/>
  <c r="H76" i="18"/>
  <c r="T75" i="18"/>
  <c r="N75" i="18"/>
  <c r="H75" i="18"/>
  <c r="T74" i="18"/>
  <c r="N74" i="18"/>
  <c r="H74" i="18"/>
  <c r="T73" i="18"/>
  <c r="N73" i="18"/>
  <c r="H73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G54" i="18"/>
  <c r="F54" i="18"/>
  <c r="E54" i="18"/>
  <c r="H54" i="18" s="1"/>
  <c r="D54" i="18"/>
  <c r="C54" i="18"/>
  <c r="T52" i="18"/>
  <c r="N52" i="18"/>
  <c r="H52" i="18"/>
  <c r="T51" i="18"/>
  <c r="N51" i="18"/>
  <c r="H51" i="18"/>
  <c r="T50" i="18"/>
  <c r="N50" i="18"/>
  <c r="H50" i="18"/>
  <c r="T49" i="18"/>
  <c r="N49" i="18"/>
  <c r="H49" i="18"/>
  <c r="T48" i="18"/>
  <c r="N48" i="18"/>
  <c r="H48" i="18"/>
  <c r="T47" i="18"/>
  <c r="N47" i="18"/>
  <c r="H47" i="18"/>
  <c r="T46" i="18"/>
  <c r="N46" i="18"/>
  <c r="H46" i="18"/>
  <c r="T45" i="18"/>
  <c r="N45" i="18"/>
  <c r="H45" i="18"/>
  <c r="T44" i="18"/>
  <c r="N44" i="18"/>
  <c r="H44" i="18"/>
  <c r="T43" i="18"/>
  <c r="N43" i="18"/>
  <c r="H43" i="18"/>
  <c r="T42" i="18"/>
  <c r="N42" i="18"/>
  <c r="H42" i="18"/>
  <c r="T41" i="18"/>
  <c r="N41" i="18"/>
  <c r="H41" i="18"/>
  <c r="S22" i="18"/>
  <c r="R22" i="18"/>
  <c r="Q22" i="18"/>
  <c r="T22" i="18" s="1"/>
  <c r="P22" i="18"/>
  <c r="O22" i="18"/>
  <c r="M22" i="18"/>
  <c r="L22" i="18"/>
  <c r="K22" i="18"/>
  <c r="N22" i="18" s="1"/>
  <c r="J22" i="18"/>
  <c r="I22" i="18"/>
  <c r="G22" i="18"/>
  <c r="F22" i="18"/>
  <c r="E22" i="18"/>
  <c r="D22" i="18"/>
  <c r="C22" i="18"/>
  <c r="T20" i="18"/>
  <c r="N20" i="18"/>
  <c r="H20" i="18"/>
  <c r="T19" i="18"/>
  <c r="N19" i="18"/>
  <c r="H19" i="18"/>
  <c r="T18" i="18"/>
  <c r="N18" i="18"/>
  <c r="H18" i="18"/>
  <c r="T17" i="18"/>
  <c r="N17" i="18"/>
  <c r="H17" i="18"/>
  <c r="T16" i="18"/>
  <c r="N16" i="18"/>
  <c r="H16" i="18"/>
  <c r="T15" i="18"/>
  <c r="N15" i="18"/>
  <c r="H15" i="18"/>
  <c r="T14" i="18"/>
  <c r="N14" i="18"/>
  <c r="H14" i="18"/>
  <c r="T13" i="18"/>
  <c r="N13" i="18"/>
  <c r="H13" i="18"/>
  <c r="T12" i="18"/>
  <c r="N12" i="18"/>
  <c r="H12" i="18"/>
  <c r="T11" i="18"/>
  <c r="N11" i="18"/>
  <c r="H11" i="18"/>
  <c r="T10" i="18"/>
  <c r="N10" i="18"/>
  <c r="H10" i="18"/>
  <c r="T9" i="18"/>
  <c r="N9" i="18"/>
  <c r="H9" i="18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T84" i="19"/>
  <c r="N84" i="19"/>
  <c r="H84" i="19"/>
  <c r="T83" i="19"/>
  <c r="N83" i="19"/>
  <c r="H83" i="19"/>
  <c r="T82" i="19"/>
  <c r="N82" i="19"/>
  <c r="H82" i="19"/>
  <c r="T81" i="19"/>
  <c r="N81" i="19"/>
  <c r="H81" i="19"/>
  <c r="T80" i="19"/>
  <c r="N80" i="19"/>
  <c r="H80" i="19"/>
  <c r="T79" i="19"/>
  <c r="N79" i="19"/>
  <c r="H79" i="19"/>
  <c r="T78" i="19"/>
  <c r="N78" i="19"/>
  <c r="H78" i="19"/>
  <c r="T77" i="19"/>
  <c r="N77" i="19"/>
  <c r="H77" i="19"/>
  <c r="T76" i="19"/>
  <c r="N76" i="19"/>
  <c r="H76" i="19"/>
  <c r="T75" i="19"/>
  <c r="N75" i="19"/>
  <c r="H75" i="19"/>
  <c r="T74" i="19"/>
  <c r="N74" i="19"/>
  <c r="H74" i="19"/>
  <c r="T73" i="19"/>
  <c r="N73" i="19"/>
  <c r="H73" i="19"/>
  <c r="S54" i="19"/>
  <c r="T54" i="19" s="1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T52" i="19"/>
  <c r="N52" i="19"/>
  <c r="H52" i="19"/>
  <c r="T51" i="19"/>
  <c r="N51" i="19"/>
  <c r="H51" i="19"/>
  <c r="T50" i="19"/>
  <c r="N50" i="19"/>
  <c r="H50" i="19"/>
  <c r="T49" i="19"/>
  <c r="N49" i="19"/>
  <c r="H49" i="19"/>
  <c r="T48" i="19"/>
  <c r="N48" i="19"/>
  <c r="H48" i="19"/>
  <c r="T47" i="19"/>
  <c r="N47" i="19"/>
  <c r="H47" i="19"/>
  <c r="T46" i="19"/>
  <c r="N46" i="19"/>
  <c r="H46" i="19"/>
  <c r="T45" i="19"/>
  <c r="N45" i="19"/>
  <c r="H45" i="19"/>
  <c r="T44" i="19"/>
  <c r="N44" i="19"/>
  <c r="H44" i="19"/>
  <c r="T43" i="19"/>
  <c r="N43" i="19"/>
  <c r="H43" i="19"/>
  <c r="T42" i="19"/>
  <c r="S42" i="19"/>
  <c r="N42" i="19"/>
  <c r="H42" i="19"/>
  <c r="T41" i="19"/>
  <c r="N41" i="19"/>
  <c r="H41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T20" i="19"/>
  <c r="N20" i="19"/>
  <c r="H20" i="19"/>
  <c r="T19" i="19"/>
  <c r="N19" i="19"/>
  <c r="H19" i="19"/>
  <c r="T18" i="19"/>
  <c r="N18" i="19"/>
  <c r="H18" i="19"/>
  <c r="T17" i="19"/>
  <c r="N17" i="19"/>
  <c r="H17" i="19"/>
  <c r="T16" i="19"/>
  <c r="N16" i="19"/>
  <c r="H16" i="19"/>
  <c r="T15" i="19"/>
  <c r="N15" i="19"/>
  <c r="H15" i="19"/>
  <c r="T14" i="19"/>
  <c r="N14" i="19"/>
  <c r="H14" i="19"/>
  <c r="T13" i="19"/>
  <c r="N13" i="19"/>
  <c r="H13" i="19"/>
  <c r="T12" i="19"/>
  <c r="N12" i="19"/>
  <c r="H12" i="19"/>
  <c r="T11" i="19"/>
  <c r="N11" i="19"/>
  <c r="H11" i="19"/>
  <c r="T10" i="19"/>
  <c r="N10" i="19"/>
  <c r="H10" i="19"/>
  <c r="T9" i="19"/>
  <c r="N9" i="19"/>
  <c r="H9" i="19"/>
  <c r="T86" i="20"/>
  <c r="S86" i="20"/>
  <c r="R86" i="20"/>
  <c r="Q86" i="20"/>
  <c r="P86" i="20"/>
  <c r="O86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T84" i="20"/>
  <c r="N84" i="20"/>
  <c r="H84" i="20"/>
  <c r="T83" i="20"/>
  <c r="N83" i="20"/>
  <c r="H83" i="20"/>
  <c r="T82" i="20"/>
  <c r="N82" i="20"/>
  <c r="H82" i="20"/>
  <c r="T81" i="20"/>
  <c r="N81" i="20"/>
  <c r="H81" i="20"/>
  <c r="T80" i="20"/>
  <c r="N80" i="20"/>
  <c r="H80" i="20"/>
  <c r="T79" i="20"/>
  <c r="N79" i="20"/>
  <c r="H79" i="20"/>
  <c r="T78" i="20"/>
  <c r="N78" i="20"/>
  <c r="H78" i="20"/>
  <c r="T77" i="20"/>
  <c r="N77" i="20"/>
  <c r="H77" i="20"/>
  <c r="T76" i="20"/>
  <c r="N76" i="20"/>
  <c r="H76" i="20"/>
  <c r="T75" i="20"/>
  <c r="N75" i="20"/>
  <c r="H75" i="20"/>
  <c r="T74" i="20"/>
  <c r="N74" i="20"/>
  <c r="H74" i="20"/>
  <c r="T73" i="20"/>
  <c r="N73" i="20"/>
  <c r="H73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T52" i="20"/>
  <c r="N52" i="20"/>
  <c r="H52" i="20"/>
  <c r="T51" i="20"/>
  <c r="N51" i="20"/>
  <c r="H51" i="20"/>
  <c r="T50" i="20"/>
  <c r="N50" i="20"/>
  <c r="H50" i="20"/>
  <c r="T49" i="20"/>
  <c r="N49" i="20"/>
  <c r="H49" i="20"/>
  <c r="T48" i="20"/>
  <c r="N48" i="20"/>
  <c r="H48" i="20"/>
  <c r="T47" i="20"/>
  <c r="N47" i="20"/>
  <c r="H47" i="20"/>
  <c r="T46" i="20"/>
  <c r="N46" i="20"/>
  <c r="H46" i="20"/>
  <c r="T45" i="20"/>
  <c r="N45" i="20"/>
  <c r="H45" i="20"/>
  <c r="T44" i="20"/>
  <c r="N44" i="20"/>
  <c r="H44" i="20"/>
  <c r="T43" i="20"/>
  <c r="N43" i="20"/>
  <c r="H43" i="20"/>
  <c r="T42" i="20"/>
  <c r="N42" i="20"/>
  <c r="H42" i="20"/>
  <c r="T41" i="20"/>
  <c r="N41" i="20"/>
  <c r="H41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T20" i="20"/>
  <c r="N20" i="20"/>
  <c r="H20" i="20"/>
  <c r="T19" i="20"/>
  <c r="N19" i="20"/>
  <c r="H19" i="20"/>
  <c r="T18" i="20"/>
  <c r="N18" i="20"/>
  <c r="H18" i="20"/>
  <c r="T17" i="20"/>
  <c r="N17" i="20"/>
  <c r="H17" i="20"/>
  <c r="T16" i="20"/>
  <c r="N16" i="20"/>
  <c r="H16" i="20"/>
  <c r="T15" i="20"/>
  <c r="N15" i="20"/>
  <c r="H15" i="20"/>
  <c r="T14" i="20"/>
  <c r="N14" i="20"/>
  <c r="H14" i="20"/>
  <c r="T13" i="20"/>
  <c r="N13" i="20"/>
  <c r="H13" i="20"/>
  <c r="T12" i="20"/>
  <c r="N12" i="20"/>
  <c r="H12" i="20"/>
  <c r="T11" i="20"/>
  <c r="N11" i="20"/>
  <c r="H11" i="20"/>
  <c r="T10" i="20"/>
  <c r="N10" i="20"/>
  <c r="H10" i="20"/>
  <c r="T9" i="20"/>
  <c r="N9" i="20"/>
  <c r="H9" i="20"/>
  <c r="T86" i="21"/>
  <c r="S86" i="21"/>
  <c r="R86" i="21"/>
  <c r="Q86" i="21"/>
  <c r="P86" i="21"/>
  <c r="O86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T84" i="21"/>
  <c r="N84" i="21"/>
  <c r="H84" i="21"/>
  <c r="T83" i="21"/>
  <c r="N83" i="21"/>
  <c r="H83" i="21"/>
  <c r="T82" i="21"/>
  <c r="N82" i="21"/>
  <c r="H82" i="21"/>
  <c r="T81" i="21"/>
  <c r="N81" i="21"/>
  <c r="H81" i="21"/>
  <c r="T80" i="21"/>
  <c r="N80" i="21"/>
  <c r="H80" i="21"/>
  <c r="T79" i="21"/>
  <c r="N79" i="21"/>
  <c r="H79" i="21"/>
  <c r="T78" i="21"/>
  <c r="N78" i="21"/>
  <c r="H78" i="21"/>
  <c r="T77" i="21"/>
  <c r="N77" i="21"/>
  <c r="H77" i="21"/>
  <c r="T76" i="21"/>
  <c r="N76" i="21"/>
  <c r="H76" i="21"/>
  <c r="T75" i="21"/>
  <c r="N75" i="21"/>
  <c r="H75" i="21"/>
  <c r="T74" i="21"/>
  <c r="N74" i="21"/>
  <c r="H74" i="21"/>
  <c r="T73" i="21"/>
  <c r="N73" i="21"/>
  <c r="H73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T52" i="21"/>
  <c r="N52" i="21"/>
  <c r="H52" i="21"/>
  <c r="T51" i="21"/>
  <c r="N51" i="21"/>
  <c r="H51" i="21"/>
  <c r="T50" i="21"/>
  <c r="N50" i="21"/>
  <c r="H50" i="21"/>
  <c r="T49" i="21"/>
  <c r="N49" i="21"/>
  <c r="H49" i="21"/>
  <c r="T48" i="21"/>
  <c r="N48" i="21"/>
  <c r="H48" i="21"/>
  <c r="T47" i="21"/>
  <c r="N47" i="21"/>
  <c r="H47" i="21"/>
  <c r="T46" i="21"/>
  <c r="N46" i="21"/>
  <c r="H46" i="21"/>
  <c r="T45" i="21"/>
  <c r="N45" i="21"/>
  <c r="H45" i="21"/>
  <c r="T44" i="21"/>
  <c r="N44" i="21"/>
  <c r="H44" i="21"/>
  <c r="T43" i="21"/>
  <c r="N43" i="21"/>
  <c r="H43" i="21"/>
  <c r="T42" i="21"/>
  <c r="N42" i="21"/>
  <c r="H42" i="21"/>
  <c r="T41" i="21"/>
  <c r="N41" i="21"/>
  <c r="H41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T20" i="21"/>
  <c r="N20" i="21"/>
  <c r="H20" i="21"/>
  <c r="T19" i="21"/>
  <c r="N19" i="21"/>
  <c r="H19" i="21"/>
  <c r="T18" i="21"/>
  <c r="N18" i="21"/>
  <c r="H18" i="21"/>
  <c r="T17" i="21"/>
  <c r="N17" i="21"/>
  <c r="H17" i="21"/>
  <c r="T16" i="21"/>
  <c r="N16" i="21"/>
  <c r="H16" i="21"/>
  <c r="T15" i="21"/>
  <c r="N15" i="21"/>
  <c r="H15" i="21"/>
  <c r="T14" i="21"/>
  <c r="N14" i="21"/>
  <c r="H14" i="21"/>
  <c r="T13" i="21"/>
  <c r="N13" i="21"/>
  <c r="H13" i="21"/>
  <c r="T12" i="21"/>
  <c r="N12" i="21"/>
  <c r="H12" i="21"/>
  <c r="T11" i="21"/>
  <c r="N11" i="21"/>
  <c r="H11" i="21"/>
  <c r="T10" i="21"/>
  <c r="N10" i="21"/>
  <c r="H10" i="21"/>
  <c r="T9" i="21"/>
  <c r="N9" i="21"/>
  <c r="H9" i="21"/>
  <c r="T86" i="22"/>
  <c r="S86" i="22"/>
  <c r="R86" i="22"/>
  <c r="Q86" i="22"/>
  <c r="P86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T84" i="22"/>
  <c r="N84" i="22"/>
  <c r="H84" i="22"/>
  <c r="T83" i="22"/>
  <c r="N83" i="22"/>
  <c r="H83" i="22"/>
  <c r="T82" i="22"/>
  <c r="N82" i="22"/>
  <c r="H82" i="22"/>
  <c r="T81" i="22"/>
  <c r="N81" i="22"/>
  <c r="H81" i="22"/>
  <c r="T80" i="22"/>
  <c r="N80" i="22"/>
  <c r="H80" i="22"/>
  <c r="T79" i="22"/>
  <c r="N79" i="22"/>
  <c r="H79" i="22"/>
  <c r="T78" i="22"/>
  <c r="N78" i="22"/>
  <c r="H78" i="22"/>
  <c r="T77" i="22"/>
  <c r="N77" i="22"/>
  <c r="H77" i="22"/>
  <c r="T76" i="22"/>
  <c r="N76" i="22"/>
  <c r="H76" i="22"/>
  <c r="T75" i="22"/>
  <c r="N75" i="22"/>
  <c r="H75" i="22"/>
  <c r="T74" i="22"/>
  <c r="N74" i="22"/>
  <c r="H74" i="22"/>
  <c r="T73" i="22"/>
  <c r="N73" i="22"/>
  <c r="H73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T52" i="22"/>
  <c r="N52" i="22"/>
  <c r="H52" i="22"/>
  <c r="T51" i="22"/>
  <c r="N51" i="22"/>
  <c r="H51" i="22"/>
  <c r="T50" i="22"/>
  <c r="N50" i="22"/>
  <c r="H50" i="22"/>
  <c r="T49" i="22"/>
  <c r="N49" i="22"/>
  <c r="H49" i="22"/>
  <c r="T48" i="22"/>
  <c r="N48" i="22"/>
  <c r="H48" i="22"/>
  <c r="T47" i="22"/>
  <c r="N47" i="22"/>
  <c r="H47" i="22"/>
  <c r="T46" i="22"/>
  <c r="N46" i="22"/>
  <c r="H46" i="22"/>
  <c r="T45" i="22"/>
  <c r="N45" i="22"/>
  <c r="H45" i="22"/>
  <c r="T44" i="22"/>
  <c r="N44" i="22"/>
  <c r="H44" i="22"/>
  <c r="T43" i="22"/>
  <c r="N43" i="22"/>
  <c r="H43" i="22"/>
  <c r="T42" i="22"/>
  <c r="N42" i="22"/>
  <c r="H42" i="22"/>
  <c r="T41" i="22"/>
  <c r="N41" i="22"/>
  <c r="H41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T20" i="22"/>
  <c r="N20" i="22"/>
  <c r="H20" i="22"/>
  <c r="T19" i="22"/>
  <c r="N19" i="22"/>
  <c r="H19" i="22"/>
  <c r="T18" i="22"/>
  <c r="N18" i="22"/>
  <c r="H18" i="22"/>
  <c r="T17" i="22"/>
  <c r="N17" i="22"/>
  <c r="H17" i="22"/>
  <c r="T16" i="22"/>
  <c r="N16" i="22"/>
  <c r="H16" i="22"/>
  <c r="T15" i="22"/>
  <c r="N15" i="22"/>
  <c r="H15" i="22"/>
  <c r="T14" i="22"/>
  <c r="N14" i="22"/>
  <c r="H14" i="22"/>
  <c r="T13" i="22"/>
  <c r="N13" i="22"/>
  <c r="H13" i="22"/>
  <c r="T12" i="22"/>
  <c r="N12" i="22"/>
  <c r="H12" i="22"/>
  <c r="T11" i="22"/>
  <c r="N11" i="22"/>
  <c r="H11" i="22"/>
  <c r="T10" i="22"/>
  <c r="N10" i="22"/>
  <c r="H10" i="22"/>
  <c r="T9" i="22"/>
  <c r="N9" i="22"/>
  <c r="H9" i="22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T84" i="23"/>
  <c r="N84" i="23"/>
  <c r="H84" i="23"/>
  <c r="T83" i="23"/>
  <c r="N83" i="23"/>
  <c r="H83" i="23"/>
  <c r="T82" i="23"/>
  <c r="N82" i="23"/>
  <c r="H82" i="23"/>
  <c r="T81" i="23"/>
  <c r="N81" i="23"/>
  <c r="H81" i="23"/>
  <c r="T80" i="23"/>
  <c r="N80" i="23"/>
  <c r="H80" i="23"/>
  <c r="T79" i="23"/>
  <c r="N79" i="23"/>
  <c r="H79" i="23"/>
  <c r="T78" i="23"/>
  <c r="N78" i="23"/>
  <c r="H78" i="23"/>
  <c r="T77" i="23"/>
  <c r="N77" i="23"/>
  <c r="H77" i="23"/>
  <c r="T76" i="23"/>
  <c r="N76" i="23"/>
  <c r="H76" i="23"/>
  <c r="T75" i="23"/>
  <c r="N75" i="23"/>
  <c r="H75" i="23"/>
  <c r="T74" i="23"/>
  <c r="N74" i="23"/>
  <c r="H74" i="23"/>
  <c r="T73" i="23"/>
  <c r="N73" i="23"/>
  <c r="H73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T52" i="23"/>
  <c r="N52" i="23"/>
  <c r="H52" i="23"/>
  <c r="T51" i="23"/>
  <c r="N51" i="23"/>
  <c r="H51" i="23"/>
  <c r="T50" i="23"/>
  <c r="N50" i="23"/>
  <c r="H50" i="23"/>
  <c r="T49" i="23"/>
  <c r="N49" i="23"/>
  <c r="H49" i="23"/>
  <c r="T48" i="23"/>
  <c r="N48" i="23"/>
  <c r="H48" i="23"/>
  <c r="T47" i="23"/>
  <c r="N47" i="23"/>
  <c r="H47" i="23"/>
  <c r="T46" i="23"/>
  <c r="N46" i="23"/>
  <c r="H46" i="23"/>
  <c r="T45" i="23"/>
  <c r="N45" i="23"/>
  <c r="H45" i="23"/>
  <c r="T44" i="23"/>
  <c r="N44" i="23"/>
  <c r="H44" i="23"/>
  <c r="T43" i="23"/>
  <c r="N43" i="23"/>
  <c r="H43" i="23"/>
  <c r="T42" i="23"/>
  <c r="N42" i="23"/>
  <c r="H42" i="23"/>
  <c r="T41" i="23"/>
  <c r="N41" i="23"/>
  <c r="H41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T20" i="23"/>
  <c r="N20" i="23"/>
  <c r="H20" i="23"/>
  <c r="T19" i="23"/>
  <c r="N19" i="23"/>
  <c r="H19" i="23"/>
  <c r="T18" i="23"/>
  <c r="N18" i="23"/>
  <c r="H18" i="23"/>
  <c r="T17" i="23"/>
  <c r="N17" i="23"/>
  <c r="H17" i="23"/>
  <c r="T16" i="23"/>
  <c r="N16" i="23"/>
  <c r="H16" i="23"/>
  <c r="T15" i="23"/>
  <c r="N15" i="23"/>
  <c r="H15" i="23"/>
  <c r="T14" i="23"/>
  <c r="N14" i="23"/>
  <c r="H14" i="23"/>
  <c r="T13" i="23"/>
  <c r="N13" i="23"/>
  <c r="H13" i="23"/>
  <c r="T12" i="23"/>
  <c r="N12" i="23"/>
  <c r="H12" i="23"/>
  <c r="T11" i="23"/>
  <c r="N11" i="23"/>
  <c r="H11" i="23"/>
  <c r="T10" i="23"/>
  <c r="N10" i="23"/>
  <c r="H10" i="23"/>
  <c r="T9" i="23"/>
  <c r="N9" i="23"/>
  <c r="H9" i="23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T84" i="24"/>
  <c r="N84" i="24"/>
  <c r="H84" i="24"/>
  <c r="T83" i="24"/>
  <c r="N83" i="24"/>
  <c r="H83" i="24"/>
  <c r="T82" i="24"/>
  <c r="N82" i="24"/>
  <c r="H82" i="24"/>
  <c r="T81" i="24"/>
  <c r="N81" i="24"/>
  <c r="H81" i="24"/>
  <c r="T80" i="24"/>
  <c r="N80" i="24"/>
  <c r="H80" i="24"/>
  <c r="T79" i="24"/>
  <c r="N79" i="24"/>
  <c r="H79" i="24"/>
  <c r="T78" i="24"/>
  <c r="N78" i="24"/>
  <c r="H78" i="24"/>
  <c r="T77" i="24"/>
  <c r="N77" i="24"/>
  <c r="H77" i="24"/>
  <c r="T76" i="24"/>
  <c r="N76" i="24"/>
  <c r="H76" i="24"/>
  <c r="T75" i="24"/>
  <c r="N75" i="24"/>
  <c r="H75" i="24"/>
  <c r="T74" i="24"/>
  <c r="N74" i="24"/>
  <c r="H74" i="24"/>
  <c r="T73" i="24"/>
  <c r="N73" i="24"/>
  <c r="H73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T52" i="24"/>
  <c r="N52" i="24"/>
  <c r="H52" i="24"/>
  <c r="T51" i="24"/>
  <c r="N51" i="24"/>
  <c r="H51" i="24"/>
  <c r="T50" i="24"/>
  <c r="N50" i="24"/>
  <c r="H50" i="24"/>
  <c r="T49" i="24"/>
  <c r="N49" i="24"/>
  <c r="H49" i="24"/>
  <c r="T48" i="24"/>
  <c r="N48" i="24"/>
  <c r="H48" i="24"/>
  <c r="T47" i="24"/>
  <c r="N47" i="24"/>
  <c r="H47" i="24"/>
  <c r="T46" i="24"/>
  <c r="N46" i="24"/>
  <c r="H46" i="24"/>
  <c r="T45" i="24"/>
  <c r="N45" i="24"/>
  <c r="H45" i="24"/>
  <c r="T44" i="24"/>
  <c r="N44" i="24"/>
  <c r="H44" i="24"/>
  <c r="T43" i="24"/>
  <c r="N43" i="24"/>
  <c r="H43" i="24"/>
  <c r="T42" i="24"/>
  <c r="N42" i="24"/>
  <c r="H42" i="24"/>
  <c r="T41" i="24"/>
  <c r="N41" i="24"/>
  <c r="H41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T20" i="24"/>
  <c r="N20" i="24"/>
  <c r="H20" i="24"/>
  <c r="T19" i="24"/>
  <c r="N19" i="24"/>
  <c r="H19" i="24"/>
  <c r="T18" i="24"/>
  <c r="N18" i="24"/>
  <c r="H18" i="24"/>
  <c r="T17" i="24"/>
  <c r="N17" i="24"/>
  <c r="H17" i="24"/>
  <c r="T16" i="24"/>
  <c r="N16" i="24"/>
  <c r="H16" i="24"/>
  <c r="T15" i="24"/>
  <c r="N15" i="24"/>
  <c r="H15" i="24"/>
  <c r="T14" i="24"/>
  <c r="N14" i="24"/>
  <c r="H14" i="24"/>
  <c r="T13" i="24"/>
  <c r="N13" i="24"/>
  <c r="H13" i="24"/>
  <c r="T12" i="24"/>
  <c r="N12" i="24"/>
  <c r="H12" i="24"/>
  <c r="T11" i="24"/>
  <c r="N11" i="24"/>
  <c r="H11" i="24"/>
  <c r="T10" i="24"/>
  <c r="N10" i="24"/>
  <c r="H10" i="24"/>
  <c r="T9" i="24"/>
  <c r="N9" i="24"/>
  <c r="H9" i="24"/>
  <c r="H22" i="18" l="1"/>
  <c r="J23" i="26"/>
</calcChain>
</file>

<file path=xl/sharedStrings.xml><?xml version="1.0" encoding="utf-8"?>
<sst xmlns="http://schemas.openxmlformats.org/spreadsheetml/2006/main" count="1235" uniqueCount="49">
  <si>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</si>
  <si>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</si>
  <si>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</si>
  <si>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</si>
  <si>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</si>
  <si>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</si>
  <si>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</si>
  <si>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</si>
  <si>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</si>
  <si>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</si>
  <si>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</si>
  <si>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</si>
  <si>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</si>
  <si>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</si>
  <si>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</si>
  <si>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KABUPATEN SUKOHARJO</t>
  </si>
  <si>
    <t>Dinas Pertanian dan Perikanan Kabupaten Sukoharjo</t>
  </si>
  <si>
    <t>TANAM
(Ha)</t>
  </si>
  <si>
    <t>PRODUKSI
(ton)</t>
  </si>
  <si>
    <t>PROVITAS
(ku/Ha)</t>
  </si>
  <si>
    <t xml:space="preserve"> PANEN  KOTOR
(Ha)</t>
  </si>
  <si>
    <t xml:space="preserve"> PANEN BERSIH
(Ha)</t>
  </si>
  <si>
    <t>PUSO
(Ha)</t>
  </si>
  <si>
    <t>REALISASI LUAS TANAM, PANEN, PUSO, PRODUKSI  DAN PRODUKTIVITAS  PALAWIJA</t>
  </si>
  <si>
    <t>JAGUNG</t>
  </si>
  <si>
    <t>KEDELAI</t>
  </si>
  <si>
    <t>KACANG TANAH</t>
  </si>
  <si>
    <t>TAHUN 2020</t>
  </si>
  <si>
    <t>UBI KAYU / SINGKONG</t>
  </si>
  <si>
    <t>UBI JALAR</t>
  </si>
  <si>
    <t>KACANG HIJAU</t>
  </si>
  <si>
    <t>GEMBILI</t>
  </si>
  <si>
    <t>PORANG</t>
  </si>
  <si>
    <t>UMBI LAINNYA</t>
  </si>
  <si>
    <t>TAHUN 2019</t>
  </si>
  <si>
    <t>TAHUN 2018</t>
  </si>
  <si>
    <t>TAHUN 2017</t>
  </si>
  <si>
    <t>TAHUN 2016</t>
  </si>
  <si>
    <t>TAHUN 2015</t>
  </si>
  <si>
    <t>TAHUN 2014</t>
  </si>
  <si>
    <t>TAHUN 2013</t>
  </si>
  <si>
    <t>-</t>
  </si>
  <si>
    <t>padi</t>
  </si>
  <si>
    <t>jagung</t>
  </si>
  <si>
    <t>kedelai</t>
  </si>
  <si>
    <t>kacang tanah</t>
  </si>
  <si>
    <t>ubi kayu</t>
  </si>
  <si>
    <t>TAHUN 2021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</si>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</sst>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.000_);_(* \(#,##0.000\);_(* &quot;-&quot;_);_(@_)"/>
  </numFmts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"/>
      <scheme val="minor"/>
    </font>
    <font>
      <b/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  <font>
      <sz val="12"/>
      <name val="Calibri"/>
      <family val="2"/>
      <charset val="1"/>
      <scheme val="minor"/>
    </font>
    <font>
      <b/>
      <sz val="12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41" fontId="1" fillId="0" borderId="0" applyFont="0" applyFill="0" applyBorder="0" applyAlignment="0" applyProtection="0"/>
  </cellStyleXfs>
  <cellXfs count="120">
    <xf numFmtId="0" fontId="0" fillId="0" borderId="0" xfId="0"/>
    <xf numFmtId="41" fontId="4" fillId="0" borderId="0" xfId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center"/>
    </xf>
    <xf numFmtId="41" fontId="10" fillId="0" borderId="0" xfId="1" applyFont="1" applyFill="1" applyBorder="1" applyAlignment="1">
      <alignment vertical="center"/>
    </xf>
    <xf numFmtId="41" fontId="6" fillId="2" borderId="6" xfId="1" applyFont="1" applyFill="1" applyBorder="1" applyAlignment="1">
      <alignment vertical="center"/>
    </xf>
    <xf numFmtId="41" fontId="6" fillId="2" borderId="5" xfId="1" applyFont="1" applyFill="1" applyBorder="1" applyAlignment="1">
      <alignment vertical="center"/>
    </xf>
    <xf numFmtId="41" fontId="5" fillId="2" borderId="5" xfId="1" applyFont="1" applyFill="1" applyBorder="1" applyAlignment="1">
      <alignment vertical="center"/>
    </xf>
    <xf numFmtId="164" fontId="6" fillId="2" borderId="5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1" fontId="4" fillId="0" borderId="12" xfId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41" fontId="4" fillId="0" borderId="13" xfId="1" applyFont="1" applyBorder="1" applyAlignment="1">
      <alignment vertical="center"/>
    </xf>
    <xf numFmtId="164" fontId="4" fillId="0" borderId="13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1" fontId="10" fillId="0" borderId="0" xfId="1" applyFont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1" fontId="4" fillId="0" borderId="0" xfId="1" applyFont="1" applyBorder="1" applyAlignment="1">
      <alignment vertical="center"/>
    </xf>
    <xf numFmtId="43" fontId="4" fillId="0" borderId="0" xfId="0" applyNumberFormat="1" applyFont="1" applyBorder="1" applyAlignment="1">
      <alignment vertical="center"/>
    </xf>
    <xf numFmtId="43" fontId="11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41" fontId="10" fillId="3" borderId="0" xfId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horizontal="left" vertical="center"/>
    </xf>
    <xf numFmtId="41" fontId="4" fillId="3" borderId="0" xfId="1" applyFont="1" applyFill="1" applyBorder="1" applyAlignment="1">
      <alignment vertical="center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41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41" fontId="11" fillId="0" borderId="7" xfId="1" applyFont="1" applyBorder="1" applyAlignment="1">
      <alignment vertical="center"/>
    </xf>
    <xf numFmtId="164" fontId="11" fillId="0" borderId="7" xfId="1" applyNumberFormat="1" applyFont="1" applyBorder="1" applyAlignment="1">
      <alignment vertical="center"/>
    </xf>
    <xf numFmtId="41" fontId="11" fillId="0" borderId="11" xfId="1" applyFont="1" applyBorder="1" applyAlignment="1">
      <alignment vertical="center"/>
    </xf>
    <xf numFmtId="164" fontId="11" fillId="0" borderId="11" xfId="1" applyNumberFormat="1" applyFont="1" applyBorder="1" applyAlignment="1">
      <alignment vertical="center"/>
    </xf>
    <xf numFmtId="41" fontId="14" fillId="4" borderId="5" xfId="1" applyFont="1" applyFill="1" applyBorder="1" applyAlignment="1">
      <alignment vertical="center"/>
    </xf>
    <xf numFmtId="41" fontId="14" fillId="4" borderId="6" xfId="1" applyFont="1" applyFill="1" applyBorder="1" applyAlignment="1">
      <alignment vertical="center"/>
    </xf>
    <xf numFmtId="164" fontId="14" fillId="4" borderId="5" xfId="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1" fontId="5" fillId="0" borderId="0" xfId="1" applyFont="1" applyFill="1" applyBorder="1" applyAlignment="1">
      <alignment vertical="center"/>
    </xf>
    <xf numFmtId="41" fontId="5" fillId="0" borderId="0" xfId="1" applyFont="1" applyBorder="1" applyAlignment="1">
      <alignment vertical="center"/>
    </xf>
    <xf numFmtId="164" fontId="5" fillId="3" borderId="0" xfId="1" applyNumberFormat="1" applyFont="1" applyFill="1" applyBorder="1" applyAlignment="1">
      <alignment vertical="center"/>
    </xf>
    <xf numFmtId="41" fontId="5" fillId="3" borderId="0" xfId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41" fontId="15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41" fontId="15" fillId="0" borderId="0" xfId="1" applyFont="1" applyBorder="1" applyAlignment="1">
      <alignment vertical="center"/>
    </xf>
    <xf numFmtId="43" fontId="15" fillId="3" borderId="0" xfId="0" applyNumberFormat="1" applyFont="1" applyFill="1" applyBorder="1" applyAlignment="1">
      <alignment horizontal="left" vertical="center"/>
    </xf>
    <xf numFmtId="41" fontId="15" fillId="3" borderId="0" xfId="1" applyFont="1" applyFill="1" applyBorder="1" applyAlignment="1">
      <alignment vertical="center"/>
    </xf>
    <xf numFmtId="41" fontId="15" fillId="0" borderId="0" xfId="1" applyFont="1" applyFill="1" applyBorder="1" applyAlignment="1">
      <alignment vertical="center"/>
    </xf>
    <xf numFmtId="43" fontId="15" fillId="0" borderId="0" xfId="0" applyNumberFormat="1" applyFont="1" applyAlignment="1">
      <alignment vertical="center"/>
    </xf>
    <xf numFmtId="2" fontId="15" fillId="3" borderId="0" xfId="0" applyNumberFormat="1" applyFont="1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41" fontId="15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164" fontId="5" fillId="0" borderId="0" xfId="1" applyNumberFormat="1" applyFont="1" applyFill="1" applyBorder="1" applyAlignment="1">
      <alignment vertical="center"/>
    </xf>
    <xf numFmtId="43" fontId="15" fillId="0" borderId="0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5" fillId="0" borderId="7" xfId="1" applyNumberFormat="1" applyFont="1" applyBorder="1" applyAlignment="1">
      <alignment vertical="center"/>
    </xf>
    <xf numFmtId="3" fontId="5" fillId="4" borderId="7" xfId="1" applyNumberFormat="1" applyFont="1" applyFill="1" applyBorder="1" applyAlignment="1">
      <alignment vertical="center"/>
    </xf>
    <xf numFmtId="3" fontId="5" fillId="4" borderId="5" xfId="1" applyNumberFormat="1" applyFont="1" applyFill="1" applyBorder="1" applyAlignment="1">
      <alignment vertical="center"/>
    </xf>
    <xf numFmtId="3" fontId="5" fillId="4" borderId="6" xfId="1" applyNumberFormat="1" applyFont="1" applyFill="1" applyBorder="1" applyAlignment="1">
      <alignment vertical="center"/>
    </xf>
    <xf numFmtId="4" fontId="5" fillId="4" borderId="5" xfId="1" applyNumberFormat="1" applyFont="1" applyFill="1" applyBorder="1" applyAlignment="1">
      <alignment vertical="center"/>
    </xf>
    <xf numFmtId="164" fontId="5" fillId="4" borderId="5" xfId="1" applyNumberFormat="1" applyFont="1" applyFill="1" applyBorder="1" applyAlignment="1">
      <alignment vertical="center"/>
    </xf>
    <xf numFmtId="41" fontId="5" fillId="4" borderId="5" xfId="16" applyFont="1" applyFill="1" applyBorder="1" applyAlignment="1">
      <alignment vertical="center"/>
    </xf>
    <xf numFmtId="3" fontId="16" fillId="0" borderId="7" xfId="16" applyNumberFormat="1" applyFont="1" applyBorder="1" applyAlignment="1">
      <alignment horizontal="right" vertical="center"/>
    </xf>
    <xf numFmtId="4" fontId="16" fillId="0" borderId="7" xfId="16" applyNumberFormat="1" applyFont="1" applyBorder="1" applyAlignment="1">
      <alignment horizontal="right" vertical="center"/>
    </xf>
    <xf numFmtId="164" fontId="17" fillId="4" borderId="5" xfId="16" applyNumberFormat="1" applyFont="1" applyFill="1" applyBorder="1" applyAlignment="1">
      <alignment vertical="center"/>
    </xf>
    <xf numFmtId="164" fontId="17" fillId="4" borderId="7" xfId="16" applyNumberFormat="1" applyFont="1" applyFill="1" applyBorder="1" applyAlignment="1">
      <alignment vertical="center"/>
    </xf>
    <xf numFmtId="3" fontId="16" fillId="0" borderId="7" xfId="16" applyNumberFormat="1" applyFont="1" applyBorder="1" applyAlignment="1">
      <alignment vertical="center"/>
    </xf>
    <xf numFmtId="3" fontId="17" fillId="4" borderId="7" xfId="16" applyNumberFormat="1" applyFont="1" applyFill="1" applyBorder="1" applyAlignment="1">
      <alignment vertical="center"/>
    </xf>
    <xf numFmtId="4" fontId="16" fillId="0" borderId="7" xfId="16" applyNumberFormat="1" applyFont="1" applyBorder="1" applyAlignment="1">
      <alignment vertical="center"/>
    </xf>
    <xf numFmtId="4" fontId="17" fillId="4" borderId="7" xfId="16" applyNumberFormat="1" applyFont="1" applyFill="1" applyBorder="1" applyAlignment="1">
      <alignment vertical="center"/>
    </xf>
    <xf numFmtId="41" fontId="5" fillId="4" borderId="7" xfId="16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7">
    <cellStyle name="Comma [0]" xfId="1" builtinId="6"/>
    <cellStyle name="Comma [0] 2" xfId="16"/>
    <cellStyle name="Comma 2" xfId="3"/>
    <cellStyle name="Normal" xfId="0" builtinId="0"/>
    <cellStyle name="Normal 2" xfId="2"/>
    <cellStyle name="Normal 3" xfId="12"/>
    <cellStyle name="Normal 3 2" xfId="4"/>
    <cellStyle name="Normal 3 3" xfId="5"/>
    <cellStyle name="Normal 3 4" xfId="7"/>
    <cellStyle name="Normal 3 5" xfId="9"/>
    <cellStyle name="Normal 4" xfId="13"/>
    <cellStyle name="Normal 5" xfId="14"/>
    <cellStyle name="Normal 6" xfId="15"/>
    <cellStyle name="Normal 6 2" xfId="10"/>
    <cellStyle name="Normal 7" xfId="6"/>
    <cellStyle name="Normal 7 2" xfId="11"/>
    <cellStyle name="Normal 8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I%20-%20Realisasi%20Luas%20Tanam,%20Panen,%20Provitas,%20Produk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2019 RKSP"/>
      <sheetName val="2020"/>
      <sheetName val="2020 RK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2">
          <cell r="T22">
            <v>310778.15000000002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43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40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1" customHeight="1" x14ac:dyDescent="0.25">
      <c r="A5" s="99" t="s">
        <v>0</v>
      </c>
      <c r="B5" s="101" t="s">
        <v>1</v>
      </c>
      <c r="C5" s="104" t="s">
        <v>24</v>
      </c>
      <c r="D5" s="105"/>
      <c r="E5" s="105"/>
      <c r="F5" s="104"/>
      <c r="G5" s="104"/>
      <c r="H5" s="104"/>
      <c r="I5" s="105" t="s">
        <v>25</v>
      </c>
      <c r="J5" s="105"/>
      <c r="K5" s="105"/>
      <c r="L5" s="104"/>
      <c r="M5" s="104"/>
      <c r="N5" s="104"/>
      <c r="O5" s="105" t="s">
        <v>26</v>
      </c>
      <c r="P5" s="105"/>
      <c r="Q5" s="105"/>
      <c r="R5" s="104"/>
      <c r="S5" s="104"/>
      <c r="T5" s="104"/>
    </row>
    <row r="6" spans="1:24" ht="21" customHeight="1" x14ac:dyDescent="0.25">
      <c r="A6" s="100"/>
      <c r="B6" s="102"/>
      <c r="C6" s="95" t="s">
        <v>17</v>
      </c>
      <c r="D6" s="95" t="s">
        <v>20</v>
      </c>
      <c r="E6" s="95" t="s">
        <v>21</v>
      </c>
      <c r="F6" s="95" t="s">
        <v>22</v>
      </c>
      <c r="G6" s="95" t="s">
        <v>18</v>
      </c>
      <c r="H6" s="95" t="s">
        <v>19</v>
      </c>
      <c r="I6" s="95" t="s">
        <v>17</v>
      </c>
      <c r="J6" s="95" t="s">
        <v>20</v>
      </c>
      <c r="K6" s="95" t="s">
        <v>21</v>
      </c>
      <c r="L6" s="95" t="s">
        <v>22</v>
      </c>
      <c r="M6" s="95" t="s">
        <v>18</v>
      </c>
      <c r="N6" s="95" t="s">
        <v>19</v>
      </c>
      <c r="O6" s="95" t="s">
        <v>17</v>
      </c>
      <c r="P6" s="95" t="s">
        <v>20</v>
      </c>
      <c r="Q6" s="95" t="s">
        <v>21</v>
      </c>
      <c r="R6" s="95" t="s">
        <v>22</v>
      </c>
      <c r="S6" s="95" t="s">
        <v>18</v>
      </c>
      <c r="T6" s="95" t="s">
        <v>19</v>
      </c>
    </row>
    <row r="7" spans="1:24" ht="21" customHeight="1" x14ac:dyDescent="0.25">
      <c r="A7" s="97"/>
      <c r="B7" s="103"/>
      <c r="C7" s="96"/>
      <c r="D7" s="96"/>
      <c r="E7" s="96"/>
      <c r="F7" s="97"/>
      <c r="G7" s="97"/>
      <c r="H7" s="97"/>
      <c r="I7" s="96"/>
      <c r="J7" s="96"/>
      <c r="K7" s="96"/>
      <c r="L7" s="97"/>
      <c r="M7" s="97"/>
      <c r="N7" s="97"/>
      <c r="O7" s="96"/>
      <c r="P7" s="96"/>
      <c r="Q7" s="96"/>
      <c r="R7" s="97"/>
      <c r="S7" s="97"/>
      <c r="T7" s="9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106" t="s">
        <v>14</v>
      </c>
      <c r="B22" s="107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2012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2011</v>
      </c>
      <c r="G25" s="23"/>
      <c r="H25" s="29"/>
    </row>
    <row r="26" spans="1:24" x14ac:dyDescent="0.25">
      <c r="B26" s="30">
        <v>2010</v>
      </c>
    </row>
    <row r="27" spans="1:24" x14ac:dyDescent="0.25">
      <c r="B27" s="30">
        <v>2009</v>
      </c>
    </row>
    <row r="28" spans="1:24" x14ac:dyDescent="0.25">
      <c r="B28" s="30">
        <v>2008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8" t="s">
        <v>23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18.75" x14ac:dyDescent="0.25">
      <c r="A34" s="98" t="s">
        <v>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</row>
    <row r="35" spans="1:20" ht="18.75" x14ac:dyDescent="0.25">
      <c r="A35" s="98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7" spans="1:20" x14ac:dyDescent="0.25">
      <c r="A37" s="99" t="s">
        <v>0</v>
      </c>
      <c r="B37" s="101" t="s">
        <v>1</v>
      </c>
      <c r="C37" s="104" t="s">
        <v>28</v>
      </c>
      <c r="D37" s="105"/>
      <c r="E37" s="105"/>
      <c r="F37" s="104"/>
      <c r="G37" s="104"/>
      <c r="H37" s="104"/>
      <c r="I37" s="105" t="s">
        <v>29</v>
      </c>
      <c r="J37" s="105"/>
      <c r="K37" s="105"/>
      <c r="L37" s="104"/>
      <c r="M37" s="104"/>
      <c r="N37" s="104"/>
      <c r="O37" s="105" t="s">
        <v>30</v>
      </c>
      <c r="P37" s="105"/>
      <c r="Q37" s="105"/>
      <c r="R37" s="104"/>
      <c r="S37" s="104"/>
      <c r="T37" s="104"/>
    </row>
    <row r="38" spans="1:20" x14ac:dyDescent="0.25">
      <c r="A38" s="100"/>
      <c r="B38" s="102"/>
      <c r="C38" s="95" t="s">
        <v>17</v>
      </c>
      <c r="D38" s="95" t="s">
        <v>20</v>
      </c>
      <c r="E38" s="95" t="s">
        <v>21</v>
      </c>
      <c r="F38" s="95" t="s">
        <v>22</v>
      </c>
      <c r="G38" s="95" t="s">
        <v>18</v>
      </c>
      <c r="H38" s="95" t="s">
        <v>19</v>
      </c>
      <c r="I38" s="95" t="s">
        <v>17</v>
      </c>
      <c r="J38" s="95" t="s">
        <v>20</v>
      </c>
      <c r="K38" s="95" t="s">
        <v>21</v>
      </c>
      <c r="L38" s="95" t="s">
        <v>22</v>
      </c>
      <c r="M38" s="95" t="s">
        <v>18</v>
      </c>
      <c r="N38" s="95" t="s">
        <v>19</v>
      </c>
      <c r="O38" s="95" t="s">
        <v>17</v>
      </c>
      <c r="P38" s="95" t="s">
        <v>20</v>
      </c>
      <c r="Q38" s="95" t="s">
        <v>21</v>
      </c>
      <c r="R38" s="95" t="s">
        <v>22</v>
      </c>
      <c r="S38" s="95" t="s">
        <v>18</v>
      </c>
      <c r="T38" s="95" t="s">
        <v>19</v>
      </c>
    </row>
    <row r="39" spans="1:20" x14ac:dyDescent="0.25">
      <c r="A39" s="97"/>
      <c r="B39" s="103"/>
      <c r="C39" s="96"/>
      <c r="D39" s="96"/>
      <c r="E39" s="96"/>
      <c r="F39" s="97"/>
      <c r="G39" s="97"/>
      <c r="H39" s="97"/>
      <c r="I39" s="96"/>
      <c r="J39" s="96"/>
      <c r="K39" s="96"/>
      <c r="L39" s="97"/>
      <c r="M39" s="97"/>
      <c r="N39" s="97"/>
      <c r="O39" s="96"/>
      <c r="P39" s="96"/>
      <c r="Q39" s="96"/>
      <c r="R39" s="97"/>
      <c r="S39" s="97"/>
      <c r="T39" s="9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106" t="s">
        <v>14</v>
      </c>
      <c r="B54" s="107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2012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2011</v>
      </c>
      <c r="G57" s="23"/>
      <c r="H57" s="29"/>
    </row>
    <row r="58" spans="1:20" x14ac:dyDescent="0.25">
      <c r="B58" s="30">
        <v>2010</v>
      </c>
    </row>
    <row r="59" spans="1:20" x14ac:dyDescent="0.25">
      <c r="B59" s="30">
        <v>2009</v>
      </c>
    </row>
    <row r="60" spans="1:20" x14ac:dyDescent="0.25">
      <c r="B60" s="30">
        <v>2008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8" t="s">
        <v>23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</row>
    <row r="66" spans="1:20" ht="18.75" x14ac:dyDescent="0.25">
      <c r="A66" s="98" t="s">
        <v>15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</row>
    <row r="67" spans="1:20" ht="18.75" x14ac:dyDescent="0.25">
      <c r="A67" s="98" t="s">
        <v>40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</row>
    <row r="69" spans="1:20" ht="15" customHeight="1" x14ac:dyDescent="0.25">
      <c r="A69" s="99" t="s">
        <v>0</v>
      </c>
      <c r="B69" s="101" t="s">
        <v>1</v>
      </c>
      <c r="C69" s="104" t="s">
        <v>31</v>
      </c>
      <c r="D69" s="105"/>
      <c r="E69" s="105"/>
      <c r="F69" s="104"/>
      <c r="G69" s="104"/>
      <c r="H69" s="104"/>
      <c r="I69" s="105" t="s">
        <v>32</v>
      </c>
      <c r="J69" s="105"/>
      <c r="K69" s="105"/>
      <c r="L69" s="104"/>
      <c r="M69" s="104"/>
      <c r="N69" s="104"/>
      <c r="O69" s="105" t="s">
        <v>33</v>
      </c>
      <c r="P69" s="105"/>
      <c r="Q69" s="105"/>
      <c r="R69" s="104"/>
      <c r="S69" s="104"/>
      <c r="T69" s="104"/>
    </row>
    <row r="70" spans="1:20" x14ac:dyDescent="0.25">
      <c r="A70" s="100"/>
      <c r="B70" s="102"/>
      <c r="C70" s="95" t="s">
        <v>17</v>
      </c>
      <c r="D70" s="95" t="s">
        <v>20</v>
      </c>
      <c r="E70" s="95" t="s">
        <v>21</v>
      </c>
      <c r="F70" s="95" t="s">
        <v>22</v>
      </c>
      <c r="G70" s="95" t="s">
        <v>18</v>
      </c>
      <c r="H70" s="95" t="s">
        <v>19</v>
      </c>
      <c r="I70" s="95" t="s">
        <v>17</v>
      </c>
      <c r="J70" s="95" t="s">
        <v>20</v>
      </c>
      <c r="K70" s="95" t="s">
        <v>21</v>
      </c>
      <c r="L70" s="95" t="s">
        <v>22</v>
      </c>
      <c r="M70" s="95" t="s">
        <v>18</v>
      </c>
      <c r="N70" s="95" t="s">
        <v>19</v>
      </c>
      <c r="O70" s="95" t="s">
        <v>17</v>
      </c>
      <c r="P70" s="95" t="s">
        <v>20</v>
      </c>
      <c r="Q70" s="95" t="s">
        <v>21</v>
      </c>
      <c r="R70" s="95" t="s">
        <v>22</v>
      </c>
      <c r="S70" s="95" t="s">
        <v>18</v>
      </c>
      <c r="T70" s="95" t="s">
        <v>19</v>
      </c>
    </row>
    <row r="71" spans="1:20" x14ac:dyDescent="0.25">
      <c r="A71" s="97"/>
      <c r="B71" s="103"/>
      <c r="C71" s="96"/>
      <c r="D71" s="96"/>
      <c r="E71" s="96"/>
      <c r="F71" s="97"/>
      <c r="G71" s="97"/>
      <c r="H71" s="97"/>
      <c r="I71" s="96"/>
      <c r="J71" s="96"/>
      <c r="K71" s="96"/>
      <c r="L71" s="97"/>
      <c r="M71" s="97"/>
      <c r="N71" s="97"/>
      <c r="O71" s="96"/>
      <c r="P71" s="96"/>
      <c r="Q71" s="96"/>
      <c r="R71" s="97"/>
      <c r="S71" s="97"/>
      <c r="T71" s="9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106" t="s">
        <v>14</v>
      </c>
      <c r="B86" s="107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2012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2011</v>
      </c>
      <c r="G89" s="23"/>
      <c r="H89" s="29"/>
    </row>
    <row r="90" spans="1:20" x14ac:dyDescent="0.25">
      <c r="B90" s="30">
        <v>2010</v>
      </c>
    </row>
    <row r="91" spans="1:20" x14ac:dyDescent="0.25">
      <c r="B91" s="30">
        <v>2009</v>
      </c>
    </row>
    <row r="92" spans="1:20" x14ac:dyDescent="0.25">
      <c r="B92" s="30">
        <v>2008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tabSelected="1" zoomScale="90" zoomScaleNormal="90" workbookViewId="0">
      <selection activeCell="S20" sqref="S20"/>
    </sheetView>
  </sheetViews>
  <sheetFormatPr defaultRowHeight="15" x14ac:dyDescent="0.25"/>
  <cols>
    <col min="1" max="1" width="4.7109375" style="53" customWidth="1"/>
    <col min="2" max="2" width="17.7109375" style="53" customWidth="1"/>
    <col min="3" max="20" width="9.5703125" style="53" customWidth="1"/>
    <col min="21" max="23" width="9.140625" style="53"/>
    <col min="24" max="24" width="11.28515625" style="53" bestFit="1" customWidth="1"/>
    <col min="25" max="16384" width="9.140625" style="53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48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4.95" customHeight="1" x14ac:dyDescent="0.25">
      <c r="A5" s="111" t="s">
        <v>0</v>
      </c>
      <c r="B5" s="113" t="s">
        <v>1</v>
      </c>
      <c r="C5" s="116" t="s">
        <v>24</v>
      </c>
      <c r="D5" s="117"/>
      <c r="E5" s="117"/>
      <c r="F5" s="116"/>
      <c r="G5" s="116"/>
      <c r="H5" s="116"/>
      <c r="I5" s="117" t="s">
        <v>25</v>
      </c>
      <c r="J5" s="117"/>
      <c r="K5" s="117"/>
      <c r="L5" s="116"/>
      <c r="M5" s="116"/>
      <c r="N5" s="116"/>
      <c r="O5" s="117" t="s">
        <v>26</v>
      </c>
      <c r="P5" s="117"/>
      <c r="Q5" s="117"/>
      <c r="R5" s="116"/>
      <c r="S5" s="116"/>
      <c r="T5" s="116"/>
    </row>
    <row r="6" spans="1:24" ht="24.95" customHeight="1" x14ac:dyDescent="0.25">
      <c r="A6" s="112"/>
      <c r="B6" s="114"/>
      <c r="C6" s="108" t="s">
        <v>17</v>
      </c>
      <c r="D6" s="108" t="s">
        <v>20</v>
      </c>
      <c r="E6" s="108" t="s">
        <v>21</v>
      </c>
      <c r="F6" s="108" t="s">
        <v>22</v>
      </c>
      <c r="G6" s="108" t="s">
        <v>18</v>
      </c>
      <c r="H6" s="108" t="s">
        <v>19</v>
      </c>
      <c r="I6" s="108" t="s">
        <v>17</v>
      </c>
      <c r="J6" s="108" t="s">
        <v>20</v>
      </c>
      <c r="K6" s="108" t="s">
        <v>21</v>
      </c>
      <c r="L6" s="108" t="s">
        <v>22</v>
      </c>
      <c r="M6" s="108" t="s">
        <v>18</v>
      </c>
      <c r="N6" s="108" t="s">
        <v>19</v>
      </c>
      <c r="O6" s="108" t="s">
        <v>17</v>
      </c>
      <c r="P6" s="108" t="s">
        <v>20</v>
      </c>
      <c r="Q6" s="108" t="s">
        <v>21</v>
      </c>
      <c r="R6" s="108" t="s">
        <v>22</v>
      </c>
      <c r="S6" s="108" t="s">
        <v>18</v>
      </c>
      <c r="T6" s="108" t="s">
        <v>19</v>
      </c>
    </row>
    <row r="7" spans="1:24" ht="24.95" customHeight="1" x14ac:dyDescent="0.25">
      <c r="A7" s="110"/>
      <c r="B7" s="115"/>
      <c r="C7" s="109"/>
      <c r="D7" s="109"/>
      <c r="E7" s="109"/>
      <c r="F7" s="110"/>
      <c r="G7" s="110"/>
      <c r="H7" s="110"/>
      <c r="I7" s="109"/>
      <c r="J7" s="109"/>
      <c r="K7" s="109"/>
      <c r="L7" s="110"/>
      <c r="M7" s="110"/>
      <c r="N7" s="110"/>
      <c r="O7" s="109"/>
      <c r="P7" s="109"/>
      <c r="Q7" s="109"/>
      <c r="R7" s="110"/>
      <c r="S7" s="110"/>
      <c r="T7" s="110"/>
    </row>
    <row r="8" spans="1:24" ht="30" customHeight="1" x14ac:dyDescent="0.25">
      <c r="A8" s="42">
        <v>1</v>
      </c>
      <c r="B8" s="77" t="s">
        <v>2</v>
      </c>
      <c r="C8" s="79">
        <v>0</v>
      </c>
      <c r="D8" s="79">
        <v>0</v>
      </c>
      <c r="E8" s="79">
        <v>0</v>
      </c>
      <c r="F8" s="79">
        <v>0</v>
      </c>
      <c r="G8" s="86">
        <v>0</v>
      </c>
      <c r="H8" s="87">
        <v>0</v>
      </c>
      <c r="I8" s="90">
        <v>800</v>
      </c>
      <c r="J8" s="90">
        <v>800</v>
      </c>
      <c r="K8" s="90">
        <v>777.52</v>
      </c>
      <c r="L8" s="90">
        <v>0</v>
      </c>
      <c r="M8" s="90">
        <v>1940.3917805571564</v>
      </c>
      <c r="N8" s="92">
        <v>25.160389213938497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2">
        <v>0</v>
      </c>
      <c r="X8" s="54"/>
    </row>
    <row r="9" spans="1:24" ht="30" customHeight="1" x14ac:dyDescent="0.25">
      <c r="A9" s="42">
        <v>2</v>
      </c>
      <c r="B9" s="77" t="s">
        <v>3</v>
      </c>
      <c r="C9" s="79">
        <v>3</v>
      </c>
      <c r="D9" s="79">
        <v>85</v>
      </c>
      <c r="E9" s="79">
        <v>84</v>
      </c>
      <c r="F9" s="79">
        <v>0</v>
      </c>
      <c r="G9" s="86">
        <v>686.45279080915327</v>
      </c>
      <c r="H9" s="87">
        <v>73.170810817009936</v>
      </c>
      <c r="I9" s="90">
        <v>12</v>
      </c>
      <c r="J9" s="90">
        <v>12</v>
      </c>
      <c r="K9" s="90">
        <v>11.8033</v>
      </c>
      <c r="L9" s="90">
        <v>0</v>
      </c>
      <c r="M9" s="90">
        <v>24</v>
      </c>
      <c r="N9" s="92">
        <v>24.244537728303641</v>
      </c>
      <c r="O9" s="90">
        <v>90</v>
      </c>
      <c r="P9" s="90">
        <v>120</v>
      </c>
      <c r="Q9" s="90">
        <v>120</v>
      </c>
      <c r="R9" s="90">
        <v>0</v>
      </c>
      <c r="S9" s="90">
        <v>222.63422410753705</v>
      </c>
      <c r="T9" s="92">
        <v>18.802175483668691</v>
      </c>
      <c r="X9" s="54"/>
    </row>
    <row r="10" spans="1:24" ht="30" customHeight="1" x14ac:dyDescent="0.25">
      <c r="A10" s="42">
        <v>3</v>
      </c>
      <c r="B10" s="77" t="s">
        <v>4</v>
      </c>
      <c r="C10" s="79">
        <v>4</v>
      </c>
      <c r="D10" s="79">
        <v>7</v>
      </c>
      <c r="E10" s="79">
        <v>7</v>
      </c>
      <c r="F10" s="79">
        <v>0</v>
      </c>
      <c r="G10" s="86">
        <v>54.661341381925126</v>
      </c>
      <c r="H10" s="87">
        <v>72.560121956150738</v>
      </c>
      <c r="I10" s="90">
        <v>144</v>
      </c>
      <c r="J10" s="90">
        <v>160</v>
      </c>
      <c r="K10" s="90">
        <v>160</v>
      </c>
      <c r="L10" s="90">
        <v>0</v>
      </c>
      <c r="M10" s="90">
        <v>313.39966753334335</v>
      </c>
      <c r="N10" s="92">
        <v>22.393153346856298</v>
      </c>
      <c r="O10" s="90">
        <v>12</v>
      </c>
      <c r="P10" s="90">
        <v>14</v>
      </c>
      <c r="Q10" s="90">
        <v>13.662800000000001</v>
      </c>
      <c r="R10" s="90">
        <v>0</v>
      </c>
      <c r="S10" s="90">
        <v>30.075629197779975</v>
      </c>
      <c r="T10" s="92">
        <v>22.943596611561102</v>
      </c>
      <c r="X10" s="54"/>
    </row>
    <row r="11" spans="1:24" ht="30" customHeight="1" x14ac:dyDescent="0.25">
      <c r="A11" s="42">
        <v>4</v>
      </c>
      <c r="B11" s="77" t="s">
        <v>5</v>
      </c>
      <c r="C11" s="79">
        <v>22</v>
      </c>
      <c r="D11" s="79">
        <v>27</v>
      </c>
      <c r="E11" s="79">
        <v>27</v>
      </c>
      <c r="F11" s="79">
        <v>0</v>
      </c>
      <c r="G11" s="86">
        <v>277.02452922352842</v>
      </c>
      <c r="H11" s="87">
        <v>71.103468315406573</v>
      </c>
      <c r="I11" s="90">
        <v>10</v>
      </c>
      <c r="J11" s="90">
        <v>0</v>
      </c>
      <c r="K11" s="90">
        <v>0</v>
      </c>
      <c r="L11" s="90">
        <v>0</v>
      </c>
      <c r="M11" s="90">
        <v>0</v>
      </c>
      <c r="N11" s="92">
        <v>0</v>
      </c>
      <c r="O11" s="90">
        <v>15</v>
      </c>
      <c r="P11" s="90">
        <v>18</v>
      </c>
      <c r="Q11" s="90">
        <v>18</v>
      </c>
      <c r="R11" s="90">
        <v>0</v>
      </c>
      <c r="S11" s="90">
        <v>19.824927041947365</v>
      </c>
      <c r="T11" s="92">
        <v>12.521054429431064</v>
      </c>
      <c r="X11" s="54"/>
    </row>
    <row r="12" spans="1:24" ht="30" customHeight="1" x14ac:dyDescent="0.25">
      <c r="A12" s="42">
        <v>5</v>
      </c>
      <c r="B12" s="77" t="s">
        <v>6</v>
      </c>
      <c r="C12" s="79">
        <v>387</v>
      </c>
      <c r="D12" s="79">
        <v>467</v>
      </c>
      <c r="E12" s="79">
        <v>457</v>
      </c>
      <c r="F12" s="79">
        <v>0</v>
      </c>
      <c r="G12" s="86">
        <v>3116.176324950939</v>
      </c>
      <c r="H12" s="87">
        <v>69.809175262030706</v>
      </c>
      <c r="I12" s="90">
        <v>80</v>
      </c>
      <c r="J12" s="90">
        <v>80</v>
      </c>
      <c r="K12" s="90">
        <v>78.313999999999993</v>
      </c>
      <c r="L12" s="90">
        <v>0</v>
      </c>
      <c r="M12" s="90">
        <v>159.06367483754036</v>
      </c>
      <c r="N12" s="92">
        <v>22.86712017887114</v>
      </c>
      <c r="O12" s="90">
        <v>90</v>
      </c>
      <c r="P12" s="90">
        <v>82</v>
      </c>
      <c r="Q12" s="90">
        <v>79.976799999999997</v>
      </c>
      <c r="R12" s="90">
        <v>0</v>
      </c>
      <c r="S12" s="90">
        <v>154.7126623536256</v>
      </c>
      <c r="T12" s="92">
        <v>19.29642763219886</v>
      </c>
      <c r="X12" s="54"/>
    </row>
    <row r="13" spans="1:24" ht="30" customHeight="1" x14ac:dyDescent="0.25">
      <c r="A13" s="42">
        <v>6</v>
      </c>
      <c r="B13" s="77" t="s">
        <v>7</v>
      </c>
      <c r="C13" s="79">
        <v>770</v>
      </c>
      <c r="D13" s="79">
        <v>803</v>
      </c>
      <c r="E13" s="79">
        <v>781</v>
      </c>
      <c r="F13" s="79">
        <v>0</v>
      </c>
      <c r="G13" s="86">
        <v>6407.1547038506442</v>
      </c>
      <c r="H13" s="87">
        <v>83.811367817903346</v>
      </c>
      <c r="I13" s="90">
        <v>20</v>
      </c>
      <c r="J13" s="90">
        <v>20</v>
      </c>
      <c r="K13" s="90">
        <v>19.494199999999999</v>
      </c>
      <c r="L13" s="90">
        <v>0</v>
      </c>
      <c r="M13" s="90">
        <v>33.944107909014924</v>
      </c>
      <c r="N13" s="92">
        <v>22.370956267708582</v>
      </c>
      <c r="O13" s="90">
        <v>270</v>
      </c>
      <c r="P13" s="90">
        <v>209</v>
      </c>
      <c r="Q13" s="90">
        <v>204.53209999999999</v>
      </c>
      <c r="R13" s="90">
        <v>0</v>
      </c>
      <c r="S13" s="90">
        <v>448</v>
      </c>
      <c r="T13" s="92">
        <v>22.645500784478841</v>
      </c>
      <c r="X13" s="54"/>
    </row>
    <row r="14" spans="1:24" ht="30" customHeight="1" x14ac:dyDescent="0.25">
      <c r="A14" s="42">
        <v>7</v>
      </c>
      <c r="B14" s="77" t="s">
        <v>8</v>
      </c>
      <c r="C14" s="79">
        <v>675</v>
      </c>
      <c r="D14" s="79">
        <v>684</v>
      </c>
      <c r="E14" s="79">
        <v>683</v>
      </c>
      <c r="F14" s="79">
        <v>0</v>
      </c>
      <c r="G14" s="86">
        <v>5809.7868901143402</v>
      </c>
      <c r="H14" s="87">
        <v>68.922344836569451</v>
      </c>
      <c r="I14" s="90">
        <v>55</v>
      </c>
      <c r="J14" s="90">
        <v>55</v>
      </c>
      <c r="K14" s="90">
        <v>55</v>
      </c>
      <c r="L14" s="90">
        <v>0</v>
      </c>
      <c r="M14" s="90">
        <v>116.58933246665661</v>
      </c>
      <c r="N14" s="92">
        <v>23.817465925501548</v>
      </c>
      <c r="O14" s="90">
        <v>240</v>
      </c>
      <c r="P14" s="90">
        <v>476</v>
      </c>
      <c r="Q14" s="90">
        <v>476</v>
      </c>
      <c r="R14" s="90">
        <v>0</v>
      </c>
      <c r="S14" s="90">
        <v>872.56745790048808</v>
      </c>
      <c r="T14" s="92">
        <v>18.104559169857868</v>
      </c>
      <c r="X14" s="54"/>
    </row>
    <row r="15" spans="1:24" ht="30" customHeight="1" x14ac:dyDescent="0.25">
      <c r="A15" s="42">
        <v>8</v>
      </c>
      <c r="B15" s="77" t="s">
        <v>9</v>
      </c>
      <c r="C15" s="79">
        <v>0</v>
      </c>
      <c r="D15" s="79">
        <v>0</v>
      </c>
      <c r="E15" s="79">
        <v>0</v>
      </c>
      <c r="F15" s="79">
        <v>0</v>
      </c>
      <c r="G15" s="86">
        <v>0</v>
      </c>
      <c r="H15" s="87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2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2">
        <v>0</v>
      </c>
      <c r="X15" s="54"/>
    </row>
    <row r="16" spans="1:24" ht="30" customHeight="1" x14ac:dyDescent="0.25">
      <c r="A16" s="42">
        <v>9</v>
      </c>
      <c r="B16" s="77" t="s">
        <v>10</v>
      </c>
      <c r="C16" s="79">
        <v>33</v>
      </c>
      <c r="D16" s="79">
        <v>33</v>
      </c>
      <c r="E16" s="79">
        <v>32</v>
      </c>
      <c r="F16" s="79">
        <v>0</v>
      </c>
      <c r="G16" s="86">
        <v>242.58494053620973</v>
      </c>
      <c r="H16" s="87">
        <v>86.094272773550358</v>
      </c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92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2">
        <v>0</v>
      </c>
      <c r="X16" s="54"/>
    </row>
    <row r="17" spans="1:24" ht="30" customHeight="1" x14ac:dyDescent="0.25">
      <c r="A17" s="42">
        <v>10</v>
      </c>
      <c r="B17" s="77" t="s">
        <v>11</v>
      </c>
      <c r="C17" s="79">
        <v>23</v>
      </c>
      <c r="D17" s="79">
        <v>23</v>
      </c>
      <c r="E17" s="79">
        <v>22</v>
      </c>
      <c r="F17" s="79">
        <v>0</v>
      </c>
      <c r="G17" s="86">
        <v>153.31694223819025</v>
      </c>
      <c r="H17" s="87">
        <v>75.313364473055955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2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2">
        <v>0</v>
      </c>
      <c r="X17" s="54"/>
    </row>
    <row r="18" spans="1:24" ht="30" customHeight="1" x14ac:dyDescent="0.25">
      <c r="A18" s="42">
        <v>11</v>
      </c>
      <c r="B18" s="77" t="s">
        <v>12</v>
      </c>
      <c r="C18" s="79">
        <v>39</v>
      </c>
      <c r="D18" s="79">
        <v>39</v>
      </c>
      <c r="E18" s="79">
        <v>38</v>
      </c>
      <c r="F18" s="79">
        <v>0</v>
      </c>
      <c r="G18" s="86">
        <v>278.93802752710462</v>
      </c>
      <c r="H18" s="87">
        <v>93.176977898757357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2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2">
        <v>0</v>
      </c>
      <c r="X18" s="54"/>
    </row>
    <row r="19" spans="1:24" ht="30" customHeight="1" x14ac:dyDescent="0.25">
      <c r="A19" s="42">
        <v>12</v>
      </c>
      <c r="B19" s="77" t="s">
        <v>13</v>
      </c>
      <c r="C19" s="79">
        <v>13</v>
      </c>
      <c r="D19" s="79">
        <v>13</v>
      </c>
      <c r="E19" s="79">
        <v>13</v>
      </c>
      <c r="F19" s="79">
        <v>0</v>
      </c>
      <c r="G19" s="86">
        <v>87.912932067965414</v>
      </c>
      <c r="H19" s="87">
        <v>104.15394946510655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2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2">
        <v>0</v>
      </c>
      <c r="X19" s="54"/>
    </row>
    <row r="20" spans="1:24" ht="30" customHeight="1" x14ac:dyDescent="0.25">
      <c r="A20" s="116" t="s">
        <v>14</v>
      </c>
      <c r="B20" s="116"/>
      <c r="C20" s="80">
        <f>SUM(C8:C19)</f>
        <v>1969</v>
      </c>
      <c r="D20" s="80">
        <f>SUM(D8:D19)</f>
        <v>2181</v>
      </c>
      <c r="E20" s="80">
        <f>SUM(E8:E19)</f>
        <v>2144</v>
      </c>
      <c r="F20" s="80">
        <f>SUM(F8:F19)</f>
        <v>0</v>
      </c>
      <c r="G20" s="85">
        <f>ROUND(SUM(G8:G19),2)</f>
        <v>17114.009999999998</v>
      </c>
      <c r="H20" s="88">
        <v>79.81</v>
      </c>
      <c r="I20" s="91">
        <f>SUM(I7:I18)</f>
        <v>1121</v>
      </c>
      <c r="J20" s="91">
        <f>SUM(J7:J18)</f>
        <v>1127</v>
      </c>
      <c r="K20" s="91">
        <f>SUM(K7:K18)</f>
        <v>1102.1315000000002</v>
      </c>
      <c r="L20" s="91">
        <f>SUM(L7:L18)</f>
        <v>0</v>
      </c>
      <c r="M20" s="91">
        <f>ROUND(SUM(M7:M18),2)</f>
        <v>2587.39</v>
      </c>
      <c r="N20" s="93">
        <f>IFERROR(ROUND(M20/K20*10,2),"-")</f>
        <v>23.48</v>
      </c>
      <c r="O20" s="80">
        <f>SUM(O8:O19)</f>
        <v>717</v>
      </c>
      <c r="P20" s="80">
        <f>SUM(P8:P19)</f>
        <v>919</v>
      </c>
      <c r="Q20" s="80">
        <f>SUM(Q8:Q19)</f>
        <v>912.17169999999999</v>
      </c>
      <c r="R20" s="80">
        <f>SUM(R8:R19)</f>
        <v>0</v>
      </c>
      <c r="S20" s="94">
        <f>SUM(S8:S19)</f>
        <v>1747.8149006013782</v>
      </c>
      <c r="T20" s="89">
        <f>IFERROR(ROUND(S20/Q20*10,2),"-")</f>
        <v>19.16</v>
      </c>
      <c r="X20" s="54"/>
    </row>
    <row r="21" spans="1:24" s="61" customFormat="1" ht="18" hidden="1" customHeight="1" x14ac:dyDescent="0.25">
      <c r="A21" s="55"/>
      <c r="B21" s="55"/>
      <c r="C21" s="56"/>
      <c r="D21" s="56"/>
      <c r="E21" s="56"/>
      <c r="F21" s="55"/>
      <c r="G21" s="57"/>
      <c r="H21" s="58"/>
      <c r="I21" s="59"/>
      <c r="J21" s="59"/>
      <c r="K21" s="56"/>
      <c r="L21" s="55"/>
      <c r="M21" s="57"/>
      <c r="N21" s="60"/>
      <c r="O21" s="60"/>
      <c r="P21" s="60"/>
      <c r="Q21" s="60"/>
      <c r="R21" s="60"/>
      <c r="S21" s="60"/>
      <c r="T21" s="60"/>
    </row>
    <row r="22" spans="1:24" ht="18" hidden="1" customHeight="1" x14ac:dyDescent="0.25">
      <c r="B22" s="62">
        <v>2019</v>
      </c>
      <c r="C22" s="63"/>
      <c r="D22" s="63"/>
      <c r="E22" s="63"/>
      <c r="F22" s="64"/>
      <c r="G22" s="65"/>
      <c r="H22" s="66" t="s">
        <v>42</v>
      </c>
      <c r="I22" s="67"/>
      <c r="J22" s="67">
        <f>'[1]2020'!$T$22</f>
        <v>310778.15000000002</v>
      </c>
      <c r="K22" s="68"/>
      <c r="M22" s="69"/>
      <c r="N22" s="69"/>
      <c r="O22" s="69"/>
      <c r="P22" s="69"/>
      <c r="Q22" s="69"/>
      <c r="R22" s="69"/>
      <c r="S22" s="69"/>
      <c r="T22" s="69"/>
    </row>
    <row r="23" spans="1:24" hidden="1" x14ac:dyDescent="0.25">
      <c r="B23" s="62">
        <v>2018</v>
      </c>
      <c r="G23" s="63"/>
      <c r="H23" s="70" t="s">
        <v>43</v>
      </c>
      <c r="I23" s="71"/>
      <c r="J23" s="72">
        <f>G20</f>
        <v>17114.009999999998</v>
      </c>
    </row>
    <row r="24" spans="1:24" hidden="1" x14ac:dyDescent="0.25">
      <c r="B24" s="62">
        <v>2017</v>
      </c>
      <c r="H24" s="73" t="s">
        <v>44</v>
      </c>
      <c r="I24" s="71"/>
      <c r="J24" s="72">
        <f>M20</f>
        <v>2587.39</v>
      </c>
    </row>
    <row r="25" spans="1:24" hidden="1" x14ac:dyDescent="0.25">
      <c r="B25" s="62">
        <v>2016</v>
      </c>
      <c r="H25" s="73" t="s">
        <v>45</v>
      </c>
      <c r="I25" s="71"/>
      <c r="J25" s="72">
        <f>S20</f>
        <v>1747.8149006013782</v>
      </c>
    </row>
    <row r="26" spans="1:24" hidden="1" x14ac:dyDescent="0.25">
      <c r="B26" s="62">
        <v>2015</v>
      </c>
      <c r="H26" s="73" t="s">
        <v>46</v>
      </c>
      <c r="I26" s="71"/>
      <c r="J26" s="72">
        <f>G60</f>
        <v>8968.8700000000008</v>
      </c>
    </row>
    <row r="27" spans="1:24" hidden="1" x14ac:dyDescent="0.25">
      <c r="B27" s="62"/>
      <c r="H27" s="71"/>
      <c r="I27" s="71"/>
      <c r="J27" s="71"/>
    </row>
    <row r="28" spans="1:24" x14ac:dyDescent="0.25">
      <c r="E28" s="78"/>
    </row>
    <row r="29" spans="1:24" x14ac:dyDescent="0.25">
      <c r="T29" s="28" t="s">
        <v>16</v>
      </c>
    </row>
    <row r="31" spans="1:24" x14ac:dyDescent="0.25">
      <c r="K31" s="76"/>
    </row>
    <row r="41" spans="1:20" ht="18.75" x14ac:dyDescent="0.25">
      <c r="A41" s="98" t="s">
        <v>23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</row>
    <row r="42" spans="1:20" ht="18.75" x14ac:dyDescent="0.25">
      <c r="A42" s="98" t="s">
        <v>15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</row>
    <row r="43" spans="1:20" ht="18.75" x14ac:dyDescent="0.25">
      <c r="A43" s="98" t="str">
        <f>A3</f>
        <v>TAHUN 2023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</row>
    <row r="45" spans="1:20" ht="30" customHeight="1" x14ac:dyDescent="0.25">
      <c r="A45" s="111" t="s">
        <v>0</v>
      </c>
      <c r="B45" s="113" t="s">
        <v>1</v>
      </c>
      <c r="C45" s="116" t="s">
        <v>28</v>
      </c>
      <c r="D45" s="117"/>
      <c r="E45" s="117"/>
      <c r="F45" s="116"/>
      <c r="G45" s="116"/>
      <c r="H45" s="116"/>
      <c r="I45" s="117" t="s">
        <v>29</v>
      </c>
      <c r="J45" s="117"/>
      <c r="K45" s="117"/>
      <c r="L45" s="116"/>
      <c r="M45" s="116"/>
      <c r="N45" s="116"/>
      <c r="O45" s="117" t="s">
        <v>30</v>
      </c>
      <c r="P45" s="117"/>
      <c r="Q45" s="117"/>
      <c r="R45" s="116"/>
      <c r="S45" s="116"/>
      <c r="T45" s="116"/>
    </row>
    <row r="46" spans="1:20" ht="30" customHeight="1" x14ac:dyDescent="0.25">
      <c r="A46" s="112"/>
      <c r="B46" s="114"/>
      <c r="C46" s="108" t="s">
        <v>17</v>
      </c>
      <c r="D46" s="108" t="s">
        <v>20</v>
      </c>
      <c r="E46" s="108" t="s">
        <v>21</v>
      </c>
      <c r="F46" s="108" t="s">
        <v>22</v>
      </c>
      <c r="G46" s="108" t="s">
        <v>18</v>
      </c>
      <c r="H46" s="108" t="s">
        <v>19</v>
      </c>
      <c r="I46" s="108" t="s">
        <v>17</v>
      </c>
      <c r="J46" s="108" t="s">
        <v>20</v>
      </c>
      <c r="K46" s="108" t="s">
        <v>21</v>
      </c>
      <c r="L46" s="108" t="s">
        <v>22</v>
      </c>
      <c r="M46" s="108" t="s">
        <v>18</v>
      </c>
      <c r="N46" s="108" t="s">
        <v>19</v>
      </c>
      <c r="O46" s="108" t="s">
        <v>17</v>
      </c>
      <c r="P46" s="108" t="s">
        <v>20</v>
      </c>
      <c r="Q46" s="108" t="s">
        <v>21</v>
      </c>
      <c r="R46" s="108" t="s">
        <v>22</v>
      </c>
      <c r="S46" s="108" t="s">
        <v>18</v>
      </c>
      <c r="T46" s="108" t="s">
        <v>19</v>
      </c>
    </row>
    <row r="47" spans="1:20" ht="27.75" customHeight="1" x14ac:dyDescent="0.25">
      <c r="A47" s="110"/>
      <c r="B47" s="115"/>
      <c r="C47" s="109"/>
      <c r="D47" s="109"/>
      <c r="E47" s="109"/>
      <c r="F47" s="110"/>
      <c r="G47" s="110"/>
      <c r="H47" s="110"/>
      <c r="I47" s="109"/>
      <c r="J47" s="109"/>
      <c r="K47" s="109"/>
      <c r="L47" s="110"/>
      <c r="M47" s="110"/>
      <c r="N47" s="110"/>
      <c r="O47" s="109"/>
      <c r="P47" s="109"/>
      <c r="Q47" s="109"/>
      <c r="R47" s="110"/>
      <c r="S47" s="110"/>
      <c r="T47" s="110"/>
    </row>
    <row r="48" spans="1:20" ht="30" customHeight="1" x14ac:dyDescent="0.25">
      <c r="A48" s="42">
        <v>1</v>
      </c>
      <c r="B48" s="43" t="s">
        <v>2</v>
      </c>
      <c r="C48" s="90">
        <v>0</v>
      </c>
      <c r="D48" s="90">
        <v>80</v>
      </c>
      <c r="E48" s="90">
        <v>80</v>
      </c>
      <c r="F48" s="90">
        <v>0</v>
      </c>
      <c r="G48" s="90">
        <v>1985.0863468634686</v>
      </c>
      <c r="H48" s="92">
        <v>245.99952440551394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0</v>
      </c>
      <c r="S48" s="90">
        <v>0</v>
      </c>
      <c r="T48" s="92">
        <v>0</v>
      </c>
    </row>
    <row r="49" spans="1:20" ht="30" customHeight="1" x14ac:dyDescent="0.25">
      <c r="A49" s="42">
        <v>2</v>
      </c>
      <c r="B49" s="43" t="s">
        <v>3</v>
      </c>
      <c r="C49" s="90">
        <v>20</v>
      </c>
      <c r="D49" s="90">
        <v>25</v>
      </c>
      <c r="E49" s="90">
        <v>25</v>
      </c>
      <c r="F49" s="90">
        <v>0</v>
      </c>
      <c r="G49" s="90">
        <v>669.31365313653123</v>
      </c>
      <c r="H49" s="92">
        <v>265.4205394901598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11</v>
      </c>
      <c r="P49" s="90">
        <v>11</v>
      </c>
      <c r="Q49" s="90">
        <v>10.690899999999999</v>
      </c>
      <c r="R49" s="90">
        <v>0</v>
      </c>
      <c r="S49" s="90">
        <v>9.6645735999999989</v>
      </c>
      <c r="T49" s="92">
        <v>9.0399999999999991</v>
      </c>
    </row>
    <row r="50" spans="1:20" ht="30" customHeight="1" x14ac:dyDescent="0.25">
      <c r="A50" s="42">
        <v>3</v>
      </c>
      <c r="B50" s="43" t="s">
        <v>4</v>
      </c>
      <c r="C50" s="90">
        <v>0</v>
      </c>
      <c r="D50" s="90">
        <v>79</v>
      </c>
      <c r="E50" s="90">
        <v>79</v>
      </c>
      <c r="F50" s="90">
        <v>0</v>
      </c>
      <c r="G50" s="90">
        <v>1690.5717972124687</v>
      </c>
      <c r="H50" s="92">
        <v>196.93111598071346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2">
        <v>0</v>
      </c>
    </row>
    <row r="51" spans="1:20" ht="30" customHeight="1" x14ac:dyDescent="0.25">
      <c r="A51" s="42">
        <v>4</v>
      </c>
      <c r="B51" s="43" t="s">
        <v>5</v>
      </c>
      <c r="C51" s="90">
        <v>0</v>
      </c>
      <c r="D51" s="90">
        <v>0</v>
      </c>
      <c r="E51" s="90">
        <v>0</v>
      </c>
      <c r="F51" s="90">
        <v>0</v>
      </c>
      <c r="G51" s="90">
        <v>0</v>
      </c>
      <c r="H51" s="92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2">
        <v>0</v>
      </c>
    </row>
    <row r="52" spans="1:20" ht="30" customHeight="1" x14ac:dyDescent="0.25">
      <c r="A52" s="42">
        <v>5</v>
      </c>
      <c r="B52" s="43" t="s">
        <v>6</v>
      </c>
      <c r="C52" s="90">
        <v>0</v>
      </c>
      <c r="D52" s="90">
        <v>22</v>
      </c>
      <c r="E52" s="90">
        <v>22</v>
      </c>
      <c r="F52" s="90">
        <v>0</v>
      </c>
      <c r="G52" s="90">
        <v>650.00220278753136</v>
      </c>
      <c r="H52" s="92">
        <v>271.8942111850418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2">
        <v>0</v>
      </c>
    </row>
    <row r="53" spans="1:20" ht="30" customHeight="1" x14ac:dyDescent="0.25">
      <c r="A53" s="42">
        <v>6</v>
      </c>
      <c r="B53" s="43" t="s">
        <v>7</v>
      </c>
      <c r="C53" s="90">
        <v>98</v>
      </c>
      <c r="D53" s="90">
        <v>49</v>
      </c>
      <c r="E53" s="90">
        <v>49</v>
      </c>
      <c r="F53" s="90">
        <v>0</v>
      </c>
      <c r="G53" s="90">
        <v>1795.066</v>
      </c>
      <c r="H53" s="92">
        <v>370.55701385985191</v>
      </c>
      <c r="I53" s="90">
        <v>0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v>0</v>
      </c>
      <c r="R53" s="90">
        <v>0</v>
      </c>
      <c r="S53" s="90">
        <v>0</v>
      </c>
      <c r="T53" s="92">
        <v>0</v>
      </c>
    </row>
    <row r="54" spans="1:20" ht="30" customHeight="1" x14ac:dyDescent="0.25">
      <c r="A54" s="42">
        <v>7</v>
      </c>
      <c r="B54" s="43" t="s">
        <v>8</v>
      </c>
      <c r="C54" s="90">
        <v>90</v>
      </c>
      <c r="D54" s="90">
        <v>75</v>
      </c>
      <c r="E54" s="90">
        <v>75</v>
      </c>
      <c r="F54" s="90">
        <v>0</v>
      </c>
      <c r="G54" s="90">
        <v>2178.8249999999998</v>
      </c>
      <c r="H54" s="92">
        <v>279.90032235144656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2">
        <v>0</v>
      </c>
    </row>
    <row r="55" spans="1:20" ht="30" customHeight="1" x14ac:dyDescent="0.25">
      <c r="A55" s="42">
        <v>8</v>
      </c>
      <c r="B55" s="43" t="s">
        <v>9</v>
      </c>
      <c r="C55" s="90">
        <v>0</v>
      </c>
      <c r="D55" s="90">
        <v>0</v>
      </c>
      <c r="E55" s="90">
        <v>0</v>
      </c>
      <c r="F55" s="90">
        <v>0</v>
      </c>
      <c r="G55" s="90">
        <v>0</v>
      </c>
      <c r="H55" s="92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2">
        <v>0</v>
      </c>
    </row>
    <row r="56" spans="1:20" ht="30" customHeight="1" x14ac:dyDescent="0.25">
      <c r="A56" s="42">
        <v>9</v>
      </c>
      <c r="B56" s="43" t="s">
        <v>10</v>
      </c>
      <c r="C56" s="90">
        <v>0</v>
      </c>
      <c r="D56" s="90">
        <v>0</v>
      </c>
      <c r="E56" s="90">
        <v>0</v>
      </c>
      <c r="F56" s="90">
        <v>0</v>
      </c>
      <c r="G56" s="90">
        <v>0</v>
      </c>
      <c r="H56" s="92">
        <v>0</v>
      </c>
      <c r="I56" s="90">
        <v>0</v>
      </c>
      <c r="J56" s="90">
        <v>0</v>
      </c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2">
        <v>0</v>
      </c>
    </row>
    <row r="57" spans="1:20" ht="30" customHeight="1" x14ac:dyDescent="0.25">
      <c r="A57" s="42">
        <v>10</v>
      </c>
      <c r="B57" s="43" t="s">
        <v>11</v>
      </c>
      <c r="C57" s="90">
        <v>0</v>
      </c>
      <c r="D57" s="90">
        <v>0</v>
      </c>
      <c r="E57" s="90">
        <v>0</v>
      </c>
      <c r="F57" s="90">
        <v>0</v>
      </c>
      <c r="G57" s="90">
        <v>0</v>
      </c>
      <c r="H57" s="92">
        <v>0</v>
      </c>
      <c r="I57" s="90">
        <v>0</v>
      </c>
      <c r="J57" s="90">
        <v>0</v>
      </c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2">
        <v>0</v>
      </c>
    </row>
    <row r="58" spans="1:20" ht="30" customHeight="1" x14ac:dyDescent="0.25">
      <c r="A58" s="42">
        <v>11</v>
      </c>
      <c r="B58" s="43" t="s">
        <v>12</v>
      </c>
      <c r="C58" s="90">
        <v>0</v>
      </c>
      <c r="D58" s="90">
        <v>0</v>
      </c>
      <c r="E58" s="90">
        <v>0</v>
      </c>
      <c r="F58" s="90">
        <v>0</v>
      </c>
      <c r="G58" s="90">
        <v>0</v>
      </c>
      <c r="H58" s="92">
        <v>0</v>
      </c>
      <c r="I58" s="90">
        <v>0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0</v>
      </c>
      <c r="P58" s="90">
        <v>0</v>
      </c>
      <c r="Q58" s="90">
        <v>0</v>
      </c>
      <c r="R58" s="90">
        <v>0</v>
      </c>
      <c r="S58" s="90">
        <v>0</v>
      </c>
      <c r="T58" s="92">
        <v>0</v>
      </c>
    </row>
    <row r="59" spans="1:20" ht="30" customHeight="1" x14ac:dyDescent="0.25">
      <c r="A59" s="42">
        <v>12</v>
      </c>
      <c r="B59" s="43" t="s">
        <v>13</v>
      </c>
      <c r="C59" s="90">
        <v>0</v>
      </c>
      <c r="D59" s="90">
        <v>0</v>
      </c>
      <c r="E59" s="90">
        <v>0</v>
      </c>
      <c r="F59" s="90">
        <v>0</v>
      </c>
      <c r="G59" s="90">
        <v>0</v>
      </c>
      <c r="H59" s="92">
        <v>0</v>
      </c>
      <c r="I59" s="90">
        <v>0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>
        <v>0</v>
      </c>
      <c r="S59" s="90">
        <v>0</v>
      </c>
      <c r="T59" s="92">
        <v>0</v>
      </c>
    </row>
    <row r="60" spans="1:20" ht="30" customHeight="1" x14ac:dyDescent="0.25">
      <c r="A60" s="118" t="s">
        <v>14</v>
      </c>
      <c r="B60" s="119"/>
      <c r="C60" s="91">
        <f>SUM(C47:C58)</f>
        <v>208</v>
      </c>
      <c r="D60" s="91">
        <f>SUM(D47:D58)</f>
        <v>330</v>
      </c>
      <c r="E60" s="91">
        <f>SUM(E47:E58)</f>
        <v>330</v>
      </c>
      <c r="F60" s="91">
        <f>SUM(F47:F58)</f>
        <v>0</v>
      </c>
      <c r="G60" s="91">
        <f>ROUND(SUM(G47:G58),2)</f>
        <v>8968.8700000000008</v>
      </c>
      <c r="H60" s="93">
        <f>IFERROR(ROUND(G60/E60*10,2),"-")</f>
        <v>271.77999999999997</v>
      </c>
      <c r="I60" s="91">
        <f>SUM(I47:I58)</f>
        <v>0</v>
      </c>
      <c r="J60" s="91">
        <f>SUM(J47:J58)</f>
        <v>0</v>
      </c>
      <c r="K60" s="91">
        <f>SUM(K47:K58)</f>
        <v>0</v>
      </c>
      <c r="L60" s="91">
        <f>SUM(L47:L58)</f>
        <v>0</v>
      </c>
      <c r="M60" s="91">
        <f>ROUND(SUM(M47:M58),2)</f>
        <v>0</v>
      </c>
      <c r="N60" s="91">
        <v>0</v>
      </c>
      <c r="O60" s="91">
        <f>SUM(O47:O58)</f>
        <v>11</v>
      </c>
      <c r="P60" s="91">
        <f>SUM(P47:P58)</f>
        <v>11</v>
      </c>
      <c r="Q60" s="91">
        <f>SUM(Q47:Q58)</f>
        <v>10.690899999999999</v>
      </c>
      <c r="R60" s="91">
        <f>SUM(R47:R58)</f>
        <v>0</v>
      </c>
      <c r="S60" s="91">
        <f>ROUND(SUM(S47:S58),2)</f>
        <v>9.66</v>
      </c>
      <c r="T60" s="93">
        <f>IFERROR(ROUND(S60/Q60*10,2),"-")</f>
        <v>9.0399999999999991</v>
      </c>
    </row>
    <row r="61" spans="1:20" x14ac:dyDescent="0.25">
      <c r="A61" s="55"/>
      <c r="B61" s="55"/>
      <c r="C61" s="56"/>
      <c r="D61" s="56"/>
      <c r="E61" s="56"/>
      <c r="F61" s="55"/>
      <c r="G61" s="57"/>
      <c r="H61" s="74"/>
      <c r="I61" s="56"/>
      <c r="J61" s="56"/>
      <c r="K61" s="56"/>
      <c r="L61" s="55"/>
      <c r="M61" s="57"/>
      <c r="N61" s="60"/>
      <c r="O61" s="60"/>
      <c r="P61" s="60"/>
      <c r="Q61" s="60"/>
      <c r="R61" s="60"/>
      <c r="S61" s="60"/>
      <c r="T61" s="60"/>
    </row>
    <row r="62" spans="1:20" x14ac:dyDescent="0.25">
      <c r="B62" s="62"/>
      <c r="C62" s="63"/>
      <c r="D62" s="63"/>
      <c r="E62" s="63"/>
      <c r="F62" s="64"/>
      <c r="G62" s="65"/>
      <c r="H62" s="75"/>
      <c r="I62" s="68"/>
      <c r="J62" s="68"/>
      <c r="K62" s="68"/>
      <c r="M62" s="69"/>
      <c r="N62" s="69"/>
      <c r="O62" s="69"/>
      <c r="P62" s="69"/>
      <c r="Q62" s="69"/>
      <c r="R62" s="69"/>
      <c r="S62" s="69"/>
      <c r="T62" s="28" t="s">
        <v>16</v>
      </c>
    </row>
    <row r="63" spans="1:20" x14ac:dyDescent="0.25">
      <c r="B63" s="62"/>
      <c r="G63" s="63"/>
      <c r="H63" s="76"/>
    </row>
    <row r="64" spans="1:20" x14ac:dyDescent="0.25">
      <c r="B64" s="62"/>
    </row>
    <row r="65" spans="1:20" x14ac:dyDescent="0.25">
      <c r="B65" s="62"/>
    </row>
    <row r="66" spans="1:20" x14ac:dyDescent="0.25">
      <c r="B66" s="62"/>
    </row>
    <row r="67" spans="1:20" x14ac:dyDescent="0.25">
      <c r="B67" s="62"/>
    </row>
    <row r="73" spans="1:20" ht="18.75" x14ac:dyDescent="0.25">
      <c r="A73" s="98" t="s">
        <v>23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</row>
    <row r="74" spans="1:20" ht="18.75" x14ac:dyDescent="0.25">
      <c r="A74" s="98" t="s">
        <v>15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</row>
    <row r="75" spans="1:20" ht="18.75" x14ac:dyDescent="0.25">
      <c r="A75" s="98" t="str">
        <f>A3</f>
        <v>TAHUN 2023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</row>
    <row r="77" spans="1:20" ht="30" customHeight="1" x14ac:dyDescent="0.25">
      <c r="A77" s="111" t="s">
        <v>0</v>
      </c>
      <c r="B77" s="113" t="s">
        <v>1</v>
      </c>
      <c r="C77" s="116" t="s">
        <v>31</v>
      </c>
      <c r="D77" s="117"/>
      <c r="E77" s="117"/>
      <c r="F77" s="116"/>
      <c r="G77" s="116"/>
      <c r="H77" s="116"/>
      <c r="I77" s="117" t="s">
        <v>32</v>
      </c>
      <c r="J77" s="117"/>
      <c r="K77" s="117"/>
      <c r="L77" s="116"/>
      <c r="M77" s="116"/>
      <c r="N77" s="116"/>
      <c r="O77" s="117" t="s">
        <v>33</v>
      </c>
      <c r="P77" s="117"/>
      <c r="Q77" s="117"/>
      <c r="R77" s="116"/>
      <c r="S77" s="116"/>
      <c r="T77" s="116"/>
    </row>
    <row r="78" spans="1:20" ht="30" customHeight="1" x14ac:dyDescent="0.25">
      <c r="A78" s="112"/>
      <c r="B78" s="114"/>
      <c r="C78" s="108" t="s">
        <v>17</v>
      </c>
      <c r="D78" s="108" t="s">
        <v>20</v>
      </c>
      <c r="E78" s="108" t="s">
        <v>21</v>
      </c>
      <c r="F78" s="108" t="s">
        <v>22</v>
      </c>
      <c r="G78" s="108" t="s">
        <v>18</v>
      </c>
      <c r="H78" s="108" t="s">
        <v>19</v>
      </c>
      <c r="I78" s="108" t="s">
        <v>17</v>
      </c>
      <c r="J78" s="108" t="s">
        <v>20</v>
      </c>
      <c r="K78" s="108" t="s">
        <v>21</v>
      </c>
      <c r="L78" s="108" t="s">
        <v>22</v>
      </c>
      <c r="M78" s="108" t="s">
        <v>18</v>
      </c>
      <c r="N78" s="108" t="s">
        <v>19</v>
      </c>
      <c r="O78" s="108" t="s">
        <v>17</v>
      </c>
      <c r="P78" s="108" t="s">
        <v>20</v>
      </c>
      <c r="Q78" s="108" t="s">
        <v>21</v>
      </c>
      <c r="R78" s="108" t="s">
        <v>22</v>
      </c>
      <c r="S78" s="108" t="s">
        <v>18</v>
      </c>
      <c r="T78" s="108" t="s">
        <v>19</v>
      </c>
    </row>
    <row r="79" spans="1:20" ht="30" customHeight="1" x14ac:dyDescent="0.25">
      <c r="A79" s="110"/>
      <c r="B79" s="115"/>
      <c r="C79" s="109"/>
      <c r="D79" s="109"/>
      <c r="E79" s="109"/>
      <c r="F79" s="110"/>
      <c r="G79" s="110"/>
      <c r="H79" s="110"/>
      <c r="I79" s="109"/>
      <c r="J79" s="109"/>
      <c r="K79" s="109"/>
      <c r="L79" s="110"/>
      <c r="M79" s="110"/>
      <c r="N79" s="110"/>
      <c r="O79" s="109"/>
      <c r="P79" s="109"/>
      <c r="Q79" s="109"/>
      <c r="R79" s="110"/>
      <c r="S79" s="110"/>
      <c r="T79" s="110"/>
    </row>
    <row r="80" spans="1:20" ht="30" customHeight="1" x14ac:dyDescent="0.25">
      <c r="A80" s="42">
        <v>1</v>
      </c>
      <c r="B80" s="43" t="s">
        <v>2</v>
      </c>
      <c r="C80" s="90">
        <v>0</v>
      </c>
      <c r="D80" s="90">
        <v>0</v>
      </c>
      <c r="E80" s="90">
        <v>0</v>
      </c>
      <c r="F80" s="90">
        <v>0</v>
      </c>
      <c r="G80" s="90">
        <v>0</v>
      </c>
      <c r="H80" s="92">
        <v>0</v>
      </c>
      <c r="I80" s="90">
        <v>0</v>
      </c>
      <c r="J80" s="90">
        <v>0</v>
      </c>
      <c r="K80" s="90">
        <v>0</v>
      </c>
      <c r="L80" s="90">
        <v>0</v>
      </c>
      <c r="M80" s="90">
        <v>0</v>
      </c>
      <c r="N80" s="92">
        <v>0</v>
      </c>
      <c r="O80" s="90">
        <v>0</v>
      </c>
      <c r="P80" s="90">
        <v>0</v>
      </c>
      <c r="Q80" s="90">
        <v>0</v>
      </c>
      <c r="R80" s="90">
        <v>0</v>
      </c>
      <c r="S80" s="90">
        <v>0</v>
      </c>
      <c r="T80" s="92">
        <v>0</v>
      </c>
    </row>
    <row r="81" spans="1:20" ht="30" customHeight="1" x14ac:dyDescent="0.25">
      <c r="A81" s="42">
        <v>2</v>
      </c>
      <c r="B81" s="43" t="s">
        <v>3</v>
      </c>
      <c r="C81" s="90">
        <v>0</v>
      </c>
      <c r="D81" s="90">
        <v>0</v>
      </c>
      <c r="E81" s="90">
        <v>0</v>
      </c>
      <c r="F81" s="90">
        <v>0</v>
      </c>
      <c r="G81" s="90">
        <v>0</v>
      </c>
      <c r="H81" s="92">
        <v>0</v>
      </c>
      <c r="I81" s="90">
        <v>0</v>
      </c>
      <c r="J81" s="90">
        <v>1</v>
      </c>
      <c r="K81" s="90">
        <v>1</v>
      </c>
      <c r="L81" s="90">
        <v>0</v>
      </c>
      <c r="M81" s="90">
        <v>17.356553620531624</v>
      </c>
      <c r="N81" s="92">
        <v>179.99999999999997</v>
      </c>
      <c r="O81" s="90">
        <v>0</v>
      </c>
      <c r="P81" s="90">
        <v>0</v>
      </c>
      <c r="Q81" s="90">
        <v>0</v>
      </c>
      <c r="R81" s="90">
        <v>0</v>
      </c>
      <c r="S81" s="90">
        <v>0</v>
      </c>
      <c r="T81" s="92">
        <v>0</v>
      </c>
    </row>
    <row r="82" spans="1:20" ht="30" customHeight="1" x14ac:dyDescent="0.25">
      <c r="A82" s="42">
        <v>3</v>
      </c>
      <c r="B82" s="43" t="s">
        <v>4</v>
      </c>
      <c r="C82" s="90">
        <v>0</v>
      </c>
      <c r="D82" s="90">
        <v>6</v>
      </c>
      <c r="E82" s="90">
        <v>6</v>
      </c>
      <c r="F82" s="90">
        <v>0</v>
      </c>
      <c r="G82" s="90">
        <v>97.248000000000005</v>
      </c>
      <c r="H82" s="92">
        <v>162.08000000000001</v>
      </c>
      <c r="I82" s="90">
        <v>0</v>
      </c>
      <c r="J82" s="90">
        <v>7</v>
      </c>
      <c r="K82" s="90">
        <v>7</v>
      </c>
      <c r="L82" s="90">
        <v>0</v>
      </c>
      <c r="M82" s="90">
        <v>134.13144637946837</v>
      </c>
      <c r="N82" s="92">
        <v>198.72</v>
      </c>
      <c r="O82" s="90">
        <v>0</v>
      </c>
      <c r="P82" s="90">
        <v>0</v>
      </c>
      <c r="Q82" s="90">
        <v>0</v>
      </c>
      <c r="R82" s="90">
        <v>0</v>
      </c>
      <c r="S82" s="90">
        <v>0</v>
      </c>
      <c r="T82" s="92">
        <v>0</v>
      </c>
    </row>
    <row r="83" spans="1:20" ht="30" customHeight="1" x14ac:dyDescent="0.25">
      <c r="A83" s="42">
        <v>4</v>
      </c>
      <c r="B83" s="43" t="s">
        <v>5</v>
      </c>
      <c r="C83" s="90">
        <v>0</v>
      </c>
      <c r="D83" s="90">
        <v>0</v>
      </c>
      <c r="E83" s="90">
        <v>0</v>
      </c>
      <c r="F83" s="90">
        <v>0</v>
      </c>
      <c r="G83" s="90">
        <v>0</v>
      </c>
      <c r="H83" s="92">
        <v>0</v>
      </c>
      <c r="I83" s="90">
        <v>0</v>
      </c>
      <c r="J83" s="90">
        <v>0</v>
      </c>
      <c r="K83" s="90">
        <v>0</v>
      </c>
      <c r="L83" s="90">
        <v>0</v>
      </c>
      <c r="M83" s="90">
        <v>0</v>
      </c>
      <c r="N83" s="92">
        <v>0</v>
      </c>
      <c r="O83" s="90">
        <v>0</v>
      </c>
      <c r="P83" s="90">
        <v>0</v>
      </c>
      <c r="Q83" s="90">
        <v>0</v>
      </c>
      <c r="R83" s="90">
        <v>0</v>
      </c>
      <c r="S83" s="90">
        <v>0</v>
      </c>
      <c r="T83" s="92">
        <v>0</v>
      </c>
    </row>
    <row r="84" spans="1:20" ht="30" customHeight="1" x14ac:dyDescent="0.25">
      <c r="A84" s="42">
        <v>5</v>
      </c>
      <c r="B84" s="43" t="s">
        <v>6</v>
      </c>
      <c r="C84" s="90">
        <v>0</v>
      </c>
      <c r="D84" s="90">
        <v>0</v>
      </c>
      <c r="E84" s="90">
        <v>0</v>
      </c>
      <c r="F84" s="90">
        <v>0</v>
      </c>
      <c r="G84" s="90">
        <v>0</v>
      </c>
      <c r="H84" s="92">
        <v>0</v>
      </c>
      <c r="I84" s="90">
        <v>0</v>
      </c>
      <c r="J84" s="90">
        <v>0</v>
      </c>
      <c r="K84" s="90">
        <v>0</v>
      </c>
      <c r="L84" s="90">
        <v>0</v>
      </c>
      <c r="M84" s="90">
        <v>0</v>
      </c>
      <c r="N84" s="92">
        <v>0</v>
      </c>
      <c r="O84" s="90">
        <v>0</v>
      </c>
      <c r="P84" s="90">
        <v>10</v>
      </c>
      <c r="Q84" s="90">
        <v>10</v>
      </c>
      <c r="R84" s="90">
        <v>0</v>
      </c>
      <c r="S84" s="90">
        <v>39.383712399119595</v>
      </c>
      <c r="T84" s="92">
        <v>39.165254237288138</v>
      </c>
    </row>
    <row r="85" spans="1:20" ht="30" customHeight="1" x14ac:dyDescent="0.25">
      <c r="A85" s="42">
        <v>6</v>
      </c>
      <c r="B85" s="43" t="s">
        <v>7</v>
      </c>
      <c r="C85" s="90">
        <v>0</v>
      </c>
      <c r="D85" s="90">
        <v>0</v>
      </c>
      <c r="E85" s="90">
        <v>0</v>
      </c>
      <c r="F85" s="90">
        <v>0</v>
      </c>
      <c r="G85" s="90">
        <v>0</v>
      </c>
      <c r="H85" s="92">
        <v>0</v>
      </c>
      <c r="I85" s="90">
        <v>0</v>
      </c>
      <c r="J85" s="90">
        <v>0</v>
      </c>
      <c r="K85" s="90">
        <v>0</v>
      </c>
      <c r="L85" s="90">
        <v>0</v>
      </c>
      <c r="M85" s="90">
        <v>0</v>
      </c>
      <c r="N85" s="92">
        <v>0</v>
      </c>
      <c r="O85" s="90">
        <v>0</v>
      </c>
      <c r="P85" s="90">
        <v>10</v>
      </c>
      <c r="Q85" s="90">
        <v>10</v>
      </c>
      <c r="R85" s="90">
        <v>0</v>
      </c>
      <c r="S85" s="90">
        <v>34.95228760088041</v>
      </c>
      <c r="T85" s="92">
        <v>34.778745762711864</v>
      </c>
    </row>
    <row r="86" spans="1:20" ht="30" customHeight="1" x14ac:dyDescent="0.25">
      <c r="A86" s="42">
        <v>7</v>
      </c>
      <c r="B86" s="43" t="s">
        <v>8</v>
      </c>
      <c r="C86" s="90">
        <v>0</v>
      </c>
      <c r="D86" s="90">
        <v>0</v>
      </c>
      <c r="E86" s="90">
        <v>0</v>
      </c>
      <c r="F86" s="90">
        <v>0</v>
      </c>
      <c r="G86" s="90">
        <v>0</v>
      </c>
      <c r="H86" s="92">
        <v>0</v>
      </c>
      <c r="I86" s="90">
        <v>0</v>
      </c>
      <c r="J86" s="90">
        <v>4</v>
      </c>
      <c r="K86" s="90">
        <v>4</v>
      </c>
      <c r="L86" s="90">
        <v>0</v>
      </c>
      <c r="M86" s="90">
        <v>91.732000000000014</v>
      </c>
      <c r="N86" s="92">
        <v>229.32999999999996</v>
      </c>
      <c r="O86" s="90">
        <v>0</v>
      </c>
      <c r="P86" s="90">
        <v>0</v>
      </c>
      <c r="Q86" s="90">
        <v>0</v>
      </c>
      <c r="R86" s="90">
        <v>0</v>
      </c>
      <c r="S86" s="90">
        <v>0</v>
      </c>
      <c r="T86" s="92">
        <v>0</v>
      </c>
    </row>
    <row r="87" spans="1:20" ht="30" customHeight="1" x14ac:dyDescent="0.25">
      <c r="A87" s="42">
        <v>8</v>
      </c>
      <c r="B87" s="43" t="s">
        <v>9</v>
      </c>
      <c r="C87" s="90">
        <v>0</v>
      </c>
      <c r="D87" s="90">
        <v>0</v>
      </c>
      <c r="E87" s="90">
        <v>0</v>
      </c>
      <c r="F87" s="90">
        <v>0</v>
      </c>
      <c r="G87" s="90">
        <v>0</v>
      </c>
      <c r="H87" s="92">
        <v>0</v>
      </c>
      <c r="I87" s="90">
        <v>0</v>
      </c>
      <c r="J87" s="90">
        <v>0</v>
      </c>
      <c r="K87" s="90">
        <v>0</v>
      </c>
      <c r="L87" s="90">
        <v>0</v>
      </c>
      <c r="M87" s="90">
        <v>0</v>
      </c>
      <c r="N87" s="92">
        <v>0</v>
      </c>
      <c r="O87" s="90">
        <v>0</v>
      </c>
      <c r="P87" s="90">
        <v>0</v>
      </c>
      <c r="Q87" s="90">
        <v>0</v>
      </c>
      <c r="R87" s="90">
        <v>0</v>
      </c>
      <c r="S87" s="90">
        <v>0</v>
      </c>
      <c r="T87" s="92">
        <v>0</v>
      </c>
    </row>
    <row r="88" spans="1:20" ht="30" customHeight="1" x14ac:dyDescent="0.25">
      <c r="A88" s="42">
        <v>9</v>
      </c>
      <c r="B88" s="43" t="s">
        <v>10</v>
      </c>
      <c r="C88" s="90">
        <v>0</v>
      </c>
      <c r="D88" s="90">
        <v>0</v>
      </c>
      <c r="E88" s="90">
        <v>0</v>
      </c>
      <c r="F88" s="90">
        <v>0</v>
      </c>
      <c r="G88" s="90">
        <v>0</v>
      </c>
      <c r="H88" s="92">
        <v>0</v>
      </c>
      <c r="I88" s="90">
        <v>0</v>
      </c>
      <c r="J88" s="90">
        <v>0</v>
      </c>
      <c r="K88" s="90">
        <v>0</v>
      </c>
      <c r="L88" s="90">
        <v>0</v>
      </c>
      <c r="M88" s="90">
        <v>0</v>
      </c>
      <c r="N88" s="92">
        <v>0</v>
      </c>
      <c r="O88" s="90">
        <v>0</v>
      </c>
      <c r="P88" s="90">
        <v>0</v>
      </c>
      <c r="Q88" s="90">
        <v>0</v>
      </c>
      <c r="R88" s="90">
        <v>0</v>
      </c>
      <c r="S88" s="90">
        <v>0</v>
      </c>
      <c r="T88" s="92">
        <v>0</v>
      </c>
    </row>
    <row r="89" spans="1:20" ht="30" customHeight="1" x14ac:dyDescent="0.25">
      <c r="A89" s="42">
        <v>10</v>
      </c>
      <c r="B89" s="43" t="s">
        <v>11</v>
      </c>
      <c r="C89" s="90">
        <v>0</v>
      </c>
      <c r="D89" s="90">
        <v>0</v>
      </c>
      <c r="E89" s="90">
        <v>0</v>
      </c>
      <c r="F89" s="90">
        <v>0</v>
      </c>
      <c r="G89" s="90">
        <v>0</v>
      </c>
      <c r="H89" s="92">
        <v>0</v>
      </c>
      <c r="I89" s="90">
        <v>0</v>
      </c>
      <c r="J89" s="90">
        <v>0</v>
      </c>
      <c r="K89" s="90">
        <v>0</v>
      </c>
      <c r="L89" s="90">
        <v>0</v>
      </c>
      <c r="M89" s="90">
        <v>0</v>
      </c>
      <c r="N89" s="92">
        <v>0</v>
      </c>
      <c r="O89" s="90">
        <v>0</v>
      </c>
      <c r="P89" s="90">
        <v>0</v>
      </c>
      <c r="Q89" s="90">
        <v>0</v>
      </c>
      <c r="R89" s="90">
        <v>0</v>
      </c>
      <c r="S89" s="90">
        <v>0</v>
      </c>
      <c r="T89" s="92">
        <v>0</v>
      </c>
    </row>
    <row r="90" spans="1:20" ht="30" customHeight="1" x14ac:dyDescent="0.25">
      <c r="A90" s="42">
        <v>11</v>
      </c>
      <c r="B90" s="43" t="s">
        <v>12</v>
      </c>
      <c r="C90" s="90">
        <v>0</v>
      </c>
      <c r="D90" s="90">
        <v>0</v>
      </c>
      <c r="E90" s="90">
        <v>0</v>
      </c>
      <c r="F90" s="90">
        <v>0</v>
      </c>
      <c r="G90" s="90">
        <v>0</v>
      </c>
      <c r="H90" s="92">
        <v>0</v>
      </c>
      <c r="I90" s="90">
        <v>0</v>
      </c>
      <c r="J90" s="90">
        <v>0</v>
      </c>
      <c r="K90" s="90">
        <v>0</v>
      </c>
      <c r="L90" s="90">
        <v>0</v>
      </c>
      <c r="M90" s="90">
        <v>0</v>
      </c>
      <c r="N90" s="92">
        <v>0</v>
      </c>
      <c r="O90" s="90">
        <v>0</v>
      </c>
      <c r="P90" s="90">
        <v>0</v>
      </c>
      <c r="Q90" s="90">
        <v>0</v>
      </c>
      <c r="R90" s="90">
        <v>0</v>
      </c>
      <c r="S90" s="90">
        <v>0</v>
      </c>
      <c r="T90" s="92">
        <v>0</v>
      </c>
    </row>
    <row r="91" spans="1:20" ht="30" customHeight="1" x14ac:dyDescent="0.25">
      <c r="A91" s="44">
        <v>12</v>
      </c>
      <c r="B91" s="45" t="s">
        <v>13</v>
      </c>
      <c r="C91" s="90">
        <v>0</v>
      </c>
      <c r="D91" s="90">
        <v>0</v>
      </c>
      <c r="E91" s="90">
        <v>0</v>
      </c>
      <c r="F91" s="90">
        <v>0</v>
      </c>
      <c r="G91" s="90">
        <v>0</v>
      </c>
      <c r="H91" s="92">
        <v>0</v>
      </c>
      <c r="I91" s="90">
        <v>0</v>
      </c>
      <c r="J91" s="90">
        <v>0</v>
      </c>
      <c r="K91" s="90">
        <v>0</v>
      </c>
      <c r="L91" s="90">
        <v>0</v>
      </c>
      <c r="M91" s="90">
        <v>0</v>
      </c>
      <c r="N91" s="92">
        <v>0</v>
      </c>
      <c r="O91" s="90">
        <v>0</v>
      </c>
      <c r="P91" s="90">
        <v>0</v>
      </c>
      <c r="Q91" s="90">
        <v>0</v>
      </c>
      <c r="R91" s="90">
        <v>0</v>
      </c>
      <c r="S91" s="90">
        <v>0</v>
      </c>
      <c r="T91" s="92">
        <v>0</v>
      </c>
    </row>
    <row r="92" spans="1:20" ht="30" customHeight="1" x14ac:dyDescent="0.25">
      <c r="A92" s="118" t="s">
        <v>14</v>
      </c>
      <c r="B92" s="119"/>
      <c r="C92" s="81">
        <f>SUM(C80:C91)</f>
        <v>0</v>
      </c>
      <c r="D92" s="82">
        <f>SUM(D80:D91)</f>
        <v>6</v>
      </c>
      <c r="E92" s="82">
        <f>SUM(E80:E91)</f>
        <v>6</v>
      </c>
      <c r="F92" s="81">
        <f>SUM(F80:F91)</f>
        <v>0</v>
      </c>
      <c r="G92" s="81">
        <f>ROUND(SUM(G80:G91),2)</f>
        <v>97.25</v>
      </c>
      <c r="H92" s="83">
        <f>IFERROR(ROUND(G92/E92*10,2),"-")</f>
        <v>162.08000000000001</v>
      </c>
      <c r="I92" s="82">
        <f>SUM(I80:I91)</f>
        <v>0</v>
      </c>
      <c r="J92" s="82">
        <f>SUM(J80:J91)</f>
        <v>12</v>
      </c>
      <c r="K92" s="82">
        <f>SUM(K80:K91)</f>
        <v>12</v>
      </c>
      <c r="L92" s="81">
        <f>SUM(L80:L91)</f>
        <v>0</v>
      </c>
      <c r="M92" s="81">
        <f>SUM(M80:M91)</f>
        <v>243.22000000000003</v>
      </c>
      <c r="N92" s="88">
        <f>IFERROR(ROUND(M92/K92*10,2),"-")</f>
        <v>202.68</v>
      </c>
      <c r="O92" s="82">
        <f>SUM(O80:O91)</f>
        <v>0</v>
      </c>
      <c r="P92" s="82">
        <f>SUM(P80:P91)</f>
        <v>20</v>
      </c>
      <c r="Q92" s="82">
        <f>SUM(Q80:Q91)</f>
        <v>20</v>
      </c>
      <c r="R92" s="81">
        <f>SUM(R80:R91)</f>
        <v>0</v>
      </c>
      <c r="S92" s="81">
        <f>ROUND(SUM(S80:S91),2)</f>
        <v>74.34</v>
      </c>
      <c r="T92" s="84">
        <f>IFERROR(ROUND(S92/Q92*10,2),"-")</f>
        <v>37.17</v>
      </c>
    </row>
    <row r="93" spans="1:20" x14ac:dyDescent="0.25">
      <c r="A93" s="55"/>
      <c r="B93" s="55"/>
      <c r="C93" s="56"/>
      <c r="D93" s="56"/>
      <c r="E93" s="56"/>
      <c r="F93" s="55"/>
      <c r="G93" s="57"/>
      <c r="H93" s="74"/>
      <c r="I93" s="56"/>
      <c r="J93" s="56"/>
      <c r="K93" s="56"/>
      <c r="L93" s="55"/>
      <c r="M93" s="57"/>
      <c r="N93" s="60"/>
      <c r="O93" s="60"/>
      <c r="P93" s="60"/>
      <c r="Q93" s="60"/>
      <c r="R93" s="60"/>
      <c r="S93" s="60"/>
      <c r="T93" s="60"/>
    </row>
    <row r="94" spans="1:20" x14ac:dyDescent="0.25">
      <c r="B94" s="62"/>
      <c r="T94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0:B20"/>
    <mergeCell ref="A42:T42"/>
    <mergeCell ref="A43:T43"/>
    <mergeCell ref="A45:A47"/>
    <mergeCell ref="B45:B47"/>
    <mergeCell ref="C45:H45"/>
    <mergeCell ref="I45:N45"/>
    <mergeCell ref="O45:T45"/>
    <mergeCell ref="C46:C47"/>
    <mergeCell ref="D46:D47"/>
    <mergeCell ref="E46:E47"/>
    <mergeCell ref="A41:T41"/>
    <mergeCell ref="A74:T74"/>
    <mergeCell ref="L46:L47"/>
    <mergeCell ref="M46:M47"/>
    <mergeCell ref="N46:N47"/>
    <mergeCell ref="O46:O47"/>
    <mergeCell ref="P46:P47"/>
    <mergeCell ref="Q46:Q47"/>
    <mergeCell ref="F46:F47"/>
    <mergeCell ref="G46:G47"/>
    <mergeCell ref="H46:H47"/>
    <mergeCell ref="I46:I47"/>
    <mergeCell ref="J46:J47"/>
    <mergeCell ref="K46:K47"/>
    <mergeCell ref="R46:R47"/>
    <mergeCell ref="S46:S47"/>
    <mergeCell ref="T46:T47"/>
    <mergeCell ref="A60:B60"/>
    <mergeCell ref="A73:T73"/>
    <mergeCell ref="A75:T75"/>
    <mergeCell ref="A77:A79"/>
    <mergeCell ref="B77:B79"/>
    <mergeCell ref="C77:H77"/>
    <mergeCell ref="I77:N77"/>
    <mergeCell ref="O77:T77"/>
    <mergeCell ref="C78:C79"/>
    <mergeCell ref="D78:D79"/>
    <mergeCell ref="E78:E79"/>
    <mergeCell ref="F78:F79"/>
    <mergeCell ref="S78:S79"/>
    <mergeCell ref="T78:T79"/>
    <mergeCell ref="Q78:Q79"/>
    <mergeCell ref="R78:R79"/>
    <mergeCell ref="A92:B92"/>
    <mergeCell ref="M78:M79"/>
    <mergeCell ref="N78:N79"/>
    <mergeCell ref="O78:O79"/>
    <mergeCell ref="P78:P79"/>
    <mergeCell ref="G78:G79"/>
    <mergeCell ref="H78:H79"/>
    <mergeCell ref="I78:I79"/>
    <mergeCell ref="J78:J79"/>
    <mergeCell ref="K78:K79"/>
    <mergeCell ref="L78:L79"/>
  </mergeCells>
  <printOptions horizontalCentered="1"/>
  <pageMargins left="0.7" right="0.7" top="0.75" bottom="0.75" header="0.3" footer="0.3"/>
  <pageSetup paperSize="5" scale="7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39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1" customHeight="1" x14ac:dyDescent="0.25">
      <c r="A5" s="99" t="s">
        <v>0</v>
      </c>
      <c r="B5" s="101" t="s">
        <v>1</v>
      </c>
      <c r="C5" s="104" t="s">
        <v>24</v>
      </c>
      <c r="D5" s="105"/>
      <c r="E5" s="105"/>
      <c r="F5" s="104"/>
      <c r="G5" s="104"/>
      <c r="H5" s="104"/>
      <c r="I5" s="105" t="s">
        <v>25</v>
      </c>
      <c r="J5" s="105"/>
      <c r="K5" s="105"/>
      <c r="L5" s="104"/>
      <c r="M5" s="104"/>
      <c r="N5" s="104"/>
      <c r="O5" s="105" t="s">
        <v>26</v>
      </c>
      <c r="P5" s="105"/>
      <c r="Q5" s="105"/>
      <c r="R5" s="104"/>
      <c r="S5" s="104"/>
      <c r="T5" s="104"/>
    </row>
    <row r="6" spans="1:24" ht="21" customHeight="1" x14ac:dyDescent="0.25">
      <c r="A6" s="100"/>
      <c r="B6" s="102"/>
      <c r="C6" s="95" t="s">
        <v>17</v>
      </c>
      <c r="D6" s="95" t="s">
        <v>20</v>
      </c>
      <c r="E6" s="95" t="s">
        <v>21</v>
      </c>
      <c r="F6" s="95" t="s">
        <v>22</v>
      </c>
      <c r="G6" s="95" t="s">
        <v>18</v>
      </c>
      <c r="H6" s="95" t="s">
        <v>19</v>
      </c>
      <c r="I6" s="95" t="s">
        <v>17</v>
      </c>
      <c r="J6" s="95" t="s">
        <v>20</v>
      </c>
      <c r="K6" s="95" t="s">
        <v>21</v>
      </c>
      <c r="L6" s="95" t="s">
        <v>22</v>
      </c>
      <c r="M6" s="95" t="s">
        <v>18</v>
      </c>
      <c r="N6" s="95" t="s">
        <v>19</v>
      </c>
      <c r="O6" s="95" t="s">
        <v>17</v>
      </c>
      <c r="P6" s="95" t="s">
        <v>20</v>
      </c>
      <c r="Q6" s="95" t="s">
        <v>21</v>
      </c>
      <c r="R6" s="95" t="s">
        <v>22</v>
      </c>
      <c r="S6" s="95" t="s">
        <v>18</v>
      </c>
      <c r="T6" s="95" t="s">
        <v>19</v>
      </c>
    </row>
    <row r="7" spans="1:24" ht="21" customHeight="1" x14ac:dyDescent="0.25">
      <c r="A7" s="97"/>
      <c r="B7" s="103"/>
      <c r="C7" s="96"/>
      <c r="D7" s="96"/>
      <c r="E7" s="96"/>
      <c r="F7" s="97"/>
      <c r="G7" s="97"/>
      <c r="H7" s="97"/>
      <c r="I7" s="96"/>
      <c r="J7" s="96"/>
      <c r="K7" s="96"/>
      <c r="L7" s="97"/>
      <c r="M7" s="97"/>
      <c r="N7" s="97"/>
      <c r="O7" s="96"/>
      <c r="P7" s="96"/>
      <c r="Q7" s="96"/>
      <c r="R7" s="97"/>
      <c r="S7" s="97"/>
      <c r="T7" s="9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106" t="s">
        <v>14</v>
      </c>
      <c r="B22" s="107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2013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2012</v>
      </c>
      <c r="G25" s="23"/>
      <c r="H25" s="29"/>
    </row>
    <row r="26" spans="1:24" x14ac:dyDescent="0.25">
      <c r="B26" s="30">
        <v>2011</v>
      </c>
    </row>
    <row r="27" spans="1:24" x14ac:dyDescent="0.25">
      <c r="B27" s="30">
        <v>2010</v>
      </c>
    </row>
    <row r="28" spans="1:24" x14ac:dyDescent="0.25">
      <c r="B28" s="30">
        <v>2009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8" t="s">
        <v>23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18.75" x14ac:dyDescent="0.25">
      <c r="A34" s="98" t="s">
        <v>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</row>
    <row r="35" spans="1:20" ht="18.75" x14ac:dyDescent="0.25">
      <c r="A35" s="98" t="s">
        <v>39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7" spans="1:20" x14ac:dyDescent="0.25">
      <c r="A37" s="99" t="s">
        <v>0</v>
      </c>
      <c r="B37" s="101" t="s">
        <v>1</v>
      </c>
      <c r="C37" s="104" t="s">
        <v>28</v>
      </c>
      <c r="D37" s="105"/>
      <c r="E37" s="105"/>
      <c r="F37" s="104"/>
      <c r="G37" s="104"/>
      <c r="H37" s="104"/>
      <c r="I37" s="105" t="s">
        <v>29</v>
      </c>
      <c r="J37" s="105"/>
      <c r="K37" s="105"/>
      <c r="L37" s="104"/>
      <c r="M37" s="104"/>
      <c r="N37" s="104"/>
      <c r="O37" s="105" t="s">
        <v>30</v>
      </c>
      <c r="P37" s="105"/>
      <c r="Q37" s="105"/>
      <c r="R37" s="104"/>
      <c r="S37" s="104"/>
      <c r="T37" s="104"/>
    </row>
    <row r="38" spans="1:20" x14ac:dyDescent="0.25">
      <c r="A38" s="100"/>
      <c r="B38" s="102"/>
      <c r="C38" s="95" t="s">
        <v>17</v>
      </c>
      <c r="D38" s="95" t="s">
        <v>20</v>
      </c>
      <c r="E38" s="95" t="s">
        <v>21</v>
      </c>
      <c r="F38" s="95" t="s">
        <v>22</v>
      </c>
      <c r="G38" s="95" t="s">
        <v>18</v>
      </c>
      <c r="H38" s="95" t="s">
        <v>19</v>
      </c>
      <c r="I38" s="95" t="s">
        <v>17</v>
      </c>
      <c r="J38" s="95" t="s">
        <v>20</v>
      </c>
      <c r="K38" s="95" t="s">
        <v>21</v>
      </c>
      <c r="L38" s="95" t="s">
        <v>22</v>
      </c>
      <c r="M38" s="95" t="s">
        <v>18</v>
      </c>
      <c r="N38" s="95" t="s">
        <v>19</v>
      </c>
      <c r="O38" s="95" t="s">
        <v>17</v>
      </c>
      <c r="P38" s="95" t="s">
        <v>20</v>
      </c>
      <c r="Q38" s="95" t="s">
        <v>21</v>
      </c>
      <c r="R38" s="95" t="s">
        <v>22</v>
      </c>
      <c r="S38" s="95" t="s">
        <v>18</v>
      </c>
      <c r="T38" s="95" t="s">
        <v>19</v>
      </c>
    </row>
    <row r="39" spans="1:20" x14ac:dyDescent="0.25">
      <c r="A39" s="97"/>
      <c r="B39" s="103"/>
      <c r="C39" s="96"/>
      <c r="D39" s="96"/>
      <c r="E39" s="96"/>
      <c r="F39" s="97"/>
      <c r="G39" s="97"/>
      <c r="H39" s="97"/>
      <c r="I39" s="96"/>
      <c r="J39" s="96"/>
      <c r="K39" s="96"/>
      <c r="L39" s="97"/>
      <c r="M39" s="97"/>
      <c r="N39" s="97"/>
      <c r="O39" s="96"/>
      <c r="P39" s="96"/>
      <c r="Q39" s="96"/>
      <c r="R39" s="97"/>
      <c r="S39" s="97"/>
      <c r="T39" s="9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106" t="s">
        <v>14</v>
      </c>
      <c r="B54" s="107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2013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2012</v>
      </c>
      <c r="G57" s="23"/>
      <c r="H57" s="29"/>
    </row>
    <row r="58" spans="1:20" x14ac:dyDescent="0.25">
      <c r="B58" s="30">
        <v>2011</v>
      </c>
    </row>
    <row r="59" spans="1:20" x14ac:dyDescent="0.25">
      <c r="B59" s="30">
        <v>2010</v>
      </c>
    </row>
    <row r="60" spans="1:20" x14ac:dyDescent="0.25">
      <c r="B60" s="30">
        <v>2009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8" t="s">
        <v>23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</row>
    <row r="66" spans="1:20" ht="18.75" x14ac:dyDescent="0.25">
      <c r="A66" s="98" t="s">
        <v>15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</row>
    <row r="67" spans="1:20" ht="18.75" x14ac:dyDescent="0.25">
      <c r="A67" s="98" t="s">
        <v>39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</row>
    <row r="69" spans="1:20" ht="15" customHeight="1" x14ac:dyDescent="0.25">
      <c r="A69" s="99" t="s">
        <v>0</v>
      </c>
      <c r="B69" s="101" t="s">
        <v>1</v>
      </c>
      <c r="C69" s="104" t="s">
        <v>31</v>
      </c>
      <c r="D69" s="105"/>
      <c r="E69" s="105"/>
      <c r="F69" s="104"/>
      <c r="G69" s="104"/>
      <c r="H69" s="104"/>
      <c r="I69" s="105" t="s">
        <v>32</v>
      </c>
      <c r="J69" s="105"/>
      <c r="K69" s="105"/>
      <c r="L69" s="104"/>
      <c r="M69" s="104"/>
      <c r="N69" s="104"/>
      <c r="O69" s="105" t="s">
        <v>33</v>
      </c>
      <c r="P69" s="105"/>
      <c r="Q69" s="105"/>
      <c r="R69" s="104"/>
      <c r="S69" s="104"/>
      <c r="T69" s="104"/>
    </row>
    <row r="70" spans="1:20" x14ac:dyDescent="0.25">
      <c r="A70" s="100"/>
      <c r="B70" s="102"/>
      <c r="C70" s="95" t="s">
        <v>17</v>
      </c>
      <c r="D70" s="95" t="s">
        <v>20</v>
      </c>
      <c r="E70" s="95" t="s">
        <v>21</v>
      </c>
      <c r="F70" s="95" t="s">
        <v>22</v>
      </c>
      <c r="G70" s="95" t="s">
        <v>18</v>
      </c>
      <c r="H70" s="95" t="s">
        <v>19</v>
      </c>
      <c r="I70" s="95" t="s">
        <v>17</v>
      </c>
      <c r="J70" s="95" t="s">
        <v>20</v>
      </c>
      <c r="K70" s="95" t="s">
        <v>21</v>
      </c>
      <c r="L70" s="95" t="s">
        <v>22</v>
      </c>
      <c r="M70" s="95" t="s">
        <v>18</v>
      </c>
      <c r="N70" s="95" t="s">
        <v>19</v>
      </c>
      <c r="O70" s="95" t="s">
        <v>17</v>
      </c>
      <c r="P70" s="95" t="s">
        <v>20</v>
      </c>
      <c r="Q70" s="95" t="s">
        <v>21</v>
      </c>
      <c r="R70" s="95" t="s">
        <v>22</v>
      </c>
      <c r="S70" s="95" t="s">
        <v>18</v>
      </c>
      <c r="T70" s="95" t="s">
        <v>19</v>
      </c>
    </row>
    <row r="71" spans="1:20" x14ac:dyDescent="0.25">
      <c r="A71" s="97"/>
      <c r="B71" s="103"/>
      <c r="C71" s="96"/>
      <c r="D71" s="96"/>
      <c r="E71" s="96"/>
      <c r="F71" s="97"/>
      <c r="G71" s="97"/>
      <c r="H71" s="97"/>
      <c r="I71" s="96"/>
      <c r="J71" s="96"/>
      <c r="K71" s="96"/>
      <c r="L71" s="97"/>
      <c r="M71" s="97"/>
      <c r="N71" s="97"/>
      <c r="O71" s="96"/>
      <c r="P71" s="96"/>
      <c r="Q71" s="96"/>
      <c r="R71" s="97"/>
      <c r="S71" s="97"/>
      <c r="T71" s="9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106" t="s">
        <v>14</v>
      </c>
      <c r="B86" s="107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2013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2012</v>
      </c>
      <c r="G89" s="23"/>
      <c r="H89" s="29"/>
    </row>
    <row r="90" spans="1:20" x14ac:dyDescent="0.25">
      <c r="B90" s="30">
        <v>2011</v>
      </c>
    </row>
    <row r="91" spans="1:20" x14ac:dyDescent="0.25">
      <c r="B91" s="30">
        <v>2010</v>
      </c>
    </row>
    <row r="92" spans="1:20" x14ac:dyDescent="0.25">
      <c r="B92" s="30">
        <v>2009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37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38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1" customHeight="1" x14ac:dyDescent="0.25">
      <c r="A5" s="99" t="s">
        <v>0</v>
      </c>
      <c r="B5" s="101" t="s">
        <v>1</v>
      </c>
      <c r="C5" s="104" t="s">
        <v>24</v>
      </c>
      <c r="D5" s="105"/>
      <c r="E5" s="105"/>
      <c r="F5" s="104"/>
      <c r="G5" s="104"/>
      <c r="H5" s="104"/>
      <c r="I5" s="105" t="s">
        <v>25</v>
      </c>
      <c r="J5" s="105"/>
      <c r="K5" s="105"/>
      <c r="L5" s="104"/>
      <c r="M5" s="104"/>
      <c r="N5" s="104"/>
      <c r="O5" s="105" t="s">
        <v>26</v>
      </c>
      <c r="P5" s="105"/>
      <c r="Q5" s="105"/>
      <c r="R5" s="104"/>
      <c r="S5" s="104"/>
      <c r="T5" s="104"/>
    </row>
    <row r="6" spans="1:24" ht="21" customHeight="1" x14ac:dyDescent="0.25">
      <c r="A6" s="100"/>
      <c r="B6" s="102"/>
      <c r="C6" s="95" t="s">
        <v>17</v>
      </c>
      <c r="D6" s="95" t="s">
        <v>20</v>
      </c>
      <c r="E6" s="95" t="s">
        <v>21</v>
      </c>
      <c r="F6" s="95" t="s">
        <v>22</v>
      </c>
      <c r="G6" s="95" t="s">
        <v>18</v>
      </c>
      <c r="H6" s="95" t="s">
        <v>19</v>
      </c>
      <c r="I6" s="95" t="s">
        <v>17</v>
      </c>
      <c r="J6" s="95" t="s">
        <v>20</v>
      </c>
      <c r="K6" s="95" t="s">
        <v>21</v>
      </c>
      <c r="L6" s="95" t="s">
        <v>22</v>
      </c>
      <c r="M6" s="95" t="s">
        <v>18</v>
      </c>
      <c r="N6" s="95" t="s">
        <v>19</v>
      </c>
      <c r="O6" s="95" t="s">
        <v>17</v>
      </c>
      <c r="P6" s="95" t="s">
        <v>20</v>
      </c>
      <c r="Q6" s="95" t="s">
        <v>21</v>
      </c>
      <c r="R6" s="95" t="s">
        <v>22</v>
      </c>
      <c r="S6" s="95" t="s">
        <v>18</v>
      </c>
      <c r="T6" s="95" t="s">
        <v>19</v>
      </c>
    </row>
    <row r="7" spans="1:24" ht="21" customHeight="1" x14ac:dyDescent="0.25">
      <c r="A7" s="97"/>
      <c r="B7" s="103"/>
      <c r="C7" s="96"/>
      <c r="D7" s="96"/>
      <c r="E7" s="96"/>
      <c r="F7" s="97"/>
      <c r="G7" s="97"/>
      <c r="H7" s="97"/>
      <c r="I7" s="96"/>
      <c r="J7" s="96"/>
      <c r="K7" s="96"/>
      <c r="L7" s="97"/>
      <c r="M7" s="97"/>
      <c r="N7" s="97"/>
      <c r="O7" s="96"/>
      <c r="P7" s="96"/>
      <c r="Q7" s="96"/>
      <c r="R7" s="97"/>
      <c r="S7" s="97"/>
      <c r="T7" s="9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106" t="s">
        <v>14</v>
      </c>
      <c r="B22" s="107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2014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2013</v>
      </c>
      <c r="G25" s="23"/>
      <c r="H25" s="29"/>
    </row>
    <row r="26" spans="1:24" x14ac:dyDescent="0.25">
      <c r="B26" s="30">
        <v>2012</v>
      </c>
    </row>
    <row r="27" spans="1:24" x14ac:dyDescent="0.25">
      <c r="B27" s="30">
        <v>2011</v>
      </c>
    </row>
    <row r="28" spans="1:24" x14ac:dyDescent="0.25">
      <c r="B28" s="30">
        <v>2010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8" t="s">
        <v>23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18.75" x14ac:dyDescent="0.25">
      <c r="A34" s="98" t="s">
        <v>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</row>
    <row r="35" spans="1:20" ht="18.75" x14ac:dyDescent="0.25">
      <c r="A35" s="98" t="s">
        <v>38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7" spans="1:20" x14ac:dyDescent="0.25">
      <c r="A37" s="99" t="s">
        <v>0</v>
      </c>
      <c r="B37" s="101" t="s">
        <v>1</v>
      </c>
      <c r="C37" s="104" t="s">
        <v>28</v>
      </c>
      <c r="D37" s="105"/>
      <c r="E37" s="105"/>
      <c r="F37" s="104"/>
      <c r="G37" s="104"/>
      <c r="H37" s="104"/>
      <c r="I37" s="105" t="s">
        <v>29</v>
      </c>
      <c r="J37" s="105"/>
      <c r="K37" s="105"/>
      <c r="L37" s="104"/>
      <c r="M37" s="104"/>
      <c r="N37" s="104"/>
      <c r="O37" s="105" t="s">
        <v>30</v>
      </c>
      <c r="P37" s="105"/>
      <c r="Q37" s="105"/>
      <c r="R37" s="104"/>
      <c r="S37" s="104"/>
      <c r="T37" s="104"/>
    </row>
    <row r="38" spans="1:20" x14ac:dyDescent="0.25">
      <c r="A38" s="100"/>
      <c r="B38" s="102"/>
      <c r="C38" s="95" t="s">
        <v>17</v>
      </c>
      <c r="D38" s="95" t="s">
        <v>20</v>
      </c>
      <c r="E38" s="95" t="s">
        <v>21</v>
      </c>
      <c r="F38" s="95" t="s">
        <v>22</v>
      </c>
      <c r="G38" s="95" t="s">
        <v>18</v>
      </c>
      <c r="H38" s="95" t="s">
        <v>19</v>
      </c>
      <c r="I38" s="95" t="s">
        <v>17</v>
      </c>
      <c r="J38" s="95" t="s">
        <v>20</v>
      </c>
      <c r="K38" s="95" t="s">
        <v>21</v>
      </c>
      <c r="L38" s="95" t="s">
        <v>22</v>
      </c>
      <c r="M38" s="95" t="s">
        <v>18</v>
      </c>
      <c r="N38" s="95" t="s">
        <v>19</v>
      </c>
      <c r="O38" s="95" t="s">
        <v>17</v>
      </c>
      <c r="P38" s="95" t="s">
        <v>20</v>
      </c>
      <c r="Q38" s="95" t="s">
        <v>21</v>
      </c>
      <c r="R38" s="95" t="s">
        <v>22</v>
      </c>
      <c r="S38" s="95" t="s">
        <v>18</v>
      </c>
      <c r="T38" s="95" t="s">
        <v>19</v>
      </c>
    </row>
    <row r="39" spans="1:20" x14ac:dyDescent="0.25">
      <c r="A39" s="97"/>
      <c r="B39" s="103"/>
      <c r="C39" s="96"/>
      <c r="D39" s="96"/>
      <c r="E39" s="96"/>
      <c r="F39" s="97"/>
      <c r="G39" s="97"/>
      <c r="H39" s="97"/>
      <c r="I39" s="96"/>
      <c r="J39" s="96"/>
      <c r="K39" s="96"/>
      <c r="L39" s="97"/>
      <c r="M39" s="97"/>
      <c r="N39" s="97"/>
      <c r="O39" s="96"/>
      <c r="P39" s="96"/>
      <c r="Q39" s="96"/>
      <c r="R39" s="97"/>
      <c r="S39" s="97"/>
      <c r="T39" s="9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106" t="s">
        <v>14</v>
      </c>
      <c r="B54" s="107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2014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2013</v>
      </c>
      <c r="G57" s="23"/>
      <c r="H57" s="29"/>
    </row>
    <row r="58" spans="1:20" x14ac:dyDescent="0.25">
      <c r="B58" s="30">
        <v>2012</v>
      </c>
    </row>
    <row r="59" spans="1:20" x14ac:dyDescent="0.25">
      <c r="B59" s="30">
        <v>2011</v>
      </c>
    </row>
    <row r="60" spans="1:20" x14ac:dyDescent="0.25">
      <c r="B60" s="30">
        <v>2010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8" t="s">
        <v>23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</row>
    <row r="66" spans="1:20" ht="18.75" x14ac:dyDescent="0.25">
      <c r="A66" s="98" t="s">
        <v>15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</row>
    <row r="67" spans="1:20" ht="18.75" x14ac:dyDescent="0.25">
      <c r="A67" s="98" t="s">
        <v>38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</row>
    <row r="69" spans="1:20" ht="15" customHeight="1" x14ac:dyDescent="0.25">
      <c r="A69" s="99" t="s">
        <v>0</v>
      </c>
      <c r="B69" s="101" t="s">
        <v>1</v>
      </c>
      <c r="C69" s="104" t="s">
        <v>31</v>
      </c>
      <c r="D69" s="105"/>
      <c r="E69" s="105"/>
      <c r="F69" s="104"/>
      <c r="G69" s="104"/>
      <c r="H69" s="104"/>
      <c r="I69" s="105" t="s">
        <v>32</v>
      </c>
      <c r="J69" s="105"/>
      <c r="K69" s="105"/>
      <c r="L69" s="104"/>
      <c r="M69" s="104"/>
      <c r="N69" s="104"/>
      <c r="O69" s="105" t="s">
        <v>33</v>
      </c>
      <c r="P69" s="105"/>
      <c r="Q69" s="105"/>
      <c r="R69" s="104"/>
      <c r="S69" s="104"/>
      <c r="T69" s="104"/>
    </row>
    <row r="70" spans="1:20" x14ac:dyDescent="0.25">
      <c r="A70" s="100"/>
      <c r="B70" s="102"/>
      <c r="C70" s="95" t="s">
        <v>17</v>
      </c>
      <c r="D70" s="95" t="s">
        <v>20</v>
      </c>
      <c r="E70" s="95" t="s">
        <v>21</v>
      </c>
      <c r="F70" s="95" t="s">
        <v>22</v>
      </c>
      <c r="G70" s="95" t="s">
        <v>18</v>
      </c>
      <c r="H70" s="95" t="s">
        <v>19</v>
      </c>
      <c r="I70" s="95" t="s">
        <v>17</v>
      </c>
      <c r="J70" s="95" t="s">
        <v>20</v>
      </c>
      <c r="K70" s="95" t="s">
        <v>21</v>
      </c>
      <c r="L70" s="95" t="s">
        <v>22</v>
      </c>
      <c r="M70" s="95" t="s">
        <v>18</v>
      </c>
      <c r="N70" s="95" t="s">
        <v>19</v>
      </c>
      <c r="O70" s="95" t="s">
        <v>17</v>
      </c>
      <c r="P70" s="95" t="s">
        <v>20</v>
      </c>
      <c r="Q70" s="95" t="s">
        <v>21</v>
      </c>
      <c r="R70" s="95" t="s">
        <v>22</v>
      </c>
      <c r="S70" s="95" t="s">
        <v>18</v>
      </c>
      <c r="T70" s="95" t="s">
        <v>19</v>
      </c>
    </row>
    <row r="71" spans="1:20" x14ac:dyDescent="0.25">
      <c r="A71" s="97"/>
      <c r="B71" s="103"/>
      <c r="C71" s="96"/>
      <c r="D71" s="96"/>
      <c r="E71" s="96"/>
      <c r="F71" s="97"/>
      <c r="G71" s="97"/>
      <c r="H71" s="97"/>
      <c r="I71" s="96"/>
      <c r="J71" s="96"/>
      <c r="K71" s="96"/>
      <c r="L71" s="97"/>
      <c r="M71" s="97"/>
      <c r="N71" s="97"/>
      <c r="O71" s="96"/>
      <c r="P71" s="96"/>
      <c r="Q71" s="96"/>
      <c r="R71" s="97"/>
      <c r="S71" s="97"/>
      <c r="T71" s="9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106" t="s">
        <v>14</v>
      </c>
      <c r="B86" s="107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2014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2013</v>
      </c>
      <c r="G89" s="23"/>
      <c r="H89" s="29"/>
    </row>
    <row r="90" spans="1:20" x14ac:dyDescent="0.25">
      <c r="B90" s="30">
        <v>2012</v>
      </c>
    </row>
    <row r="91" spans="1:20" x14ac:dyDescent="0.25">
      <c r="B91" s="30">
        <v>2011</v>
      </c>
    </row>
    <row r="92" spans="1:20" x14ac:dyDescent="0.25">
      <c r="B92" s="30">
        <v>2010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65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37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1" customHeight="1" x14ac:dyDescent="0.25">
      <c r="A5" s="99" t="s">
        <v>0</v>
      </c>
      <c r="B5" s="101" t="s">
        <v>1</v>
      </c>
      <c r="C5" s="104" t="s">
        <v>24</v>
      </c>
      <c r="D5" s="105"/>
      <c r="E5" s="105"/>
      <c r="F5" s="104"/>
      <c r="G5" s="104"/>
      <c r="H5" s="104"/>
      <c r="I5" s="105" t="s">
        <v>25</v>
      </c>
      <c r="J5" s="105"/>
      <c r="K5" s="105"/>
      <c r="L5" s="104"/>
      <c r="M5" s="104"/>
      <c r="N5" s="104"/>
      <c r="O5" s="105" t="s">
        <v>26</v>
      </c>
      <c r="P5" s="105"/>
      <c r="Q5" s="105"/>
      <c r="R5" s="104"/>
      <c r="S5" s="104"/>
      <c r="T5" s="104"/>
    </row>
    <row r="6" spans="1:24" ht="21" customHeight="1" x14ac:dyDescent="0.25">
      <c r="A6" s="100"/>
      <c r="B6" s="102"/>
      <c r="C6" s="95" t="s">
        <v>17</v>
      </c>
      <c r="D6" s="95" t="s">
        <v>20</v>
      </c>
      <c r="E6" s="95" t="s">
        <v>21</v>
      </c>
      <c r="F6" s="95" t="s">
        <v>22</v>
      </c>
      <c r="G6" s="95" t="s">
        <v>18</v>
      </c>
      <c r="H6" s="95" t="s">
        <v>19</v>
      </c>
      <c r="I6" s="95" t="s">
        <v>17</v>
      </c>
      <c r="J6" s="95" t="s">
        <v>20</v>
      </c>
      <c r="K6" s="95" t="s">
        <v>21</v>
      </c>
      <c r="L6" s="95" t="s">
        <v>22</v>
      </c>
      <c r="M6" s="95" t="s">
        <v>18</v>
      </c>
      <c r="N6" s="95" t="s">
        <v>19</v>
      </c>
      <c r="O6" s="95" t="s">
        <v>17</v>
      </c>
      <c r="P6" s="95" t="s">
        <v>20</v>
      </c>
      <c r="Q6" s="95" t="s">
        <v>21</v>
      </c>
      <c r="R6" s="95" t="s">
        <v>22</v>
      </c>
      <c r="S6" s="95" t="s">
        <v>18</v>
      </c>
      <c r="T6" s="95" t="s">
        <v>19</v>
      </c>
    </row>
    <row r="7" spans="1:24" ht="21" customHeight="1" x14ac:dyDescent="0.25">
      <c r="A7" s="97"/>
      <c r="B7" s="103"/>
      <c r="C7" s="96"/>
      <c r="D7" s="96"/>
      <c r="E7" s="96"/>
      <c r="F7" s="97"/>
      <c r="G7" s="97"/>
      <c r="H7" s="97"/>
      <c r="I7" s="96"/>
      <c r="J7" s="96"/>
      <c r="K7" s="96"/>
      <c r="L7" s="97"/>
      <c r="M7" s="97"/>
      <c r="N7" s="97"/>
      <c r="O7" s="96"/>
      <c r="P7" s="96"/>
      <c r="Q7" s="96"/>
      <c r="R7" s="97"/>
      <c r="S7" s="97"/>
      <c r="T7" s="9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106" t="s">
        <v>14</v>
      </c>
      <c r="B22" s="107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2015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2014</v>
      </c>
      <c r="G25" s="23"/>
      <c r="H25" s="29"/>
    </row>
    <row r="26" spans="1:24" x14ac:dyDescent="0.25">
      <c r="B26" s="30">
        <v>2013</v>
      </c>
    </row>
    <row r="27" spans="1:24" x14ac:dyDescent="0.25">
      <c r="B27" s="30">
        <v>2012</v>
      </c>
    </row>
    <row r="28" spans="1:24" x14ac:dyDescent="0.25">
      <c r="B28" s="30">
        <v>2011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8" t="s">
        <v>23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18.75" x14ac:dyDescent="0.25">
      <c r="A34" s="98" t="s">
        <v>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</row>
    <row r="35" spans="1:20" ht="18.75" x14ac:dyDescent="0.25">
      <c r="A35" s="98" t="s">
        <v>37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7" spans="1:20" x14ac:dyDescent="0.25">
      <c r="A37" s="99" t="s">
        <v>0</v>
      </c>
      <c r="B37" s="101" t="s">
        <v>1</v>
      </c>
      <c r="C37" s="104" t="s">
        <v>28</v>
      </c>
      <c r="D37" s="105"/>
      <c r="E37" s="105"/>
      <c r="F37" s="104"/>
      <c r="G37" s="104"/>
      <c r="H37" s="104"/>
      <c r="I37" s="105" t="s">
        <v>29</v>
      </c>
      <c r="J37" s="105"/>
      <c r="K37" s="105"/>
      <c r="L37" s="104"/>
      <c r="M37" s="104"/>
      <c r="N37" s="104"/>
      <c r="O37" s="105" t="s">
        <v>30</v>
      </c>
      <c r="P37" s="105"/>
      <c r="Q37" s="105"/>
      <c r="R37" s="104"/>
      <c r="S37" s="104"/>
      <c r="T37" s="104"/>
    </row>
    <row r="38" spans="1:20" x14ac:dyDescent="0.25">
      <c r="A38" s="100"/>
      <c r="B38" s="102"/>
      <c r="C38" s="95" t="s">
        <v>17</v>
      </c>
      <c r="D38" s="95" t="s">
        <v>20</v>
      </c>
      <c r="E38" s="95" t="s">
        <v>21</v>
      </c>
      <c r="F38" s="95" t="s">
        <v>22</v>
      </c>
      <c r="G38" s="95" t="s">
        <v>18</v>
      </c>
      <c r="H38" s="95" t="s">
        <v>19</v>
      </c>
      <c r="I38" s="95" t="s">
        <v>17</v>
      </c>
      <c r="J38" s="95" t="s">
        <v>20</v>
      </c>
      <c r="K38" s="95" t="s">
        <v>21</v>
      </c>
      <c r="L38" s="95" t="s">
        <v>22</v>
      </c>
      <c r="M38" s="95" t="s">
        <v>18</v>
      </c>
      <c r="N38" s="95" t="s">
        <v>19</v>
      </c>
      <c r="O38" s="95" t="s">
        <v>17</v>
      </c>
      <c r="P38" s="95" t="s">
        <v>20</v>
      </c>
      <c r="Q38" s="95" t="s">
        <v>21</v>
      </c>
      <c r="R38" s="95" t="s">
        <v>22</v>
      </c>
      <c r="S38" s="95" t="s">
        <v>18</v>
      </c>
      <c r="T38" s="95" t="s">
        <v>19</v>
      </c>
    </row>
    <row r="39" spans="1:20" x14ac:dyDescent="0.25">
      <c r="A39" s="97"/>
      <c r="B39" s="103"/>
      <c r="C39" s="96"/>
      <c r="D39" s="96"/>
      <c r="E39" s="96"/>
      <c r="F39" s="97"/>
      <c r="G39" s="97"/>
      <c r="H39" s="97"/>
      <c r="I39" s="96"/>
      <c r="J39" s="96"/>
      <c r="K39" s="96"/>
      <c r="L39" s="97"/>
      <c r="M39" s="97"/>
      <c r="N39" s="97"/>
      <c r="O39" s="96"/>
      <c r="P39" s="96"/>
      <c r="Q39" s="96"/>
      <c r="R39" s="97"/>
      <c r="S39" s="97"/>
      <c r="T39" s="9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106" t="s">
        <v>14</v>
      </c>
      <c r="B54" s="107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2015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2014</v>
      </c>
      <c r="G57" s="23"/>
      <c r="H57" s="29"/>
    </row>
    <row r="58" spans="1:20" x14ac:dyDescent="0.25">
      <c r="B58" s="30">
        <v>2013</v>
      </c>
    </row>
    <row r="59" spans="1:20" x14ac:dyDescent="0.25">
      <c r="B59" s="30">
        <v>2012</v>
      </c>
    </row>
    <row r="60" spans="1:20" x14ac:dyDescent="0.25">
      <c r="B60" s="30">
        <v>2011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8" t="s">
        <v>23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</row>
    <row r="66" spans="1:20" ht="18.75" x14ac:dyDescent="0.25">
      <c r="A66" s="98" t="s">
        <v>15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</row>
    <row r="67" spans="1:20" ht="18.75" x14ac:dyDescent="0.25">
      <c r="A67" s="98" t="s">
        <v>37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</row>
    <row r="69" spans="1:20" ht="15" customHeight="1" x14ac:dyDescent="0.25">
      <c r="A69" s="99" t="s">
        <v>0</v>
      </c>
      <c r="B69" s="101" t="s">
        <v>1</v>
      </c>
      <c r="C69" s="104" t="s">
        <v>31</v>
      </c>
      <c r="D69" s="105"/>
      <c r="E69" s="105"/>
      <c r="F69" s="104"/>
      <c r="G69" s="104"/>
      <c r="H69" s="104"/>
      <c r="I69" s="105" t="s">
        <v>32</v>
      </c>
      <c r="J69" s="105"/>
      <c r="K69" s="105"/>
      <c r="L69" s="104"/>
      <c r="M69" s="104"/>
      <c r="N69" s="104"/>
      <c r="O69" s="105" t="s">
        <v>33</v>
      </c>
      <c r="P69" s="105"/>
      <c r="Q69" s="105"/>
      <c r="R69" s="104"/>
      <c r="S69" s="104"/>
      <c r="T69" s="104"/>
    </row>
    <row r="70" spans="1:20" x14ac:dyDescent="0.25">
      <c r="A70" s="100"/>
      <c r="B70" s="102"/>
      <c r="C70" s="95" t="s">
        <v>17</v>
      </c>
      <c r="D70" s="95" t="s">
        <v>20</v>
      </c>
      <c r="E70" s="95" t="s">
        <v>21</v>
      </c>
      <c r="F70" s="95" t="s">
        <v>22</v>
      </c>
      <c r="G70" s="95" t="s">
        <v>18</v>
      </c>
      <c r="H70" s="95" t="s">
        <v>19</v>
      </c>
      <c r="I70" s="95" t="s">
        <v>17</v>
      </c>
      <c r="J70" s="95" t="s">
        <v>20</v>
      </c>
      <c r="K70" s="95" t="s">
        <v>21</v>
      </c>
      <c r="L70" s="95" t="s">
        <v>22</v>
      </c>
      <c r="M70" s="95" t="s">
        <v>18</v>
      </c>
      <c r="N70" s="95" t="s">
        <v>19</v>
      </c>
      <c r="O70" s="95" t="s">
        <v>17</v>
      </c>
      <c r="P70" s="95" t="s">
        <v>20</v>
      </c>
      <c r="Q70" s="95" t="s">
        <v>21</v>
      </c>
      <c r="R70" s="95" t="s">
        <v>22</v>
      </c>
      <c r="S70" s="95" t="s">
        <v>18</v>
      </c>
      <c r="T70" s="95" t="s">
        <v>19</v>
      </c>
    </row>
    <row r="71" spans="1:20" x14ac:dyDescent="0.25">
      <c r="A71" s="97"/>
      <c r="B71" s="103"/>
      <c r="C71" s="96"/>
      <c r="D71" s="96"/>
      <c r="E71" s="96"/>
      <c r="F71" s="97"/>
      <c r="G71" s="97"/>
      <c r="H71" s="97"/>
      <c r="I71" s="96"/>
      <c r="J71" s="96"/>
      <c r="K71" s="96"/>
      <c r="L71" s="97"/>
      <c r="M71" s="97"/>
      <c r="N71" s="97"/>
      <c r="O71" s="96"/>
      <c r="P71" s="96"/>
      <c r="Q71" s="96"/>
      <c r="R71" s="97"/>
      <c r="S71" s="97"/>
      <c r="T71" s="9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106" t="s">
        <v>14</v>
      </c>
      <c r="B86" s="107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2015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2014</v>
      </c>
      <c r="G89" s="23"/>
      <c r="H89" s="29"/>
    </row>
    <row r="90" spans="1:20" x14ac:dyDescent="0.25">
      <c r="B90" s="30">
        <v>2013</v>
      </c>
    </row>
    <row r="91" spans="1:20" x14ac:dyDescent="0.25">
      <c r="B91" s="30">
        <v>2012</v>
      </c>
    </row>
    <row r="92" spans="1:20" x14ac:dyDescent="0.25">
      <c r="B92" s="30">
        <v>2011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36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1" customHeight="1" x14ac:dyDescent="0.25">
      <c r="A5" s="99" t="s">
        <v>0</v>
      </c>
      <c r="B5" s="101" t="s">
        <v>1</v>
      </c>
      <c r="C5" s="104" t="s">
        <v>24</v>
      </c>
      <c r="D5" s="105"/>
      <c r="E5" s="105"/>
      <c r="F5" s="104"/>
      <c r="G5" s="104"/>
      <c r="H5" s="104"/>
      <c r="I5" s="105" t="s">
        <v>25</v>
      </c>
      <c r="J5" s="105"/>
      <c r="K5" s="105"/>
      <c r="L5" s="104"/>
      <c r="M5" s="104"/>
      <c r="N5" s="104"/>
      <c r="O5" s="105" t="s">
        <v>26</v>
      </c>
      <c r="P5" s="105"/>
      <c r="Q5" s="105"/>
      <c r="R5" s="104"/>
      <c r="S5" s="104"/>
      <c r="T5" s="104"/>
    </row>
    <row r="6" spans="1:24" ht="21" customHeight="1" x14ac:dyDescent="0.25">
      <c r="A6" s="100"/>
      <c r="B6" s="102"/>
      <c r="C6" s="95" t="s">
        <v>17</v>
      </c>
      <c r="D6" s="95" t="s">
        <v>20</v>
      </c>
      <c r="E6" s="95" t="s">
        <v>21</v>
      </c>
      <c r="F6" s="95" t="s">
        <v>22</v>
      </c>
      <c r="G6" s="95" t="s">
        <v>18</v>
      </c>
      <c r="H6" s="95" t="s">
        <v>19</v>
      </c>
      <c r="I6" s="95" t="s">
        <v>17</v>
      </c>
      <c r="J6" s="95" t="s">
        <v>20</v>
      </c>
      <c r="K6" s="95" t="s">
        <v>21</v>
      </c>
      <c r="L6" s="95" t="s">
        <v>22</v>
      </c>
      <c r="M6" s="95" t="s">
        <v>18</v>
      </c>
      <c r="N6" s="95" t="s">
        <v>19</v>
      </c>
      <c r="O6" s="95" t="s">
        <v>17</v>
      </c>
      <c r="P6" s="95" t="s">
        <v>20</v>
      </c>
      <c r="Q6" s="95" t="s">
        <v>21</v>
      </c>
      <c r="R6" s="95" t="s">
        <v>22</v>
      </c>
      <c r="S6" s="95" t="s">
        <v>18</v>
      </c>
      <c r="T6" s="95" t="s">
        <v>19</v>
      </c>
    </row>
    <row r="7" spans="1:24" ht="21" customHeight="1" x14ac:dyDescent="0.25">
      <c r="A7" s="97"/>
      <c r="B7" s="103"/>
      <c r="C7" s="96"/>
      <c r="D7" s="96"/>
      <c r="E7" s="96"/>
      <c r="F7" s="97"/>
      <c r="G7" s="97"/>
      <c r="H7" s="97"/>
      <c r="I7" s="96"/>
      <c r="J7" s="96"/>
      <c r="K7" s="96"/>
      <c r="L7" s="97"/>
      <c r="M7" s="97"/>
      <c r="N7" s="97"/>
      <c r="O7" s="96"/>
      <c r="P7" s="96"/>
      <c r="Q7" s="96"/>
      <c r="R7" s="97"/>
      <c r="S7" s="97"/>
      <c r="T7" s="9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106" t="s">
        <v>14</v>
      </c>
      <c r="B22" s="107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2016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2015</v>
      </c>
      <c r="G25" s="23"/>
      <c r="H25" s="29"/>
    </row>
    <row r="26" spans="1:24" x14ac:dyDescent="0.25">
      <c r="B26" s="30">
        <v>2014</v>
      </c>
    </row>
    <row r="27" spans="1:24" x14ac:dyDescent="0.25">
      <c r="B27" s="30">
        <v>2013</v>
      </c>
    </row>
    <row r="28" spans="1:24" x14ac:dyDescent="0.25">
      <c r="B28" s="30">
        <v>2012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8" t="s">
        <v>23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18.75" x14ac:dyDescent="0.25">
      <c r="A34" s="98" t="s">
        <v>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</row>
    <row r="35" spans="1:20" ht="18.75" x14ac:dyDescent="0.25">
      <c r="A35" s="98" t="s">
        <v>36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7" spans="1:20" x14ac:dyDescent="0.25">
      <c r="A37" s="99" t="s">
        <v>0</v>
      </c>
      <c r="B37" s="101" t="s">
        <v>1</v>
      </c>
      <c r="C37" s="104" t="s">
        <v>28</v>
      </c>
      <c r="D37" s="105"/>
      <c r="E37" s="105"/>
      <c r="F37" s="104"/>
      <c r="G37" s="104"/>
      <c r="H37" s="104"/>
      <c r="I37" s="105" t="s">
        <v>29</v>
      </c>
      <c r="J37" s="105"/>
      <c r="K37" s="105"/>
      <c r="L37" s="104"/>
      <c r="M37" s="104"/>
      <c r="N37" s="104"/>
      <c r="O37" s="105" t="s">
        <v>30</v>
      </c>
      <c r="P37" s="105"/>
      <c r="Q37" s="105"/>
      <c r="R37" s="104"/>
      <c r="S37" s="104"/>
      <c r="T37" s="104"/>
    </row>
    <row r="38" spans="1:20" x14ac:dyDescent="0.25">
      <c r="A38" s="100"/>
      <c r="B38" s="102"/>
      <c r="C38" s="95" t="s">
        <v>17</v>
      </c>
      <c r="D38" s="95" t="s">
        <v>20</v>
      </c>
      <c r="E38" s="95" t="s">
        <v>21</v>
      </c>
      <c r="F38" s="95" t="s">
        <v>22</v>
      </c>
      <c r="G38" s="95" t="s">
        <v>18</v>
      </c>
      <c r="H38" s="95" t="s">
        <v>19</v>
      </c>
      <c r="I38" s="95" t="s">
        <v>17</v>
      </c>
      <c r="J38" s="95" t="s">
        <v>20</v>
      </c>
      <c r="K38" s="95" t="s">
        <v>21</v>
      </c>
      <c r="L38" s="95" t="s">
        <v>22</v>
      </c>
      <c r="M38" s="95" t="s">
        <v>18</v>
      </c>
      <c r="N38" s="95" t="s">
        <v>19</v>
      </c>
      <c r="O38" s="95" t="s">
        <v>17</v>
      </c>
      <c r="P38" s="95" t="s">
        <v>20</v>
      </c>
      <c r="Q38" s="95" t="s">
        <v>21</v>
      </c>
      <c r="R38" s="95" t="s">
        <v>22</v>
      </c>
      <c r="S38" s="95" t="s">
        <v>18</v>
      </c>
      <c r="T38" s="95" t="s">
        <v>19</v>
      </c>
    </row>
    <row r="39" spans="1:20" x14ac:dyDescent="0.25">
      <c r="A39" s="97"/>
      <c r="B39" s="103"/>
      <c r="C39" s="96"/>
      <c r="D39" s="96"/>
      <c r="E39" s="96"/>
      <c r="F39" s="97"/>
      <c r="G39" s="97"/>
      <c r="H39" s="97"/>
      <c r="I39" s="96"/>
      <c r="J39" s="96"/>
      <c r="K39" s="96"/>
      <c r="L39" s="97"/>
      <c r="M39" s="97"/>
      <c r="N39" s="97"/>
      <c r="O39" s="96"/>
      <c r="P39" s="96"/>
      <c r="Q39" s="96"/>
      <c r="R39" s="97"/>
      <c r="S39" s="97"/>
      <c r="T39" s="9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106" t="s">
        <v>14</v>
      </c>
      <c r="B54" s="107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2016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2015</v>
      </c>
      <c r="G57" s="23"/>
      <c r="H57" s="29"/>
    </row>
    <row r="58" spans="1:20" x14ac:dyDescent="0.25">
      <c r="B58" s="30">
        <v>2014</v>
      </c>
    </row>
    <row r="59" spans="1:20" x14ac:dyDescent="0.25">
      <c r="B59" s="30">
        <v>2013</v>
      </c>
    </row>
    <row r="60" spans="1:20" x14ac:dyDescent="0.25">
      <c r="B60" s="30">
        <v>2012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8" t="s">
        <v>23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</row>
    <row r="66" spans="1:20" ht="18.75" x14ac:dyDescent="0.25">
      <c r="A66" s="98" t="s">
        <v>15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</row>
    <row r="67" spans="1:20" ht="18.75" x14ac:dyDescent="0.25">
      <c r="A67" s="98" t="s">
        <v>36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</row>
    <row r="69" spans="1:20" ht="15" customHeight="1" x14ac:dyDescent="0.25">
      <c r="A69" s="99" t="s">
        <v>0</v>
      </c>
      <c r="B69" s="101" t="s">
        <v>1</v>
      </c>
      <c r="C69" s="104" t="s">
        <v>31</v>
      </c>
      <c r="D69" s="105"/>
      <c r="E69" s="105"/>
      <c r="F69" s="104"/>
      <c r="G69" s="104"/>
      <c r="H69" s="104"/>
      <c r="I69" s="105" t="s">
        <v>32</v>
      </c>
      <c r="J69" s="105"/>
      <c r="K69" s="105"/>
      <c r="L69" s="104"/>
      <c r="M69" s="104"/>
      <c r="N69" s="104"/>
      <c r="O69" s="105" t="s">
        <v>33</v>
      </c>
      <c r="P69" s="105"/>
      <c r="Q69" s="105"/>
      <c r="R69" s="104"/>
      <c r="S69" s="104"/>
      <c r="T69" s="104"/>
    </row>
    <row r="70" spans="1:20" x14ac:dyDescent="0.25">
      <c r="A70" s="100"/>
      <c r="B70" s="102"/>
      <c r="C70" s="95" t="s">
        <v>17</v>
      </c>
      <c r="D70" s="95" t="s">
        <v>20</v>
      </c>
      <c r="E70" s="95" t="s">
        <v>21</v>
      </c>
      <c r="F70" s="95" t="s">
        <v>22</v>
      </c>
      <c r="G70" s="95" t="s">
        <v>18</v>
      </c>
      <c r="H70" s="95" t="s">
        <v>19</v>
      </c>
      <c r="I70" s="95" t="s">
        <v>17</v>
      </c>
      <c r="J70" s="95" t="s">
        <v>20</v>
      </c>
      <c r="K70" s="95" t="s">
        <v>21</v>
      </c>
      <c r="L70" s="95" t="s">
        <v>22</v>
      </c>
      <c r="M70" s="95" t="s">
        <v>18</v>
      </c>
      <c r="N70" s="95" t="s">
        <v>19</v>
      </c>
      <c r="O70" s="95" t="s">
        <v>17</v>
      </c>
      <c r="P70" s="95" t="s">
        <v>20</v>
      </c>
      <c r="Q70" s="95" t="s">
        <v>21</v>
      </c>
      <c r="R70" s="95" t="s">
        <v>22</v>
      </c>
      <c r="S70" s="95" t="s">
        <v>18</v>
      </c>
      <c r="T70" s="95" t="s">
        <v>19</v>
      </c>
    </row>
    <row r="71" spans="1:20" x14ac:dyDescent="0.25">
      <c r="A71" s="97"/>
      <c r="B71" s="103"/>
      <c r="C71" s="96"/>
      <c r="D71" s="96"/>
      <c r="E71" s="96"/>
      <c r="F71" s="97"/>
      <c r="G71" s="97"/>
      <c r="H71" s="97"/>
      <c r="I71" s="96"/>
      <c r="J71" s="96"/>
      <c r="K71" s="96"/>
      <c r="L71" s="97"/>
      <c r="M71" s="97"/>
      <c r="N71" s="97"/>
      <c r="O71" s="96"/>
      <c r="P71" s="96"/>
      <c r="Q71" s="96"/>
      <c r="R71" s="97"/>
      <c r="S71" s="97"/>
      <c r="T71" s="9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106" t="s">
        <v>14</v>
      </c>
      <c r="B86" s="107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2016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2015</v>
      </c>
      <c r="G89" s="23"/>
      <c r="H89" s="29"/>
    </row>
    <row r="90" spans="1:20" x14ac:dyDescent="0.25">
      <c r="B90" s="30">
        <v>2014</v>
      </c>
    </row>
    <row r="91" spans="1:20" x14ac:dyDescent="0.25">
      <c r="B91" s="30">
        <v>2013</v>
      </c>
    </row>
    <row r="92" spans="1:20" x14ac:dyDescent="0.25">
      <c r="B92" s="30">
        <v>2012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1" customHeight="1" x14ac:dyDescent="0.25">
      <c r="A5" s="99" t="s">
        <v>0</v>
      </c>
      <c r="B5" s="101" t="s">
        <v>1</v>
      </c>
      <c r="C5" s="104" t="s">
        <v>24</v>
      </c>
      <c r="D5" s="105"/>
      <c r="E5" s="105"/>
      <c r="F5" s="104"/>
      <c r="G5" s="104"/>
      <c r="H5" s="104"/>
      <c r="I5" s="105" t="s">
        <v>25</v>
      </c>
      <c r="J5" s="105"/>
      <c r="K5" s="105"/>
      <c r="L5" s="104"/>
      <c r="M5" s="104"/>
      <c r="N5" s="104"/>
      <c r="O5" s="105" t="s">
        <v>26</v>
      </c>
      <c r="P5" s="105"/>
      <c r="Q5" s="105"/>
      <c r="R5" s="104"/>
      <c r="S5" s="104"/>
      <c r="T5" s="104"/>
    </row>
    <row r="6" spans="1:24" ht="21" customHeight="1" x14ac:dyDescent="0.25">
      <c r="A6" s="100"/>
      <c r="B6" s="102"/>
      <c r="C6" s="95" t="s">
        <v>17</v>
      </c>
      <c r="D6" s="95" t="s">
        <v>20</v>
      </c>
      <c r="E6" s="95" t="s">
        <v>21</v>
      </c>
      <c r="F6" s="95" t="s">
        <v>22</v>
      </c>
      <c r="G6" s="95" t="s">
        <v>18</v>
      </c>
      <c r="H6" s="95" t="s">
        <v>19</v>
      </c>
      <c r="I6" s="95" t="s">
        <v>17</v>
      </c>
      <c r="J6" s="95" t="s">
        <v>20</v>
      </c>
      <c r="K6" s="95" t="s">
        <v>21</v>
      </c>
      <c r="L6" s="95" t="s">
        <v>22</v>
      </c>
      <c r="M6" s="95" t="s">
        <v>18</v>
      </c>
      <c r="N6" s="95" t="s">
        <v>19</v>
      </c>
      <c r="O6" s="95" t="s">
        <v>17</v>
      </c>
      <c r="P6" s="95" t="s">
        <v>20</v>
      </c>
      <c r="Q6" s="95" t="s">
        <v>21</v>
      </c>
      <c r="R6" s="95" t="s">
        <v>22</v>
      </c>
      <c r="S6" s="95" t="s">
        <v>18</v>
      </c>
      <c r="T6" s="95" t="s">
        <v>19</v>
      </c>
    </row>
    <row r="7" spans="1:24" ht="21" customHeight="1" x14ac:dyDescent="0.25">
      <c r="A7" s="97"/>
      <c r="B7" s="103"/>
      <c r="C7" s="96"/>
      <c r="D7" s="96"/>
      <c r="E7" s="96"/>
      <c r="F7" s="97"/>
      <c r="G7" s="97"/>
      <c r="H7" s="97"/>
      <c r="I7" s="96"/>
      <c r="J7" s="96"/>
      <c r="K7" s="96"/>
      <c r="L7" s="97"/>
      <c r="M7" s="97"/>
      <c r="N7" s="97"/>
      <c r="O7" s="96"/>
      <c r="P7" s="96"/>
      <c r="Q7" s="96"/>
      <c r="R7" s="97"/>
      <c r="S7" s="97"/>
      <c r="T7" s="9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100</v>
      </c>
      <c r="D9" s="11">
        <v>0</v>
      </c>
      <c r="E9" s="11">
        <v>117</v>
      </c>
      <c r="F9" s="11">
        <v>0</v>
      </c>
      <c r="G9" s="11">
        <v>1182.8021865423054</v>
      </c>
      <c r="H9" s="12">
        <f>IFERROR(ROUND(G9/E9*10,2),"-")</f>
        <v>101.09</v>
      </c>
      <c r="I9" s="11">
        <v>1378</v>
      </c>
      <c r="J9" s="11">
        <v>0</v>
      </c>
      <c r="K9" s="11">
        <v>1340</v>
      </c>
      <c r="L9" s="11">
        <v>0</v>
      </c>
      <c r="M9" s="11">
        <v>3065.3953503372904</v>
      </c>
      <c r="N9" s="12">
        <f>IFERROR(ROUND(M9/K9*10,2),"-")</f>
        <v>22.88</v>
      </c>
      <c r="O9" s="11">
        <v>124</v>
      </c>
      <c r="P9" s="11">
        <v>0</v>
      </c>
      <c r="Q9" s="11">
        <v>151</v>
      </c>
      <c r="R9" s="11">
        <v>0</v>
      </c>
      <c r="S9" s="11">
        <v>168</v>
      </c>
      <c r="T9" s="12">
        <f>IFERROR(ROUND(S9/Q9*10,2),"-")</f>
        <v>11.13</v>
      </c>
      <c r="X9" s="17"/>
    </row>
    <row r="10" spans="1:24" ht="18" customHeight="1" x14ac:dyDescent="0.25">
      <c r="A10" s="10">
        <v>2</v>
      </c>
      <c r="B10" s="32" t="s">
        <v>3</v>
      </c>
      <c r="C10" s="11">
        <v>64</v>
      </c>
      <c r="D10" s="11">
        <v>0</v>
      </c>
      <c r="E10" s="11">
        <v>62</v>
      </c>
      <c r="F10" s="11">
        <v>0</v>
      </c>
      <c r="G10" s="11" t="s">
        <v>41</v>
      </c>
      <c r="H10" s="12" t="str">
        <f t="shared" ref="H10:H20" si="0">IFERROR(ROUND(G10/E10*10,2),"-")</f>
        <v>-</v>
      </c>
      <c r="I10" s="11">
        <v>45</v>
      </c>
      <c r="J10" s="11">
        <v>0</v>
      </c>
      <c r="K10" s="11">
        <v>45</v>
      </c>
      <c r="L10" s="11">
        <v>0</v>
      </c>
      <c r="M10" s="11" t="s">
        <v>41</v>
      </c>
      <c r="N10" s="12" t="str">
        <f t="shared" ref="N10:N20" si="1">IFERROR(ROUND(M10/K10*10,2),"-")</f>
        <v>-</v>
      </c>
      <c r="O10" s="11">
        <v>1115</v>
      </c>
      <c r="P10" s="11">
        <v>0</v>
      </c>
      <c r="Q10" s="11">
        <v>1133</v>
      </c>
      <c r="R10" s="11">
        <v>0</v>
      </c>
      <c r="S10" s="11">
        <v>1830</v>
      </c>
      <c r="T10" s="12">
        <f t="shared" ref="T10:T20" si="2">IFERROR(ROUND(S10/Q10*10,2),"-")</f>
        <v>16.149999999999999</v>
      </c>
      <c r="X10" s="17"/>
    </row>
    <row r="11" spans="1:24" ht="18" customHeight="1" x14ac:dyDescent="0.25">
      <c r="A11" s="10">
        <v>3</v>
      </c>
      <c r="B11" s="32" t="s">
        <v>4</v>
      </c>
      <c r="C11" s="11">
        <v>87</v>
      </c>
      <c r="D11" s="11">
        <v>0</v>
      </c>
      <c r="E11" s="11">
        <v>63</v>
      </c>
      <c r="F11" s="11">
        <v>0</v>
      </c>
      <c r="G11" s="11" t="s">
        <v>41</v>
      </c>
      <c r="H11" s="12" t="str">
        <f t="shared" si="0"/>
        <v>-</v>
      </c>
      <c r="I11" s="11">
        <v>256</v>
      </c>
      <c r="J11" s="11">
        <v>0</v>
      </c>
      <c r="K11" s="11">
        <v>337</v>
      </c>
      <c r="L11" s="11">
        <v>0</v>
      </c>
      <c r="M11" s="11" t="s">
        <v>41</v>
      </c>
      <c r="N11" s="12" t="str">
        <f t="shared" si="1"/>
        <v>-</v>
      </c>
      <c r="O11" s="11">
        <v>185</v>
      </c>
      <c r="P11" s="11">
        <v>0</v>
      </c>
      <c r="Q11" s="11">
        <v>327</v>
      </c>
      <c r="R11" s="11">
        <v>0</v>
      </c>
      <c r="S11" s="11">
        <v>502</v>
      </c>
      <c r="T11" s="12">
        <f t="shared" si="2"/>
        <v>15.35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12</v>
      </c>
      <c r="F12" s="11">
        <v>0</v>
      </c>
      <c r="G12" s="11" t="s">
        <v>41</v>
      </c>
      <c r="H12" s="12" t="str">
        <f t="shared" si="0"/>
        <v>-</v>
      </c>
      <c r="I12" s="11">
        <v>97</v>
      </c>
      <c r="J12" s="11">
        <v>0</v>
      </c>
      <c r="K12" s="11">
        <v>1</v>
      </c>
      <c r="L12" s="11">
        <v>0</v>
      </c>
      <c r="M12" s="11" t="s">
        <v>41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 t="s">
        <v>41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160</v>
      </c>
      <c r="D13" s="11">
        <v>0</v>
      </c>
      <c r="E13" s="11">
        <v>92</v>
      </c>
      <c r="F13" s="11">
        <v>0</v>
      </c>
      <c r="G13" s="11">
        <v>1167.3763547464334</v>
      </c>
      <c r="H13" s="12">
        <f t="shared" si="0"/>
        <v>126.89</v>
      </c>
      <c r="I13" s="11">
        <v>225</v>
      </c>
      <c r="J13" s="11">
        <v>0</v>
      </c>
      <c r="K13" s="11">
        <v>204</v>
      </c>
      <c r="L13" s="11">
        <v>0</v>
      </c>
      <c r="M13" s="11">
        <v>482.62673062715686</v>
      </c>
      <c r="N13" s="12">
        <f t="shared" si="1"/>
        <v>23.66</v>
      </c>
      <c r="O13" s="11">
        <v>156</v>
      </c>
      <c r="P13" s="11">
        <v>0</v>
      </c>
      <c r="Q13" s="11">
        <v>26</v>
      </c>
      <c r="R13" s="11">
        <v>0</v>
      </c>
      <c r="S13" s="11">
        <v>38</v>
      </c>
      <c r="T13" s="12">
        <f t="shared" si="2"/>
        <v>14.62</v>
      </c>
      <c r="X13" s="17"/>
    </row>
    <row r="14" spans="1:24" ht="18" customHeight="1" x14ac:dyDescent="0.25">
      <c r="A14" s="10">
        <v>6</v>
      </c>
      <c r="B14" s="32" t="s">
        <v>7</v>
      </c>
      <c r="C14" s="11">
        <v>246</v>
      </c>
      <c r="D14" s="11">
        <v>0</v>
      </c>
      <c r="E14" s="11">
        <v>138</v>
      </c>
      <c r="F14" s="11">
        <v>0</v>
      </c>
      <c r="G14" s="11">
        <v>1354.3037057356216</v>
      </c>
      <c r="H14" s="12">
        <f t="shared" si="0"/>
        <v>98.14</v>
      </c>
      <c r="I14" s="11">
        <v>70</v>
      </c>
      <c r="J14" s="11">
        <v>0</v>
      </c>
      <c r="K14" s="11">
        <v>68</v>
      </c>
      <c r="L14" s="11">
        <v>0</v>
      </c>
      <c r="M14" s="11">
        <v>167.9925810058553</v>
      </c>
      <c r="N14" s="12">
        <f t="shared" si="1"/>
        <v>24.7</v>
      </c>
      <c r="O14" s="11">
        <v>888</v>
      </c>
      <c r="P14" s="11">
        <v>0</v>
      </c>
      <c r="Q14" s="11">
        <v>875</v>
      </c>
      <c r="R14" s="11">
        <v>0</v>
      </c>
      <c r="S14" s="11">
        <v>1618</v>
      </c>
      <c r="T14" s="12">
        <f t="shared" si="2"/>
        <v>18.489999999999998</v>
      </c>
      <c r="X14" s="17"/>
    </row>
    <row r="15" spans="1:24" ht="18" customHeight="1" x14ac:dyDescent="0.25">
      <c r="A15" s="10">
        <v>7</v>
      </c>
      <c r="B15" s="32" t="s">
        <v>8</v>
      </c>
      <c r="C15" s="11">
        <v>572</v>
      </c>
      <c r="D15" s="11">
        <v>0</v>
      </c>
      <c r="E15" s="11">
        <v>336</v>
      </c>
      <c r="F15" s="11">
        <v>0</v>
      </c>
      <c r="G15" s="11">
        <v>3808.7410969849634</v>
      </c>
      <c r="H15" s="12">
        <f t="shared" si="0"/>
        <v>113.36</v>
      </c>
      <c r="I15" s="11">
        <v>170</v>
      </c>
      <c r="J15" s="11">
        <v>0</v>
      </c>
      <c r="K15" s="11">
        <v>158</v>
      </c>
      <c r="L15" s="11">
        <v>0</v>
      </c>
      <c r="M15" s="11">
        <v>344.90556990332948</v>
      </c>
      <c r="N15" s="12">
        <f t="shared" si="1"/>
        <v>21.83</v>
      </c>
      <c r="O15" s="11">
        <v>733</v>
      </c>
      <c r="P15" s="11">
        <v>0</v>
      </c>
      <c r="Q15" s="11">
        <v>1058</v>
      </c>
      <c r="R15" s="11">
        <v>0</v>
      </c>
      <c r="S15" s="11">
        <v>1894</v>
      </c>
      <c r="T15" s="12">
        <f t="shared" si="2"/>
        <v>17.899999999999999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 t="s">
        <v>41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 t="s">
        <v>41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 t="s">
        <v>41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5</v>
      </c>
      <c r="D17" s="11">
        <v>0</v>
      </c>
      <c r="E17" s="11">
        <v>5</v>
      </c>
      <c r="F17" s="11">
        <v>0</v>
      </c>
      <c r="G17" s="11">
        <v>47.372763369353017</v>
      </c>
      <c r="H17" s="12">
        <f t="shared" si="0"/>
        <v>94.75</v>
      </c>
      <c r="I17" s="11">
        <v>43</v>
      </c>
      <c r="J17" s="11">
        <v>0</v>
      </c>
      <c r="K17" s="11">
        <v>42</v>
      </c>
      <c r="L17" s="11">
        <v>0</v>
      </c>
      <c r="M17" s="11">
        <v>76.612456224408703</v>
      </c>
      <c r="N17" s="12">
        <f t="shared" si="1"/>
        <v>18.239999999999998</v>
      </c>
      <c r="O17" s="11">
        <v>0</v>
      </c>
      <c r="P17" s="11">
        <v>0</v>
      </c>
      <c r="Q17" s="11">
        <v>0</v>
      </c>
      <c r="R17" s="11">
        <v>0</v>
      </c>
      <c r="S17" s="11" t="s">
        <v>41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34</v>
      </c>
      <c r="D18" s="11">
        <v>0</v>
      </c>
      <c r="E18" s="11">
        <v>39</v>
      </c>
      <c r="F18" s="11">
        <v>0</v>
      </c>
      <c r="G18" s="11">
        <v>373.28768271349526</v>
      </c>
      <c r="H18" s="12">
        <f t="shared" si="0"/>
        <v>95.71</v>
      </c>
      <c r="I18" s="11">
        <v>40</v>
      </c>
      <c r="J18" s="11">
        <v>0</v>
      </c>
      <c r="K18" s="11">
        <v>39</v>
      </c>
      <c r="L18" s="11">
        <v>0</v>
      </c>
      <c r="M18" s="11">
        <v>70.467311901959064</v>
      </c>
      <c r="N18" s="12">
        <f t="shared" si="1"/>
        <v>18.07</v>
      </c>
      <c r="O18" s="11">
        <v>0</v>
      </c>
      <c r="P18" s="11">
        <v>0</v>
      </c>
      <c r="Q18" s="11">
        <v>0</v>
      </c>
      <c r="R18" s="11">
        <v>0</v>
      </c>
      <c r="S18" s="11" t="s">
        <v>41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28</v>
      </c>
      <c r="D19" s="11">
        <v>0</v>
      </c>
      <c r="E19" s="11">
        <v>27</v>
      </c>
      <c r="F19" s="11">
        <v>0</v>
      </c>
      <c r="G19" s="11">
        <v>378.61620990782814</v>
      </c>
      <c r="H19" s="12">
        <f t="shared" si="0"/>
        <v>140.22999999999999</v>
      </c>
      <c r="I19" s="11">
        <v>10</v>
      </c>
      <c r="J19" s="11">
        <v>0</v>
      </c>
      <c r="K19" s="11">
        <v>10</v>
      </c>
      <c r="L19" s="11">
        <v>0</v>
      </c>
      <c r="M19" s="11" t="s">
        <v>41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 t="s">
        <v>41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26</v>
      </c>
      <c r="D20" s="11">
        <v>0</v>
      </c>
      <c r="E20" s="11">
        <v>24</v>
      </c>
      <c r="F20" s="11">
        <v>0</v>
      </c>
      <c r="G20" s="11" t="s">
        <v>41</v>
      </c>
      <c r="H20" s="12" t="str">
        <f t="shared" si="0"/>
        <v>-</v>
      </c>
      <c r="I20" s="11">
        <v>5</v>
      </c>
      <c r="J20" s="11">
        <v>0</v>
      </c>
      <c r="K20" s="11">
        <v>5</v>
      </c>
      <c r="L20" s="11">
        <v>0</v>
      </c>
      <c r="M20" s="11" t="s">
        <v>41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 t="s">
        <v>41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106" t="s">
        <v>14</v>
      </c>
      <c r="B22" s="107"/>
      <c r="C22" s="5">
        <f>SUM(C9:C20)</f>
        <v>1322</v>
      </c>
      <c r="D22" s="4">
        <f>SUM(D9:D20)</f>
        <v>0</v>
      </c>
      <c r="E22" s="4">
        <f>SUM(E9:E20)</f>
        <v>915</v>
      </c>
      <c r="F22" s="5">
        <f>SUM(F9:F20)</f>
        <v>0</v>
      </c>
      <c r="G22" s="6">
        <f>ROUND(SUM(G9:G20),2)</f>
        <v>8312.5</v>
      </c>
      <c r="H22" s="7">
        <f>IFERROR(ROUND(G22/E22*10,2),"-")</f>
        <v>90.85</v>
      </c>
      <c r="I22" s="4">
        <f>SUM(I9:I20)</f>
        <v>2339</v>
      </c>
      <c r="J22" s="4">
        <f>SUM(J9:J20)</f>
        <v>0</v>
      </c>
      <c r="K22" s="4">
        <f>SUM(K9:K20)</f>
        <v>2249</v>
      </c>
      <c r="L22" s="5">
        <f>SUM(L9:L20)</f>
        <v>0</v>
      </c>
      <c r="M22" s="6">
        <f>ROUND(SUM(M9:M20),2)</f>
        <v>4208</v>
      </c>
      <c r="N22" s="7">
        <f>IFERROR(ROUND(M22/K22*10,2),"-")</f>
        <v>18.71</v>
      </c>
      <c r="O22" s="4">
        <f>SUM(O9:O20)</f>
        <v>3201</v>
      </c>
      <c r="P22" s="4">
        <f>SUM(P9:P20)</f>
        <v>0</v>
      </c>
      <c r="Q22" s="4">
        <f>SUM(Q9:Q20)</f>
        <v>3570</v>
      </c>
      <c r="R22" s="5">
        <f>SUM(R9:R20)</f>
        <v>0</v>
      </c>
      <c r="S22" s="6">
        <f>ROUND(SUM(S9:S20),2)</f>
        <v>6050</v>
      </c>
      <c r="T22" s="7">
        <f>IFERROR(ROUND(S22/Q22*10,2),"-")</f>
        <v>16.95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2017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2016</v>
      </c>
      <c r="G25" s="23"/>
      <c r="H25" s="29"/>
    </row>
    <row r="26" spans="1:24" x14ac:dyDescent="0.25">
      <c r="B26" s="30">
        <v>2015</v>
      </c>
    </row>
    <row r="27" spans="1:24" x14ac:dyDescent="0.25">
      <c r="B27" s="30">
        <v>2014</v>
      </c>
    </row>
    <row r="28" spans="1:24" x14ac:dyDescent="0.25">
      <c r="B28" s="30">
        <v>2013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8" t="s">
        <v>23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18.75" x14ac:dyDescent="0.25">
      <c r="A34" s="98" t="s">
        <v>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</row>
    <row r="35" spans="1:20" ht="18.75" x14ac:dyDescent="0.25">
      <c r="A35" s="98" t="s">
        <v>35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7" spans="1:20" x14ac:dyDescent="0.25">
      <c r="A37" s="99" t="s">
        <v>0</v>
      </c>
      <c r="B37" s="101" t="s">
        <v>1</v>
      </c>
      <c r="C37" s="104" t="s">
        <v>28</v>
      </c>
      <c r="D37" s="105"/>
      <c r="E37" s="105"/>
      <c r="F37" s="104"/>
      <c r="G37" s="104"/>
      <c r="H37" s="104"/>
      <c r="I37" s="105" t="s">
        <v>29</v>
      </c>
      <c r="J37" s="105"/>
      <c r="K37" s="105"/>
      <c r="L37" s="104"/>
      <c r="M37" s="104"/>
      <c r="N37" s="104"/>
      <c r="O37" s="105" t="s">
        <v>30</v>
      </c>
      <c r="P37" s="105"/>
      <c r="Q37" s="105"/>
      <c r="R37" s="104"/>
      <c r="S37" s="104"/>
      <c r="T37" s="104"/>
    </row>
    <row r="38" spans="1:20" x14ac:dyDescent="0.25">
      <c r="A38" s="100"/>
      <c r="B38" s="102"/>
      <c r="C38" s="95" t="s">
        <v>17</v>
      </c>
      <c r="D38" s="95" t="s">
        <v>20</v>
      </c>
      <c r="E38" s="95" t="s">
        <v>21</v>
      </c>
      <c r="F38" s="95" t="s">
        <v>22</v>
      </c>
      <c r="G38" s="95" t="s">
        <v>18</v>
      </c>
      <c r="H38" s="95" t="s">
        <v>19</v>
      </c>
      <c r="I38" s="95" t="s">
        <v>17</v>
      </c>
      <c r="J38" s="95" t="s">
        <v>20</v>
      </c>
      <c r="K38" s="95" t="s">
        <v>21</v>
      </c>
      <c r="L38" s="95" t="s">
        <v>22</v>
      </c>
      <c r="M38" s="95" t="s">
        <v>18</v>
      </c>
      <c r="N38" s="95" t="s">
        <v>19</v>
      </c>
      <c r="O38" s="95" t="s">
        <v>17</v>
      </c>
      <c r="P38" s="95" t="s">
        <v>20</v>
      </c>
      <c r="Q38" s="95" t="s">
        <v>21</v>
      </c>
      <c r="R38" s="95" t="s">
        <v>22</v>
      </c>
      <c r="S38" s="95" t="s">
        <v>18</v>
      </c>
      <c r="T38" s="95" t="s">
        <v>19</v>
      </c>
    </row>
    <row r="39" spans="1:20" x14ac:dyDescent="0.25">
      <c r="A39" s="97"/>
      <c r="B39" s="103"/>
      <c r="C39" s="96"/>
      <c r="D39" s="96"/>
      <c r="E39" s="96"/>
      <c r="F39" s="97"/>
      <c r="G39" s="97"/>
      <c r="H39" s="97"/>
      <c r="I39" s="96"/>
      <c r="J39" s="96"/>
      <c r="K39" s="96"/>
      <c r="L39" s="97"/>
      <c r="M39" s="97"/>
      <c r="N39" s="97"/>
      <c r="O39" s="96"/>
      <c r="P39" s="96"/>
      <c r="Q39" s="96"/>
      <c r="R39" s="97"/>
      <c r="S39" s="97"/>
      <c r="T39" s="9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154</v>
      </c>
      <c r="D41" s="11">
        <v>0</v>
      </c>
      <c r="E41" s="11">
        <v>144</v>
      </c>
      <c r="F41" s="11">
        <v>0</v>
      </c>
      <c r="G41" s="11">
        <v>3439</v>
      </c>
      <c r="H41" s="12">
        <f>IFERROR(ROUND(G41/E41*10,2),"-")</f>
        <v>238.82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249</v>
      </c>
      <c r="D42" s="11">
        <v>0</v>
      </c>
      <c r="E42" s="11">
        <v>259</v>
      </c>
      <c r="F42" s="11">
        <v>0</v>
      </c>
      <c r="G42" s="11">
        <v>6212</v>
      </c>
      <c r="H42" s="12">
        <f t="shared" ref="H42:H52" si="3">IFERROR(ROUND(G42/E42*10,2),"-")</f>
        <v>239.85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75</v>
      </c>
      <c r="P42" s="11">
        <v>0</v>
      </c>
      <c r="Q42" s="11">
        <v>75</v>
      </c>
      <c r="R42" s="11">
        <v>0</v>
      </c>
      <c r="S42" s="11">
        <f>Q42*11.62/10</f>
        <v>87.149999999999991</v>
      </c>
      <c r="T42" s="12">
        <f t="shared" ref="T42:T52" si="5">IFERROR(ROUND(S42/Q42*10,2),"-")</f>
        <v>11.62</v>
      </c>
    </row>
    <row r="43" spans="1:20" x14ac:dyDescent="0.25">
      <c r="A43" s="10">
        <v>3</v>
      </c>
      <c r="B43" s="32" t="s">
        <v>4</v>
      </c>
      <c r="C43" s="11">
        <v>213</v>
      </c>
      <c r="D43" s="11">
        <v>0</v>
      </c>
      <c r="E43" s="11">
        <v>263</v>
      </c>
      <c r="F43" s="11">
        <v>0</v>
      </c>
      <c r="G43" s="11">
        <v>6362</v>
      </c>
      <c r="H43" s="12">
        <f t="shared" si="3"/>
        <v>241.9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1</v>
      </c>
      <c r="P43" s="11">
        <v>0</v>
      </c>
      <c r="Q43" s="11">
        <v>1</v>
      </c>
      <c r="R43" s="11">
        <v>0</v>
      </c>
      <c r="S43" s="11">
        <f>Q43*11.62/10</f>
        <v>1.1619999999999999</v>
      </c>
      <c r="T43" s="12">
        <f t="shared" si="5"/>
        <v>11.62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 t="s">
        <v>41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175</v>
      </c>
      <c r="D45" s="11">
        <v>0</v>
      </c>
      <c r="E45" s="11">
        <v>175</v>
      </c>
      <c r="F45" s="11">
        <v>0</v>
      </c>
      <c r="G45" s="11">
        <v>4270</v>
      </c>
      <c r="H45" s="12">
        <f t="shared" si="3"/>
        <v>244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154</v>
      </c>
      <c r="D46" s="11">
        <v>0</v>
      </c>
      <c r="E46" s="11">
        <v>154</v>
      </c>
      <c r="F46" s="11">
        <v>0</v>
      </c>
      <c r="G46" s="11">
        <v>3550</v>
      </c>
      <c r="H46" s="12">
        <f t="shared" si="3"/>
        <v>230.52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115</v>
      </c>
      <c r="D47" s="11">
        <v>0</v>
      </c>
      <c r="E47" s="11">
        <v>65</v>
      </c>
      <c r="F47" s="11">
        <v>0</v>
      </c>
      <c r="G47" s="11">
        <v>2123</v>
      </c>
      <c r="H47" s="12">
        <f t="shared" si="3"/>
        <v>326.62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11</v>
      </c>
      <c r="F48" s="11">
        <v>0</v>
      </c>
      <c r="G48" s="11">
        <v>241</v>
      </c>
      <c r="H48" s="12">
        <f t="shared" si="3"/>
        <v>219.09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 t="s">
        <v>41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 t="s">
        <v>41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 t="s">
        <v>41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 t="s">
        <v>41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106" t="s">
        <v>14</v>
      </c>
      <c r="B54" s="107"/>
      <c r="C54" s="5">
        <f>SUM(C41:C52)</f>
        <v>1060</v>
      </c>
      <c r="D54" s="4">
        <f>SUM(D41:D52)</f>
        <v>0</v>
      </c>
      <c r="E54" s="4">
        <f>SUM(E41:E52)</f>
        <v>1071</v>
      </c>
      <c r="F54" s="5">
        <f>SUM(F41:F52)</f>
        <v>0</v>
      </c>
      <c r="G54" s="6">
        <f>ROUND(SUM(G41:G52),2)</f>
        <v>26197</v>
      </c>
      <c r="H54" s="7">
        <f>IFERROR(ROUND(G54/E54*10,2),"-")</f>
        <v>244.6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76</v>
      </c>
      <c r="P54" s="4">
        <f>SUM(P41:P52)</f>
        <v>0</v>
      </c>
      <c r="Q54" s="4">
        <f>SUM(Q41:Q52)</f>
        <v>76</v>
      </c>
      <c r="R54" s="5">
        <f>SUM(R41:R52)</f>
        <v>0</v>
      </c>
      <c r="S54" s="6">
        <f>ROUND(SUM(S41:S52),2)</f>
        <v>88.31</v>
      </c>
      <c r="T54" s="7">
        <f>IFERROR(ROUND(S54/Q54*10,2),"-")</f>
        <v>11.62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2017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2016</v>
      </c>
      <c r="G57" s="23"/>
      <c r="H57" s="29"/>
    </row>
    <row r="58" spans="1:20" x14ac:dyDescent="0.25">
      <c r="B58" s="30">
        <v>2015</v>
      </c>
    </row>
    <row r="59" spans="1:20" x14ac:dyDescent="0.25">
      <c r="B59" s="30">
        <v>2014</v>
      </c>
    </row>
    <row r="60" spans="1:20" x14ac:dyDescent="0.25">
      <c r="B60" s="30">
        <v>2013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8" t="s">
        <v>23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</row>
    <row r="66" spans="1:20" ht="18.75" x14ac:dyDescent="0.25">
      <c r="A66" s="98" t="s">
        <v>15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</row>
    <row r="67" spans="1:20" ht="18.75" x14ac:dyDescent="0.25">
      <c r="A67" s="98" t="s">
        <v>35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</row>
    <row r="69" spans="1:20" ht="15" customHeight="1" x14ac:dyDescent="0.25">
      <c r="A69" s="99" t="s">
        <v>0</v>
      </c>
      <c r="B69" s="101" t="s">
        <v>1</v>
      </c>
      <c r="C69" s="104" t="s">
        <v>31</v>
      </c>
      <c r="D69" s="105"/>
      <c r="E69" s="105"/>
      <c r="F69" s="104"/>
      <c r="G69" s="104"/>
      <c r="H69" s="104"/>
      <c r="I69" s="105" t="s">
        <v>32</v>
      </c>
      <c r="J69" s="105"/>
      <c r="K69" s="105"/>
      <c r="L69" s="104"/>
      <c r="M69" s="104"/>
      <c r="N69" s="104"/>
      <c r="O69" s="105" t="s">
        <v>33</v>
      </c>
      <c r="P69" s="105"/>
      <c r="Q69" s="105"/>
      <c r="R69" s="104"/>
      <c r="S69" s="104"/>
      <c r="T69" s="104"/>
    </row>
    <row r="70" spans="1:20" x14ac:dyDescent="0.25">
      <c r="A70" s="100"/>
      <c r="B70" s="102"/>
      <c r="C70" s="95" t="s">
        <v>17</v>
      </c>
      <c r="D70" s="95" t="s">
        <v>20</v>
      </c>
      <c r="E70" s="95" t="s">
        <v>21</v>
      </c>
      <c r="F70" s="95" t="s">
        <v>22</v>
      </c>
      <c r="G70" s="95" t="s">
        <v>18</v>
      </c>
      <c r="H70" s="95" t="s">
        <v>19</v>
      </c>
      <c r="I70" s="95" t="s">
        <v>17</v>
      </c>
      <c r="J70" s="95" t="s">
        <v>20</v>
      </c>
      <c r="K70" s="95" t="s">
        <v>21</v>
      </c>
      <c r="L70" s="95" t="s">
        <v>22</v>
      </c>
      <c r="M70" s="95" t="s">
        <v>18</v>
      </c>
      <c r="N70" s="95" t="s">
        <v>19</v>
      </c>
      <c r="O70" s="95" t="s">
        <v>17</v>
      </c>
      <c r="P70" s="95" t="s">
        <v>20</v>
      </c>
      <c r="Q70" s="95" t="s">
        <v>21</v>
      </c>
      <c r="R70" s="95" t="s">
        <v>22</v>
      </c>
      <c r="S70" s="95" t="s">
        <v>18</v>
      </c>
      <c r="T70" s="95" t="s">
        <v>19</v>
      </c>
    </row>
    <row r="71" spans="1:20" x14ac:dyDescent="0.25">
      <c r="A71" s="97"/>
      <c r="B71" s="103"/>
      <c r="C71" s="96"/>
      <c r="D71" s="96"/>
      <c r="E71" s="96"/>
      <c r="F71" s="97"/>
      <c r="G71" s="97"/>
      <c r="H71" s="97"/>
      <c r="I71" s="96"/>
      <c r="J71" s="96"/>
      <c r="K71" s="96"/>
      <c r="L71" s="97"/>
      <c r="M71" s="97"/>
      <c r="N71" s="97"/>
      <c r="O71" s="96"/>
      <c r="P71" s="96"/>
      <c r="Q71" s="96"/>
      <c r="R71" s="97"/>
      <c r="S71" s="97"/>
      <c r="T71" s="9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15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106" t="s">
        <v>14</v>
      </c>
      <c r="B86" s="107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15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2017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2016</v>
      </c>
      <c r="G89" s="23"/>
      <c r="H89" s="29"/>
    </row>
    <row r="90" spans="1:20" x14ac:dyDescent="0.25">
      <c r="B90" s="30">
        <v>2015</v>
      </c>
    </row>
    <row r="91" spans="1:20" x14ac:dyDescent="0.25">
      <c r="B91" s="30">
        <v>2014</v>
      </c>
    </row>
    <row r="92" spans="1:20" x14ac:dyDescent="0.25">
      <c r="B92" s="30">
        <v>2013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34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1" customHeight="1" x14ac:dyDescent="0.25">
      <c r="A5" s="99" t="s">
        <v>0</v>
      </c>
      <c r="B5" s="101" t="s">
        <v>1</v>
      </c>
      <c r="C5" s="104" t="s">
        <v>24</v>
      </c>
      <c r="D5" s="105"/>
      <c r="E5" s="105"/>
      <c r="F5" s="104"/>
      <c r="G5" s="104"/>
      <c r="H5" s="104"/>
      <c r="I5" s="105" t="s">
        <v>25</v>
      </c>
      <c r="J5" s="105"/>
      <c r="K5" s="105"/>
      <c r="L5" s="104"/>
      <c r="M5" s="104"/>
      <c r="N5" s="104"/>
      <c r="O5" s="105" t="s">
        <v>26</v>
      </c>
      <c r="P5" s="105"/>
      <c r="Q5" s="105"/>
      <c r="R5" s="104"/>
      <c r="S5" s="104"/>
      <c r="T5" s="104"/>
    </row>
    <row r="6" spans="1:24" ht="21" customHeight="1" x14ac:dyDescent="0.25">
      <c r="A6" s="100"/>
      <c r="B6" s="102"/>
      <c r="C6" s="95" t="s">
        <v>17</v>
      </c>
      <c r="D6" s="95" t="s">
        <v>20</v>
      </c>
      <c r="E6" s="95" t="s">
        <v>21</v>
      </c>
      <c r="F6" s="95" t="s">
        <v>22</v>
      </c>
      <c r="G6" s="95" t="s">
        <v>18</v>
      </c>
      <c r="H6" s="95" t="s">
        <v>19</v>
      </c>
      <c r="I6" s="95" t="s">
        <v>17</v>
      </c>
      <c r="J6" s="95" t="s">
        <v>20</v>
      </c>
      <c r="K6" s="95" t="s">
        <v>21</v>
      </c>
      <c r="L6" s="95" t="s">
        <v>22</v>
      </c>
      <c r="M6" s="95" t="s">
        <v>18</v>
      </c>
      <c r="N6" s="95" t="s">
        <v>19</v>
      </c>
      <c r="O6" s="95" t="s">
        <v>17</v>
      </c>
      <c r="P6" s="95" t="s">
        <v>20</v>
      </c>
      <c r="Q6" s="95" t="s">
        <v>21</v>
      </c>
      <c r="R6" s="95" t="s">
        <v>22</v>
      </c>
      <c r="S6" s="95" t="s">
        <v>18</v>
      </c>
      <c r="T6" s="95" t="s">
        <v>19</v>
      </c>
    </row>
    <row r="7" spans="1:24" ht="21" customHeight="1" x14ac:dyDescent="0.25">
      <c r="A7" s="97"/>
      <c r="B7" s="103"/>
      <c r="C7" s="96"/>
      <c r="D7" s="96"/>
      <c r="E7" s="96"/>
      <c r="F7" s="97"/>
      <c r="G7" s="97"/>
      <c r="H7" s="97"/>
      <c r="I7" s="96"/>
      <c r="J7" s="96"/>
      <c r="K7" s="96"/>
      <c r="L7" s="97"/>
      <c r="M7" s="97"/>
      <c r="N7" s="97"/>
      <c r="O7" s="96"/>
      <c r="P7" s="96"/>
      <c r="Q7" s="96"/>
      <c r="R7" s="97"/>
      <c r="S7" s="97"/>
      <c r="T7" s="9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53</v>
      </c>
      <c r="D9" s="11">
        <v>0</v>
      </c>
      <c r="E9" s="11">
        <v>71</v>
      </c>
      <c r="F9" s="11">
        <v>0</v>
      </c>
      <c r="G9" s="11">
        <v>485.49289275781808</v>
      </c>
      <c r="H9" s="12">
        <f>IFERROR(ROUND(G9/E9*10,2),"-")</f>
        <v>68.38</v>
      </c>
      <c r="I9" s="11">
        <v>169</v>
      </c>
      <c r="J9" s="11">
        <v>0</v>
      </c>
      <c r="K9" s="11">
        <v>365</v>
      </c>
      <c r="L9" s="11">
        <v>0</v>
      </c>
      <c r="M9" s="11">
        <v>628.05316444924995</v>
      </c>
      <c r="N9" s="12">
        <f>IFERROR(ROUND(M9/K9*10,2),"-")</f>
        <v>17.21</v>
      </c>
      <c r="O9" s="11">
        <v>37</v>
      </c>
      <c r="P9" s="11">
        <v>0</v>
      </c>
      <c r="Q9" s="11">
        <v>10</v>
      </c>
      <c r="R9" s="11">
        <v>0</v>
      </c>
      <c r="S9" s="11">
        <v>16.382843104564735</v>
      </c>
      <c r="T9" s="12">
        <f>IFERROR(ROUND(S9/Q9*10,2),"-")</f>
        <v>16.38</v>
      </c>
      <c r="X9" s="17"/>
    </row>
    <row r="10" spans="1:24" ht="18" customHeight="1" x14ac:dyDescent="0.25">
      <c r="A10" s="10">
        <v>2</v>
      </c>
      <c r="B10" s="32" t="s">
        <v>3</v>
      </c>
      <c r="C10" s="11">
        <v>120</v>
      </c>
      <c r="D10" s="11">
        <v>0</v>
      </c>
      <c r="E10" s="11">
        <v>147</v>
      </c>
      <c r="F10" s="11">
        <v>0</v>
      </c>
      <c r="G10" s="11">
        <v>1051.33194234652</v>
      </c>
      <c r="H10" s="12">
        <f t="shared" ref="H10:H20" si="0">IFERROR(ROUND(G10/E10*10,2),"-")</f>
        <v>71.52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814</v>
      </c>
      <c r="P10" s="11">
        <v>0</v>
      </c>
      <c r="Q10" s="11">
        <v>897</v>
      </c>
      <c r="R10" s="11">
        <v>0</v>
      </c>
      <c r="S10" s="11">
        <v>1529.542339350385</v>
      </c>
      <c r="T10" s="12">
        <f t="shared" ref="T10:T20" si="2">IFERROR(ROUND(S10/Q10*10,2),"-")</f>
        <v>17.05</v>
      </c>
      <c r="X10" s="17"/>
    </row>
    <row r="11" spans="1:24" ht="18" customHeight="1" x14ac:dyDescent="0.25">
      <c r="A11" s="10">
        <v>3</v>
      </c>
      <c r="B11" s="32" t="s">
        <v>4</v>
      </c>
      <c r="C11" s="11">
        <v>44</v>
      </c>
      <c r="D11" s="11">
        <v>0</v>
      </c>
      <c r="E11" s="11">
        <v>82</v>
      </c>
      <c r="F11" s="11">
        <v>0</v>
      </c>
      <c r="G11" s="11">
        <v>511.9635848232686</v>
      </c>
      <c r="H11" s="12">
        <f t="shared" si="0"/>
        <v>62.43</v>
      </c>
      <c r="I11" s="11">
        <v>274</v>
      </c>
      <c r="J11" s="11">
        <v>0</v>
      </c>
      <c r="K11" s="11">
        <v>193</v>
      </c>
      <c r="L11" s="11">
        <v>0</v>
      </c>
      <c r="M11" s="11">
        <v>220.90934572389696</v>
      </c>
      <c r="N11" s="12">
        <f t="shared" si="1"/>
        <v>11.45</v>
      </c>
      <c r="O11" s="11">
        <v>283</v>
      </c>
      <c r="P11" s="11">
        <v>0</v>
      </c>
      <c r="Q11" s="11">
        <v>307</v>
      </c>
      <c r="R11" s="11">
        <v>0</v>
      </c>
      <c r="S11" s="11">
        <v>503.57510762136599</v>
      </c>
      <c r="T11" s="12">
        <f t="shared" si="2"/>
        <v>16.399999999999999</v>
      </c>
      <c r="X11" s="17"/>
    </row>
    <row r="12" spans="1:24" ht="18" customHeight="1" x14ac:dyDescent="0.25">
      <c r="A12" s="10">
        <v>4</v>
      </c>
      <c r="B12" s="32" t="s">
        <v>5</v>
      </c>
      <c r="C12" s="11">
        <v>55</v>
      </c>
      <c r="D12" s="11">
        <v>0</v>
      </c>
      <c r="E12" s="11">
        <v>11</v>
      </c>
      <c r="F12" s="11">
        <v>0</v>
      </c>
      <c r="G12" s="11">
        <v>84.039838728686775</v>
      </c>
      <c r="H12" s="12">
        <f t="shared" si="0"/>
        <v>76.400000000000006</v>
      </c>
      <c r="I12" s="11">
        <v>0</v>
      </c>
      <c r="J12" s="11">
        <v>0</v>
      </c>
      <c r="K12" s="11">
        <v>88</v>
      </c>
      <c r="L12" s="11">
        <v>0</v>
      </c>
      <c r="M12" s="11">
        <v>118.48208929953415</v>
      </c>
      <c r="N12" s="12">
        <f t="shared" si="1"/>
        <v>13.46</v>
      </c>
      <c r="O12" s="11">
        <v>37</v>
      </c>
      <c r="P12" s="11">
        <v>0</v>
      </c>
      <c r="Q12" s="11">
        <v>17</v>
      </c>
      <c r="R12" s="11">
        <v>0</v>
      </c>
      <c r="S12" s="11">
        <v>30.341569914933824</v>
      </c>
      <c r="T12" s="12">
        <f t="shared" si="2"/>
        <v>17.850000000000001</v>
      </c>
      <c r="X12" s="17"/>
    </row>
    <row r="13" spans="1:24" ht="18" customHeight="1" x14ac:dyDescent="0.25">
      <c r="A13" s="10">
        <v>5</v>
      </c>
      <c r="B13" s="32" t="s">
        <v>6</v>
      </c>
      <c r="C13" s="11">
        <v>155</v>
      </c>
      <c r="D13" s="11">
        <v>0</v>
      </c>
      <c r="E13" s="11">
        <v>207</v>
      </c>
      <c r="F13" s="11">
        <v>0</v>
      </c>
      <c r="G13" s="11">
        <v>1562.7568451132174</v>
      </c>
      <c r="H13" s="12">
        <f t="shared" si="0"/>
        <v>75.5</v>
      </c>
      <c r="I13" s="11">
        <v>200</v>
      </c>
      <c r="J13" s="11">
        <v>0</v>
      </c>
      <c r="K13" s="11">
        <v>221</v>
      </c>
      <c r="L13" s="11">
        <v>0</v>
      </c>
      <c r="M13" s="11">
        <v>360.10858509355779</v>
      </c>
      <c r="N13" s="12">
        <f t="shared" si="1"/>
        <v>16.29</v>
      </c>
      <c r="O13" s="11">
        <v>66</v>
      </c>
      <c r="P13" s="11">
        <v>0</v>
      </c>
      <c r="Q13" s="11">
        <v>148</v>
      </c>
      <c r="R13" s="11">
        <v>0</v>
      </c>
      <c r="S13" s="11">
        <v>240.61490718714782</v>
      </c>
      <c r="T13" s="12">
        <f t="shared" si="2"/>
        <v>16.260000000000002</v>
      </c>
      <c r="X13" s="17"/>
    </row>
    <row r="14" spans="1:24" ht="18" customHeight="1" x14ac:dyDescent="0.25">
      <c r="A14" s="10">
        <v>6</v>
      </c>
      <c r="B14" s="32" t="s">
        <v>7</v>
      </c>
      <c r="C14" s="11">
        <v>314</v>
      </c>
      <c r="D14" s="11">
        <v>0</v>
      </c>
      <c r="E14" s="11">
        <v>344</v>
      </c>
      <c r="F14" s="11">
        <v>0</v>
      </c>
      <c r="G14" s="11">
        <v>2266.8171163470633</v>
      </c>
      <c r="H14" s="12">
        <f t="shared" si="0"/>
        <v>65.900000000000006</v>
      </c>
      <c r="I14" s="11">
        <v>7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803</v>
      </c>
      <c r="P14" s="11">
        <v>0</v>
      </c>
      <c r="Q14" s="11">
        <v>1001</v>
      </c>
      <c r="R14" s="11">
        <v>0</v>
      </c>
      <c r="S14" s="11">
        <v>1509.579002444824</v>
      </c>
      <c r="T14" s="12">
        <f t="shared" si="2"/>
        <v>15.08</v>
      </c>
      <c r="X14" s="17"/>
    </row>
    <row r="15" spans="1:24" ht="18" customHeight="1" x14ac:dyDescent="0.25">
      <c r="A15" s="10">
        <v>7</v>
      </c>
      <c r="B15" s="32" t="s">
        <v>8</v>
      </c>
      <c r="C15" s="11">
        <v>908</v>
      </c>
      <c r="D15" s="11">
        <v>0</v>
      </c>
      <c r="E15" s="11">
        <v>963</v>
      </c>
      <c r="F15" s="11">
        <v>0</v>
      </c>
      <c r="G15" s="11">
        <v>7950.2902948060955</v>
      </c>
      <c r="H15" s="12">
        <f t="shared" si="0"/>
        <v>82.56</v>
      </c>
      <c r="I15" s="11">
        <v>234</v>
      </c>
      <c r="J15" s="11">
        <v>0</v>
      </c>
      <c r="K15" s="11">
        <v>234</v>
      </c>
      <c r="L15" s="11">
        <v>0</v>
      </c>
      <c r="M15" s="11">
        <v>362.44681543376106</v>
      </c>
      <c r="N15" s="12">
        <f t="shared" si="1"/>
        <v>15.49</v>
      </c>
      <c r="O15" s="11">
        <v>515</v>
      </c>
      <c r="P15" s="11">
        <v>0</v>
      </c>
      <c r="Q15" s="11">
        <v>516</v>
      </c>
      <c r="R15" s="11">
        <v>0</v>
      </c>
      <c r="S15" s="11">
        <v>922.96423037677857</v>
      </c>
      <c r="T15" s="12">
        <f t="shared" si="2"/>
        <v>17.89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38</v>
      </c>
      <c r="D17" s="11">
        <v>0</v>
      </c>
      <c r="E17" s="11">
        <v>37</v>
      </c>
      <c r="F17" s="11">
        <v>0</v>
      </c>
      <c r="G17" s="11">
        <v>288.7378094136397</v>
      </c>
      <c r="H17" s="12">
        <f t="shared" si="0"/>
        <v>78.040000000000006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116</v>
      </c>
      <c r="D18" s="11">
        <v>0</v>
      </c>
      <c r="E18" s="11">
        <v>112</v>
      </c>
      <c r="F18" s="11">
        <v>0</v>
      </c>
      <c r="G18" s="11">
        <v>1049.0909730409287</v>
      </c>
      <c r="H18" s="12">
        <f t="shared" si="0"/>
        <v>93.67</v>
      </c>
      <c r="I18" s="11">
        <v>18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66</v>
      </c>
      <c r="D19" s="11">
        <v>0</v>
      </c>
      <c r="E19" s="11">
        <v>45</v>
      </c>
      <c r="F19" s="11">
        <v>0</v>
      </c>
      <c r="G19" s="11">
        <v>446.82204143286651</v>
      </c>
      <c r="H19" s="12">
        <f t="shared" si="0"/>
        <v>99.29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37</v>
      </c>
      <c r="D20" s="11">
        <v>0</v>
      </c>
      <c r="E20" s="11">
        <v>32</v>
      </c>
      <c r="F20" s="11">
        <v>0</v>
      </c>
      <c r="G20" s="11">
        <v>332.65666118989395</v>
      </c>
      <c r="H20" s="12">
        <f t="shared" si="0"/>
        <v>103.96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106" t="s">
        <v>14</v>
      </c>
      <c r="B22" s="107"/>
      <c r="C22" s="5">
        <f>SUM(C9:C20)</f>
        <v>1906</v>
      </c>
      <c r="D22" s="4">
        <f>SUM(D9:D20)</f>
        <v>0</v>
      </c>
      <c r="E22" s="4">
        <f>SUM(E9:E20)</f>
        <v>2051</v>
      </c>
      <c r="F22" s="5">
        <f>SUM(F9:F20)</f>
        <v>0</v>
      </c>
      <c r="G22" s="6">
        <f>ROUND(SUM(G9:G20),2)</f>
        <v>16030</v>
      </c>
      <c r="H22" s="7">
        <f>IFERROR(ROUND(G22/E22*10,2),"-")</f>
        <v>78.16</v>
      </c>
      <c r="I22" s="4">
        <f>SUM(I9:I20)</f>
        <v>902</v>
      </c>
      <c r="J22" s="4">
        <f>SUM(J9:J20)</f>
        <v>0</v>
      </c>
      <c r="K22" s="4">
        <f>SUM(K9:K20)</f>
        <v>1101</v>
      </c>
      <c r="L22" s="5">
        <f>SUM(L9:L20)</f>
        <v>0</v>
      </c>
      <c r="M22" s="6">
        <f>ROUND(SUM(M9:M20),2)</f>
        <v>1690</v>
      </c>
      <c r="N22" s="7">
        <f>IFERROR(ROUND(M22/K22*10,2),"-")</f>
        <v>15.35</v>
      </c>
      <c r="O22" s="4">
        <f>SUM(O9:O20)</f>
        <v>2555</v>
      </c>
      <c r="P22" s="4">
        <f>SUM(P9:P20)</f>
        <v>0</v>
      </c>
      <c r="Q22" s="4">
        <f>SUM(Q9:Q20)</f>
        <v>2896</v>
      </c>
      <c r="R22" s="5">
        <f>SUM(R9:R20)</f>
        <v>0</v>
      </c>
      <c r="S22" s="6">
        <f>ROUND(SUM(S9:S20),2)</f>
        <v>4753</v>
      </c>
      <c r="T22" s="7">
        <f>IFERROR(ROUND(S22/Q22*10,2),"-")</f>
        <v>16.41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2018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2017</v>
      </c>
      <c r="G25" s="23"/>
      <c r="H25" s="29"/>
    </row>
    <row r="26" spans="1:24" x14ac:dyDescent="0.25">
      <c r="B26" s="30">
        <v>2016</v>
      </c>
    </row>
    <row r="27" spans="1:24" x14ac:dyDescent="0.25">
      <c r="B27" s="30">
        <v>2015</v>
      </c>
    </row>
    <row r="28" spans="1:24" x14ac:dyDescent="0.25">
      <c r="B28" s="30">
        <v>2014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98" t="s">
        <v>23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18.75" x14ac:dyDescent="0.25">
      <c r="A34" s="98" t="s">
        <v>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</row>
    <row r="35" spans="1:20" ht="18.75" x14ac:dyDescent="0.25">
      <c r="A35" s="98" t="s">
        <v>34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7" spans="1:20" x14ac:dyDescent="0.25">
      <c r="A37" s="99" t="s">
        <v>0</v>
      </c>
      <c r="B37" s="101" t="s">
        <v>1</v>
      </c>
      <c r="C37" s="104" t="s">
        <v>28</v>
      </c>
      <c r="D37" s="105"/>
      <c r="E37" s="105"/>
      <c r="F37" s="104"/>
      <c r="G37" s="104"/>
      <c r="H37" s="104"/>
      <c r="I37" s="105" t="s">
        <v>29</v>
      </c>
      <c r="J37" s="105"/>
      <c r="K37" s="105"/>
      <c r="L37" s="104"/>
      <c r="M37" s="104"/>
      <c r="N37" s="104"/>
      <c r="O37" s="105" t="s">
        <v>30</v>
      </c>
      <c r="P37" s="105"/>
      <c r="Q37" s="105"/>
      <c r="R37" s="104"/>
      <c r="S37" s="104"/>
      <c r="T37" s="104"/>
    </row>
    <row r="38" spans="1:20" x14ac:dyDescent="0.25">
      <c r="A38" s="100"/>
      <c r="B38" s="102"/>
      <c r="C38" s="95" t="s">
        <v>17</v>
      </c>
      <c r="D38" s="95" t="s">
        <v>20</v>
      </c>
      <c r="E38" s="95" t="s">
        <v>21</v>
      </c>
      <c r="F38" s="95" t="s">
        <v>22</v>
      </c>
      <c r="G38" s="95" t="s">
        <v>18</v>
      </c>
      <c r="H38" s="95" t="s">
        <v>19</v>
      </c>
      <c r="I38" s="95" t="s">
        <v>17</v>
      </c>
      <c r="J38" s="95" t="s">
        <v>20</v>
      </c>
      <c r="K38" s="95" t="s">
        <v>21</v>
      </c>
      <c r="L38" s="95" t="s">
        <v>22</v>
      </c>
      <c r="M38" s="95" t="s">
        <v>18</v>
      </c>
      <c r="N38" s="95" t="s">
        <v>19</v>
      </c>
      <c r="O38" s="95" t="s">
        <v>17</v>
      </c>
      <c r="P38" s="95" t="s">
        <v>20</v>
      </c>
      <c r="Q38" s="95" t="s">
        <v>21</v>
      </c>
      <c r="R38" s="95" t="s">
        <v>22</v>
      </c>
      <c r="S38" s="95" t="s">
        <v>18</v>
      </c>
      <c r="T38" s="95" t="s">
        <v>19</v>
      </c>
    </row>
    <row r="39" spans="1:20" x14ac:dyDescent="0.25">
      <c r="A39" s="97"/>
      <c r="B39" s="103"/>
      <c r="C39" s="96"/>
      <c r="D39" s="96"/>
      <c r="E39" s="96"/>
      <c r="F39" s="97"/>
      <c r="G39" s="97"/>
      <c r="H39" s="97"/>
      <c r="I39" s="96"/>
      <c r="J39" s="96"/>
      <c r="K39" s="96"/>
      <c r="L39" s="97"/>
      <c r="M39" s="97"/>
      <c r="N39" s="97"/>
      <c r="O39" s="96"/>
      <c r="P39" s="96"/>
      <c r="Q39" s="96"/>
      <c r="R39" s="97"/>
      <c r="S39" s="97"/>
      <c r="T39" s="9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80</v>
      </c>
      <c r="D41" s="11">
        <v>0</v>
      </c>
      <c r="E41" s="11">
        <v>154</v>
      </c>
      <c r="F41" s="11">
        <v>0</v>
      </c>
      <c r="G41" s="11">
        <v>5603.6903032987984</v>
      </c>
      <c r="H41" s="12">
        <f>IFERROR(ROUND(G41/E41*10,2),"-")</f>
        <v>363.88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135</v>
      </c>
      <c r="D42" s="11">
        <v>0</v>
      </c>
      <c r="E42" s="11">
        <v>249</v>
      </c>
      <c r="F42" s="11">
        <v>0</v>
      </c>
      <c r="G42" s="11">
        <v>6594.0322734236279</v>
      </c>
      <c r="H42" s="12">
        <f t="shared" ref="H42:H52" si="3">IFERROR(ROUND(G42/E42*10,2),"-")</f>
        <v>264.82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120</v>
      </c>
      <c r="D43" s="11">
        <v>0</v>
      </c>
      <c r="E43" s="11">
        <v>213</v>
      </c>
      <c r="F43" s="11">
        <v>0</v>
      </c>
      <c r="G43" s="11">
        <v>7515.6932521221188</v>
      </c>
      <c r="H43" s="12">
        <f t="shared" si="3"/>
        <v>352.85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2</v>
      </c>
      <c r="D44" s="11">
        <v>0</v>
      </c>
      <c r="E44" s="11">
        <v>2</v>
      </c>
      <c r="F44" s="11">
        <v>0</v>
      </c>
      <c r="G44" s="11">
        <v>41.638195884197998</v>
      </c>
      <c r="H44" s="12">
        <f t="shared" si="3"/>
        <v>208.19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75</v>
      </c>
      <c r="D45" s="11">
        <v>0</v>
      </c>
      <c r="E45" s="11">
        <v>175</v>
      </c>
      <c r="F45" s="11">
        <v>0</v>
      </c>
      <c r="G45" s="11">
        <v>5895.3893316036565</v>
      </c>
      <c r="H45" s="12">
        <f t="shared" si="3"/>
        <v>336.88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157</v>
      </c>
      <c r="D46" s="11">
        <v>0</v>
      </c>
      <c r="E46" s="11">
        <v>154</v>
      </c>
      <c r="F46" s="11">
        <v>0</v>
      </c>
      <c r="G46" s="11">
        <v>10063.930619329769</v>
      </c>
      <c r="H46" s="12">
        <f t="shared" si="3"/>
        <v>653.5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122</v>
      </c>
      <c r="D47" s="11">
        <v>0</v>
      </c>
      <c r="E47" s="11">
        <v>115</v>
      </c>
      <c r="F47" s="11">
        <v>0</v>
      </c>
      <c r="G47" s="11">
        <v>5554.6260243378338</v>
      </c>
      <c r="H47" s="12">
        <f t="shared" si="3"/>
        <v>483.01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106" t="s">
        <v>14</v>
      </c>
      <c r="B54" s="107"/>
      <c r="C54" s="5">
        <f>SUM(C41:C52)</f>
        <v>691</v>
      </c>
      <c r="D54" s="4">
        <f>SUM(D41:D52)</f>
        <v>0</v>
      </c>
      <c r="E54" s="4">
        <f>SUM(E41:E52)</f>
        <v>1062</v>
      </c>
      <c r="F54" s="5">
        <f>SUM(F41:F52)</f>
        <v>0</v>
      </c>
      <c r="G54" s="6">
        <f>ROUND(SUM(G41:G52),2)</f>
        <v>41269</v>
      </c>
      <c r="H54" s="7">
        <f>IFERROR(ROUND(G54/E54*10,2),"-")</f>
        <v>388.6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2018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2017</v>
      </c>
      <c r="G57" s="23"/>
      <c r="H57" s="29"/>
    </row>
    <row r="58" spans="1:20" x14ac:dyDescent="0.25">
      <c r="B58" s="30">
        <v>2016</v>
      </c>
    </row>
    <row r="59" spans="1:20" x14ac:dyDescent="0.25">
      <c r="B59" s="30">
        <v>2015</v>
      </c>
    </row>
    <row r="60" spans="1:20" x14ac:dyDescent="0.25">
      <c r="B60" s="30">
        <v>2014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98" t="s">
        <v>23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</row>
    <row r="66" spans="1:20" ht="18.75" x14ac:dyDescent="0.25">
      <c r="A66" s="98" t="s">
        <v>15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</row>
    <row r="67" spans="1:20" ht="18.75" x14ac:dyDescent="0.25">
      <c r="A67" s="98" t="s">
        <v>34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</row>
    <row r="69" spans="1:20" ht="15" customHeight="1" x14ac:dyDescent="0.25">
      <c r="A69" s="99" t="s">
        <v>0</v>
      </c>
      <c r="B69" s="101" t="s">
        <v>1</v>
      </c>
      <c r="C69" s="104" t="s">
        <v>31</v>
      </c>
      <c r="D69" s="105"/>
      <c r="E69" s="105"/>
      <c r="F69" s="104"/>
      <c r="G69" s="104"/>
      <c r="H69" s="104"/>
      <c r="I69" s="105" t="s">
        <v>32</v>
      </c>
      <c r="J69" s="105"/>
      <c r="K69" s="105"/>
      <c r="L69" s="104"/>
      <c r="M69" s="104"/>
      <c r="N69" s="104"/>
      <c r="O69" s="105" t="s">
        <v>33</v>
      </c>
      <c r="P69" s="105"/>
      <c r="Q69" s="105"/>
      <c r="R69" s="104"/>
      <c r="S69" s="104"/>
      <c r="T69" s="104"/>
    </row>
    <row r="70" spans="1:20" x14ac:dyDescent="0.25">
      <c r="A70" s="100"/>
      <c r="B70" s="102"/>
      <c r="C70" s="95" t="s">
        <v>17</v>
      </c>
      <c r="D70" s="95" t="s">
        <v>20</v>
      </c>
      <c r="E70" s="95" t="s">
        <v>21</v>
      </c>
      <c r="F70" s="95" t="s">
        <v>22</v>
      </c>
      <c r="G70" s="95" t="s">
        <v>18</v>
      </c>
      <c r="H70" s="95" t="s">
        <v>19</v>
      </c>
      <c r="I70" s="95" t="s">
        <v>17</v>
      </c>
      <c r="J70" s="95" t="s">
        <v>20</v>
      </c>
      <c r="K70" s="95" t="s">
        <v>21</v>
      </c>
      <c r="L70" s="95" t="s">
        <v>22</v>
      </c>
      <c r="M70" s="95" t="s">
        <v>18</v>
      </c>
      <c r="N70" s="95" t="s">
        <v>19</v>
      </c>
      <c r="O70" s="95" t="s">
        <v>17</v>
      </c>
      <c r="P70" s="95" t="s">
        <v>20</v>
      </c>
      <c r="Q70" s="95" t="s">
        <v>21</v>
      </c>
      <c r="R70" s="95" t="s">
        <v>22</v>
      </c>
      <c r="S70" s="95" t="s">
        <v>18</v>
      </c>
      <c r="T70" s="95" t="s">
        <v>19</v>
      </c>
    </row>
    <row r="71" spans="1:20" x14ac:dyDescent="0.25">
      <c r="A71" s="97"/>
      <c r="B71" s="103"/>
      <c r="C71" s="96"/>
      <c r="D71" s="96"/>
      <c r="E71" s="96"/>
      <c r="F71" s="97"/>
      <c r="G71" s="97"/>
      <c r="H71" s="97"/>
      <c r="I71" s="96"/>
      <c r="J71" s="96"/>
      <c r="K71" s="96"/>
      <c r="L71" s="97"/>
      <c r="M71" s="97"/>
      <c r="N71" s="97"/>
      <c r="O71" s="96"/>
      <c r="P71" s="96"/>
      <c r="Q71" s="96"/>
      <c r="R71" s="97"/>
      <c r="S71" s="97"/>
      <c r="T71" s="9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106" t="s">
        <v>14</v>
      </c>
      <c r="B86" s="107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2018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2017</v>
      </c>
      <c r="G89" s="23"/>
      <c r="H89" s="29"/>
    </row>
    <row r="90" spans="1:20" x14ac:dyDescent="0.25">
      <c r="B90" s="30">
        <v>2016</v>
      </c>
    </row>
    <row r="91" spans="1:20" x14ac:dyDescent="0.25">
      <c r="B91" s="30">
        <v>2015</v>
      </c>
    </row>
    <row r="92" spans="1:20" x14ac:dyDescent="0.25">
      <c r="B92" s="30">
        <v>2014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topLeftCell="A99" zoomScaleNormal="10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27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1" customHeight="1" x14ac:dyDescent="0.25">
      <c r="A5" s="99" t="s">
        <v>0</v>
      </c>
      <c r="B5" s="101" t="s">
        <v>1</v>
      </c>
      <c r="C5" s="104" t="s">
        <v>24</v>
      </c>
      <c r="D5" s="105"/>
      <c r="E5" s="105"/>
      <c r="F5" s="104"/>
      <c r="G5" s="104"/>
      <c r="H5" s="104"/>
      <c r="I5" s="105" t="s">
        <v>25</v>
      </c>
      <c r="J5" s="105"/>
      <c r="K5" s="105"/>
      <c r="L5" s="104"/>
      <c r="M5" s="104"/>
      <c r="N5" s="104"/>
      <c r="O5" s="105" t="s">
        <v>26</v>
      </c>
      <c r="P5" s="105"/>
      <c r="Q5" s="105"/>
      <c r="R5" s="104"/>
      <c r="S5" s="104"/>
      <c r="T5" s="104"/>
    </row>
    <row r="6" spans="1:24" ht="21" customHeight="1" x14ac:dyDescent="0.25">
      <c r="A6" s="100"/>
      <c r="B6" s="102"/>
      <c r="C6" s="95" t="s">
        <v>17</v>
      </c>
      <c r="D6" s="95" t="s">
        <v>20</v>
      </c>
      <c r="E6" s="95" t="s">
        <v>21</v>
      </c>
      <c r="F6" s="95" t="s">
        <v>22</v>
      </c>
      <c r="G6" s="95" t="s">
        <v>18</v>
      </c>
      <c r="H6" s="95" t="s">
        <v>19</v>
      </c>
      <c r="I6" s="95" t="s">
        <v>17</v>
      </c>
      <c r="J6" s="95" t="s">
        <v>20</v>
      </c>
      <c r="K6" s="95" t="s">
        <v>21</v>
      </c>
      <c r="L6" s="95" t="s">
        <v>22</v>
      </c>
      <c r="M6" s="95" t="s">
        <v>18</v>
      </c>
      <c r="N6" s="95" t="s">
        <v>19</v>
      </c>
      <c r="O6" s="95" t="s">
        <v>17</v>
      </c>
      <c r="P6" s="95" t="s">
        <v>20</v>
      </c>
      <c r="Q6" s="95" t="s">
        <v>21</v>
      </c>
      <c r="R6" s="95" t="s">
        <v>22</v>
      </c>
      <c r="S6" s="95" t="s">
        <v>18</v>
      </c>
      <c r="T6" s="95" t="s">
        <v>19</v>
      </c>
    </row>
    <row r="7" spans="1:24" ht="21" customHeight="1" x14ac:dyDescent="0.25">
      <c r="A7" s="97"/>
      <c r="B7" s="103"/>
      <c r="C7" s="96"/>
      <c r="D7" s="96"/>
      <c r="E7" s="96"/>
      <c r="F7" s="97"/>
      <c r="G7" s="97"/>
      <c r="H7" s="97"/>
      <c r="I7" s="96"/>
      <c r="J7" s="96"/>
      <c r="K7" s="96"/>
      <c r="L7" s="97"/>
      <c r="M7" s="97"/>
      <c r="N7" s="97"/>
      <c r="O7" s="96"/>
      <c r="P7" s="96"/>
      <c r="Q7" s="96"/>
      <c r="R7" s="97"/>
      <c r="S7" s="97"/>
      <c r="T7" s="9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34</v>
      </c>
      <c r="E9" s="11">
        <v>34</v>
      </c>
      <c r="F9" s="11">
        <v>0</v>
      </c>
      <c r="G9" s="11">
        <v>318.17017688933726</v>
      </c>
      <c r="H9" s="12">
        <f>IFERROR(ROUND(G9/E9*10,2),"-")</f>
        <v>93.58</v>
      </c>
      <c r="I9" s="11">
        <v>1153</v>
      </c>
      <c r="J9" s="11">
        <v>1126</v>
      </c>
      <c r="K9" s="11">
        <v>1095</v>
      </c>
      <c r="L9" s="11">
        <v>0</v>
      </c>
      <c r="M9" s="11">
        <v>3139.633481912078</v>
      </c>
      <c r="N9" s="12">
        <f>IFERROR(ROUND(M9/K9*10,2),"-")</f>
        <v>28.67</v>
      </c>
      <c r="O9" s="11">
        <v>55</v>
      </c>
      <c r="P9" s="11">
        <v>67</v>
      </c>
      <c r="Q9" s="11">
        <v>67</v>
      </c>
      <c r="R9" s="11">
        <v>0</v>
      </c>
      <c r="S9" s="11">
        <v>124.75752964652727</v>
      </c>
      <c r="T9" s="12">
        <f>IFERROR(ROUND(S9/Q9*10,2),"-")</f>
        <v>18.62</v>
      </c>
      <c r="X9" s="17"/>
    </row>
    <row r="10" spans="1:24" ht="18" customHeight="1" x14ac:dyDescent="0.25">
      <c r="A10" s="10">
        <v>2</v>
      </c>
      <c r="B10" s="32" t="s">
        <v>3</v>
      </c>
      <c r="C10" s="11">
        <v>80</v>
      </c>
      <c r="D10" s="11">
        <v>65</v>
      </c>
      <c r="E10" s="11">
        <v>65</v>
      </c>
      <c r="F10" s="11">
        <v>0</v>
      </c>
      <c r="G10" s="11">
        <v>550.83268129975602</v>
      </c>
      <c r="H10" s="12">
        <f t="shared" ref="H10:H20" si="0">IFERROR(ROUND(G10/E10*10,2),"-")</f>
        <v>84.74</v>
      </c>
      <c r="I10" s="11">
        <v>5</v>
      </c>
      <c r="J10" s="11">
        <v>5</v>
      </c>
      <c r="K10" s="11">
        <v>5</v>
      </c>
      <c r="L10" s="11">
        <v>0</v>
      </c>
      <c r="M10" s="11">
        <v>10.801104972375692</v>
      </c>
      <c r="N10" s="12">
        <f t="shared" ref="N10:N20" si="1">IFERROR(ROUND(M10/K10*10,2),"-")</f>
        <v>21.6</v>
      </c>
      <c r="O10" s="11">
        <v>305</v>
      </c>
      <c r="P10" s="11">
        <v>487</v>
      </c>
      <c r="Q10" s="11">
        <v>487</v>
      </c>
      <c r="R10" s="11">
        <v>0</v>
      </c>
      <c r="S10" s="11">
        <v>893.79339511868091</v>
      </c>
      <c r="T10" s="12">
        <f t="shared" ref="T10:T20" si="2">IFERROR(ROUND(S10/Q10*10,2),"-")</f>
        <v>18.350000000000001</v>
      </c>
      <c r="X10" s="17"/>
    </row>
    <row r="11" spans="1:24" ht="18" customHeight="1" x14ac:dyDescent="0.25">
      <c r="A11" s="10">
        <v>3</v>
      </c>
      <c r="B11" s="32" t="s">
        <v>4</v>
      </c>
      <c r="C11" s="11">
        <v>105</v>
      </c>
      <c r="D11" s="11">
        <v>67</v>
      </c>
      <c r="E11" s="11">
        <v>67</v>
      </c>
      <c r="F11" s="11">
        <v>0</v>
      </c>
      <c r="G11" s="11">
        <v>621.28407453882289</v>
      </c>
      <c r="H11" s="12">
        <f t="shared" si="0"/>
        <v>92.73</v>
      </c>
      <c r="I11" s="11">
        <v>186</v>
      </c>
      <c r="J11" s="11">
        <v>243</v>
      </c>
      <c r="K11" s="11">
        <v>243</v>
      </c>
      <c r="L11" s="11">
        <v>0</v>
      </c>
      <c r="M11" s="11">
        <v>529.31029038443432</v>
      </c>
      <c r="N11" s="12">
        <f t="shared" si="1"/>
        <v>21.78</v>
      </c>
      <c r="O11" s="11">
        <v>170</v>
      </c>
      <c r="P11" s="11">
        <v>185</v>
      </c>
      <c r="Q11" s="11">
        <v>185</v>
      </c>
      <c r="R11" s="11">
        <v>0</v>
      </c>
      <c r="S11" s="11">
        <v>335.89604628895171</v>
      </c>
      <c r="T11" s="12">
        <f t="shared" si="2"/>
        <v>18.16</v>
      </c>
      <c r="X11" s="17"/>
    </row>
    <row r="12" spans="1:24" ht="18" customHeight="1" x14ac:dyDescent="0.25">
      <c r="A12" s="10">
        <v>4</v>
      </c>
      <c r="B12" s="32" t="s">
        <v>5</v>
      </c>
      <c r="C12" s="11">
        <v>76</v>
      </c>
      <c r="D12" s="11">
        <v>45</v>
      </c>
      <c r="E12" s="11">
        <v>45</v>
      </c>
      <c r="F12" s="11">
        <v>0</v>
      </c>
      <c r="G12" s="11">
        <v>348.4943375239709</v>
      </c>
      <c r="H12" s="12">
        <f t="shared" si="0"/>
        <v>77.44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14</v>
      </c>
      <c r="P12" s="11">
        <v>27</v>
      </c>
      <c r="Q12" s="11">
        <v>27</v>
      </c>
      <c r="R12" s="11">
        <v>0</v>
      </c>
      <c r="S12" s="11">
        <v>46.479247790194698</v>
      </c>
      <c r="T12" s="12">
        <f t="shared" si="2"/>
        <v>17.21</v>
      </c>
      <c r="X12" s="17"/>
    </row>
    <row r="13" spans="1:24" ht="18" customHeight="1" x14ac:dyDescent="0.25">
      <c r="A13" s="10">
        <v>5</v>
      </c>
      <c r="B13" s="32" t="s">
        <v>6</v>
      </c>
      <c r="C13" s="11">
        <v>494</v>
      </c>
      <c r="D13" s="11">
        <v>529</v>
      </c>
      <c r="E13" s="11">
        <v>524</v>
      </c>
      <c r="F13" s="11">
        <v>0</v>
      </c>
      <c r="G13" s="11">
        <v>4873.0735054594761</v>
      </c>
      <c r="H13" s="12">
        <f t="shared" si="0"/>
        <v>93</v>
      </c>
      <c r="I13" s="11">
        <v>185</v>
      </c>
      <c r="J13" s="11">
        <v>185</v>
      </c>
      <c r="K13" s="11">
        <v>180</v>
      </c>
      <c r="L13" s="11">
        <v>0</v>
      </c>
      <c r="M13" s="11">
        <v>504.26021397587959</v>
      </c>
      <c r="N13" s="12">
        <f t="shared" si="1"/>
        <v>28.01</v>
      </c>
      <c r="O13" s="11">
        <v>181</v>
      </c>
      <c r="P13" s="11">
        <v>188</v>
      </c>
      <c r="Q13" s="11">
        <v>185</v>
      </c>
      <c r="R13" s="11">
        <v>0</v>
      </c>
      <c r="S13" s="11">
        <v>376.58752857589559</v>
      </c>
      <c r="T13" s="12">
        <f t="shared" si="2"/>
        <v>20.36</v>
      </c>
      <c r="X13" s="17"/>
    </row>
    <row r="14" spans="1:24" ht="18" customHeight="1" x14ac:dyDescent="0.25">
      <c r="A14" s="10">
        <v>6</v>
      </c>
      <c r="B14" s="32" t="s">
        <v>7</v>
      </c>
      <c r="C14" s="11">
        <v>1318</v>
      </c>
      <c r="D14" s="11">
        <v>1132</v>
      </c>
      <c r="E14" s="11">
        <v>1114</v>
      </c>
      <c r="F14" s="11">
        <v>0</v>
      </c>
      <c r="G14" s="11">
        <v>10777.838095019968</v>
      </c>
      <c r="H14" s="12">
        <f t="shared" si="0"/>
        <v>96.75</v>
      </c>
      <c r="I14" s="11">
        <v>43</v>
      </c>
      <c r="J14" s="11">
        <v>50</v>
      </c>
      <c r="K14" s="11">
        <v>49</v>
      </c>
      <c r="L14" s="11">
        <v>0</v>
      </c>
      <c r="M14" s="11">
        <v>142.08571994474056</v>
      </c>
      <c r="N14" s="12">
        <f t="shared" si="1"/>
        <v>29</v>
      </c>
      <c r="O14" s="11">
        <v>764</v>
      </c>
      <c r="P14" s="11">
        <v>836</v>
      </c>
      <c r="Q14" s="11">
        <v>830</v>
      </c>
      <c r="R14" s="11">
        <v>0</v>
      </c>
      <c r="S14" s="11">
        <v>1626.392622364313</v>
      </c>
      <c r="T14" s="12">
        <f t="shared" si="2"/>
        <v>19.600000000000001</v>
      </c>
      <c r="X14" s="17"/>
    </row>
    <row r="15" spans="1:24" ht="18" customHeight="1" x14ac:dyDescent="0.25">
      <c r="A15" s="10">
        <v>7</v>
      </c>
      <c r="B15" s="32" t="s">
        <v>8</v>
      </c>
      <c r="C15" s="11">
        <v>773</v>
      </c>
      <c r="D15" s="11">
        <v>1033</v>
      </c>
      <c r="E15" s="11">
        <v>1017</v>
      </c>
      <c r="F15" s="11">
        <v>0</v>
      </c>
      <c r="G15" s="11">
        <v>9099.9840814014515</v>
      </c>
      <c r="H15" s="12">
        <f t="shared" si="0"/>
        <v>89.48</v>
      </c>
      <c r="I15" s="11">
        <v>155</v>
      </c>
      <c r="J15" s="11">
        <v>169</v>
      </c>
      <c r="K15" s="11">
        <v>168</v>
      </c>
      <c r="L15" s="11">
        <v>0</v>
      </c>
      <c r="M15" s="11">
        <v>448.42353104590188</v>
      </c>
      <c r="N15" s="12">
        <f t="shared" si="1"/>
        <v>26.69</v>
      </c>
      <c r="O15" s="11">
        <v>600</v>
      </c>
      <c r="P15" s="11">
        <v>610</v>
      </c>
      <c r="Q15" s="11">
        <v>610</v>
      </c>
      <c r="R15" s="11">
        <v>0</v>
      </c>
      <c r="S15" s="11">
        <v>1250.0936302154369</v>
      </c>
      <c r="T15" s="12">
        <f t="shared" si="2"/>
        <v>20.49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69</v>
      </c>
      <c r="D17" s="11">
        <v>69</v>
      </c>
      <c r="E17" s="11">
        <v>67</v>
      </c>
      <c r="F17" s="11">
        <v>0</v>
      </c>
      <c r="G17" s="11">
        <v>717.31701850446586</v>
      </c>
      <c r="H17" s="12">
        <f t="shared" si="0"/>
        <v>107.06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138</v>
      </c>
      <c r="D18" s="11">
        <v>139</v>
      </c>
      <c r="E18" s="11">
        <v>135</v>
      </c>
      <c r="F18" s="11">
        <v>0</v>
      </c>
      <c r="G18" s="11">
        <v>1522.1088025635408</v>
      </c>
      <c r="H18" s="12">
        <f t="shared" si="0"/>
        <v>112.75</v>
      </c>
      <c r="I18" s="11">
        <v>0</v>
      </c>
      <c r="J18" s="11">
        <v>18</v>
      </c>
      <c r="K18" s="11">
        <v>17</v>
      </c>
      <c r="L18" s="11">
        <v>0</v>
      </c>
      <c r="M18" s="11">
        <v>30.485657764589508</v>
      </c>
      <c r="N18" s="12">
        <f t="shared" si="1"/>
        <v>17.93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65</v>
      </c>
      <c r="D19" s="11">
        <v>85</v>
      </c>
      <c r="E19" s="11">
        <v>82</v>
      </c>
      <c r="F19" s="11">
        <v>0</v>
      </c>
      <c r="G19" s="11">
        <v>993.61194748938681</v>
      </c>
      <c r="H19" s="12">
        <f t="shared" si="0"/>
        <v>121.17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20</v>
      </c>
      <c r="D20" s="11">
        <v>31</v>
      </c>
      <c r="E20" s="11">
        <v>31</v>
      </c>
      <c r="F20" s="11">
        <v>0</v>
      </c>
      <c r="G20" s="11">
        <v>454.28527930982756</v>
      </c>
      <c r="H20" s="12">
        <f t="shared" si="0"/>
        <v>146.54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106" t="s">
        <v>14</v>
      </c>
      <c r="B22" s="107"/>
      <c r="C22" s="5">
        <f>SUM(C9:C20)</f>
        <v>3138</v>
      </c>
      <c r="D22" s="4">
        <f>SUM(D9:D20)</f>
        <v>3229</v>
      </c>
      <c r="E22" s="4">
        <f>SUM(E9:E20)</f>
        <v>3181</v>
      </c>
      <c r="F22" s="5">
        <f>SUM(F9:F20)</f>
        <v>0</v>
      </c>
      <c r="G22" s="6">
        <f>ROUND(SUM(G9:G20),2)</f>
        <v>30277</v>
      </c>
      <c r="H22" s="7">
        <f>IFERROR(ROUND(G22/E22*10,2),"-")</f>
        <v>95.18</v>
      </c>
      <c r="I22" s="4">
        <f>SUM(I9:I20)</f>
        <v>1727</v>
      </c>
      <c r="J22" s="4">
        <f>SUM(J9:J20)</f>
        <v>1796</v>
      </c>
      <c r="K22" s="4">
        <f>SUM(K9:K20)</f>
        <v>1757</v>
      </c>
      <c r="L22" s="5">
        <f>SUM(L9:L20)</f>
        <v>0</v>
      </c>
      <c r="M22" s="6">
        <f>ROUND(SUM(M9:M20),2)</f>
        <v>4805</v>
      </c>
      <c r="N22" s="7">
        <f>IFERROR(ROUND(M22/K22*10,2),"-")</f>
        <v>27.35</v>
      </c>
      <c r="O22" s="4">
        <f>SUM(O9:O20)</f>
        <v>2089</v>
      </c>
      <c r="P22" s="4">
        <f>SUM(P9:P20)</f>
        <v>2400</v>
      </c>
      <c r="Q22" s="4">
        <f>SUM(Q9:Q20)</f>
        <v>2391</v>
      </c>
      <c r="R22" s="5">
        <f>SUM(R9:R20)</f>
        <v>0</v>
      </c>
      <c r="S22" s="6">
        <f>ROUND(SUM(S9:S20),2)</f>
        <v>4654</v>
      </c>
      <c r="T22" s="7">
        <f>IFERROR(ROUND(S22/Q22*10,2),"-")</f>
        <v>19.46</v>
      </c>
      <c r="X22" s="17"/>
    </row>
    <row r="23" spans="1:24" s="22" customFormat="1" ht="18" hidden="1" customHeight="1" x14ac:dyDescent="0.25">
      <c r="A23" s="18"/>
      <c r="B23" s="18"/>
      <c r="C23" s="3"/>
      <c r="D23" s="3"/>
      <c r="E23" s="3"/>
      <c r="F23" s="19"/>
      <c r="G23" s="20"/>
      <c r="H23" s="34"/>
      <c r="I23" s="35"/>
      <c r="J23" s="35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hidden="1" customHeight="1" x14ac:dyDescent="0.25">
      <c r="B24" s="30">
        <v>2019</v>
      </c>
      <c r="C24" s="23"/>
      <c r="D24" s="23"/>
      <c r="E24" s="23"/>
      <c r="F24" s="24"/>
      <c r="G24" s="25"/>
      <c r="H24" s="36" t="s">
        <v>42</v>
      </c>
      <c r="I24" s="37"/>
      <c r="J24" s="37">
        <f>'[1]2020'!$T$22</f>
        <v>310778.15000000002</v>
      </c>
      <c r="K24" s="1"/>
      <c r="M24" s="27"/>
      <c r="N24" s="27"/>
      <c r="O24" s="27"/>
      <c r="P24" s="27"/>
      <c r="Q24" s="27"/>
      <c r="R24" s="27"/>
      <c r="S24" s="27"/>
      <c r="T24" s="27"/>
    </row>
    <row r="25" spans="1:24" hidden="1" x14ac:dyDescent="0.25">
      <c r="B25" s="30">
        <v>2018</v>
      </c>
      <c r="G25" s="23"/>
      <c r="H25" s="38" t="s">
        <v>43</v>
      </c>
      <c r="I25" s="39"/>
      <c r="J25" s="40">
        <f>G22</f>
        <v>30277</v>
      </c>
    </row>
    <row r="26" spans="1:24" hidden="1" x14ac:dyDescent="0.25">
      <c r="B26" s="30">
        <v>2017</v>
      </c>
      <c r="H26" s="41" t="s">
        <v>44</v>
      </c>
      <c r="I26" s="39"/>
      <c r="J26" s="40">
        <f>M22</f>
        <v>4805</v>
      </c>
    </row>
    <row r="27" spans="1:24" hidden="1" x14ac:dyDescent="0.25">
      <c r="B27" s="30">
        <v>2016</v>
      </c>
      <c r="H27" s="41" t="s">
        <v>45</v>
      </c>
      <c r="I27" s="39"/>
      <c r="J27" s="40">
        <f>S22</f>
        <v>4654</v>
      </c>
    </row>
    <row r="28" spans="1:24" hidden="1" x14ac:dyDescent="0.25">
      <c r="B28" s="30">
        <v>2015</v>
      </c>
      <c r="H28" s="41" t="s">
        <v>46</v>
      </c>
      <c r="I28" s="39"/>
      <c r="J28" s="40">
        <f>G68</f>
        <v>19331</v>
      </c>
    </row>
    <row r="29" spans="1:24" hidden="1" x14ac:dyDescent="0.25">
      <c r="B29" s="30"/>
      <c r="H29" s="39"/>
      <c r="I29" s="39"/>
      <c r="J29" s="39"/>
    </row>
    <row r="31" spans="1:24" x14ac:dyDescent="0.25">
      <c r="T31" s="28" t="s">
        <v>16</v>
      </c>
    </row>
    <row r="47" spans="1:20" ht="18.75" x14ac:dyDescent="0.25">
      <c r="A47" s="98" t="s">
        <v>23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</row>
    <row r="48" spans="1:20" ht="18.75" x14ac:dyDescent="0.25">
      <c r="A48" s="98" t="s">
        <v>15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</row>
    <row r="49" spans="1:20" ht="18.75" x14ac:dyDescent="0.25">
      <c r="A49" s="98" t="s">
        <v>27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</row>
    <row r="51" spans="1:20" x14ac:dyDescent="0.25">
      <c r="A51" s="99" t="s">
        <v>0</v>
      </c>
      <c r="B51" s="101" t="s">
        <v>1</v>
      </c>
      <c r="C51" s="104" t="s">
        <v>28</v>
      </c>
      <c r="D51" s="105"/>
      <c r="E51" s="105"/>
      <c r="F51" s="104"/>
      <c r="G51" s="104"/>
      <c r="H51" s="104"/>
      <c r="I51" s="105" t="s">
        <v>29</v>
      </c>
      <c r="J51" s="105"/>
      <c r="K51" s="105"/>
      <c r="L51" s="104"/>
      <c r="M51" s="104"/>
      <c r="N51" s="104"/>
      <c r="O51" s="105" t="s">
        <v>30</v>
      </c>
      <c r="P51" s="105"/>
      <c r="Q51" s="105"/>
      <c r="R51" s="104"/>
      <c r="S51" s="104"/>
      <c r="T51" s="104"/>
    </row>
    <row r="52" spans="1:20" x14ac:dyDescent="0.25">
      <c r="A52" s="100"/>
      <c r="B52" s="102"/>
      <c r="C52" s="95" t="s">
        <v>17</v>
      </c>
      <c r="D52" s="95" t="s">
        <v>20</v>
      </c>
      <c r="E52" s="95" t="s">
        <v>21</v>
      </c>
      <c r="F52" s="95" t="s">
        <v>22</v>
      </c>
      <c r="G52" s="95" t="s">
        <v>18</v>
      </c>
      <c r="H52" s="95" t="s">
        <v>19</v>
      </c>
      <c r="I52" s="95" t="s">
        <v>17</v>
      </c>
      <c r="J52" s="95" t="s">
        <v>20</v>
      </c>
      <c r="K52" s="95" t="s">
        <v>21</v>
      </c>
      <c r="L52" s="95" t="s">
        <v>22</v>
      </c>
      <c r="M52" s="95" t="s">
        <v>18</v>
      </c>
      <c r="N52" s="95" t="s">
        <v>19</v>
      </c>
      <c r="O52" s="95" t="s">
        <v>17</v>
      </c>
      <c r="P52" s="95" t="s">
        <v>20</v>
      </c>
      <c r="Q52" s="95" t="s">
        <v>21</v>
      </c>
      <c r="R52" s="95" t="s">
        <v>22</v>
      </c>
      <c r="S52" s="95" t="s">
        <v>18</v>
      </c>
      <c r="T52" s="95" t="s">
        <v>19</v>
      </c>
    </row>
    <row r="53" spans="1:20" x14ac:dyDescent="0.25">
      <c r="A53" s="97"/>
      <c r="B53" s="103"/>
      <c r="C53" s="96"/>
      <c r="D53" s="96"/>
      <c r="E53" s="96"/>
      <c r="F53" s="97"/>
      <c r="G53" s="97"/>
      <c r="H53" s="97"/>
      <c r="I53" s="96"/>
      <c r="J53" s="96"/>
      <c r="K53" s="96"/>
      <c r="L53" s="97"/>
      <c r="M53" s="97"/>
      <c r="N53" s="97"/>
      <c r="O53" s="96"/>
      <c r="P53" s="96"/>
      <c r="Q53" s="96"/>
      <c r="R53" s="97"/>
      <c r="S53" s="97"/>
      <c r="T53" s="97"/>
    </row>
    <row r="54" spans="1:20" x14ac:dyDescent="0.25">
      <c r="A54" s="8"/>
      <c r="B54" s="31"/>
      <c r="C54" s="9"/>
      <c r="D54" s="9"/>
      <c r="E54" s="9"/>
      <c r="F54" s="8"/>
      <c r="G54" s="8"/>
      <c r="H54" s="8"/>
      <c r="I54" s="9"/>
      <c r="J54" s="9"/>
      <c r="K54" s="9"/>
      <c r="L54" s="8"/>
      <c r="M54" s="8"/>
      <c r="N54" s="8"/>
      <c r="O54" s="9"/>
      <c r="P54" s="9"/>
      <c r="Q54" s="9"/>
      <c r="R54" s="8"/>
      <c r="S54" s="8"/>
      <c r="T54" s="8"/>
    </row>
    <row r="55" spans="1:20" x14ac:dyDescent="0.25">
      <c r="A55" s="10">
        <v>1</v>
      </c>
      <c r="B55" s="32" t="s">
        <v>2</v>
      </c>
      <c r="C55" s="11">
        <v>80</v>
      </c>
      <c r="D55" s="11">
        <v>80</v>
      </c>
      <c r="E55" s="11">
        <v>80</v>
      </c>
      <c r="F55" s="11">
        <v>0</v>
      </c>
      <c r="G55" s="11">
        <v>2973.8546807379848</v>
      </c>
      <c r="H55" s="12">
        <f>IFERROR(ROUND(G55/E55*10,2),"-")</f>
        <v>371.73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2" t="str">
        <f>IFERROR(ROUND(M55/K55*10,2),"-")</f>
        <v>-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2" t="str">
        <f>IFERROR(ROUND(S55/Q55*10,2),"-")</f>
        <v>-</v>
      </c>
    </row>
    <row r="56" spans="1:20" x14ac:dyDescent="0.25">
      <c r="A56" s="10">
        <v>2</v>
      </c>
      <c r="B56" s="32" t="s">
        <v>3</v>
      </c>
      <c r="C56" s="11">
        <v>83</v>
      </c>
      <c r="D56" s="11">
        <v>135</v>
      </c>
      <c r="E56" s="11">
        <v>135</v>
      </c>
      <c r="F56" s="11">
        <v>0</v>
      </c>
      <c r="G56" s="11">
        <v>1962.498588067233</v>
      </c>
      <c r="H56" s="12">
        <f t="shared" ref="H56:H66" si="3">IFERROR(ROUND(G56/E56*10,2),"-")</f>
        <v>145.37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2" t="str">
        <f t="shared" ref="N56:N66" si="4">IFERROR(ROUND(M56/K56*10,2),"-")</f>
        <v>-</v>
      </c>
      <c r="O56" s="11">
        <v>18</v>
      </c>
      <c r="P56" s="11">
        <v>18</v>
      </c>
      <c r="Q56" s="11">
        <v>18</v>
      </c>
      <c r="R56" s="11">
        <v>0</v>
      </c>
      <c r="S56" s="11">
        <v>24.776274713839751</v>
      </c>
      <c r="T56" s="12">
        <f t="shared" ref="T56:T66" si="5">IFERROR(ROUND(S56/Q56*10,2),"-")</f>
        <v>13.76</v>
      </c>
    </row>
    <row r="57" spans="1:20" x14ac:dyDescent="0.25">
      <c r="A57" s="10">
        <v>3</v>
      </c>
      <c r="B57" s="32" t="s">
        <v>4</v>
      </c>
      <c r="C57" s="11">
        <v>114</v>
      </c>
      <c r="D57" s="11">
        <v>120</v>
      </c>
      <c r="E57" s="11">
        <v>120</v>
      </c>
      <c r="F57" s="11">
        <v>0</v>
      </c>
      <c r="G57" s="11">
        <v>3141.6894385090518</v>
      </c>
      <c r="H57" s="12">
        <f t="shared" si="3"/>
        <v>261.81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2" t="str">
        <f t="shared" si="4"/>
        <v>-</v>
      </c>
      <c r="O57" s="11">
        <v>2</v>
      </c>
      <c r="P57" s="11">
        <v>2</v>
      </c>
      <c r="Q57" s="11">
        <v>2</v>
      </c>
      <c r="R57" s="11">
        <v>0</v>
      </c>
      <c r="S57" s="11">
        <v>3.2237252861602497</v>
      </c>
      <c r="T57" s="12">
        <f t="shared" si="5"/>
        <v>16.12</v>
      </c>
    </row>
    <row r="58" spans="1:20" x14ac:dyDescent="0.25">
      <c r="A58" s="10">
        <v>4</v>
      </c>
      <c r="B58" s="32" t="s">
        <v>5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2" t="str">
        <f t="shared" si="3"/>
        <v>-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2" t="str">
        <f t="shared" si="4"/>
        <v>-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2" t="str">
        <f t="shared" si="5"/>
        <v>-</v>
      </c>
    </row>
    <row r="59" spans="1:20" x14ac:dyDescent="0.25">
      <c r="A59" s="10">
        <v>5</v>
      </c>
      <c r="B59" s="32" t="s">
        <v>6</v>
      </c>
      <c r="C59" s="11">
        <v>80</v>
      </c>
      <c r="D59" s="11">
        <v>75</v>
      </c>
      <c r="E59" s="11">
        <v>75</v>
      </c>
      <c r="F59" s="11">
        <v>0</v>
      </c>
      <c r="G59" s="11">
        <v>2997.3744065505289</v>
      </c>
      <c r="H59" s="12">
        <f t="shared" si="3"/>
        <v>399.65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2" t="str">
        <f t="shared" si="4"/>
        <v>-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2" t="str">
        <f t="shared" si="5"/>
        <v>-</v>
      </c>
    </row>
    <row r="60" spans="1:20" x14ac:dyDescent="0.25">
      <c r="A60" s="10">
        <v>6</v>
      </c>
      <c r="B60" s="32" t="s">
        <v>7</v>
      </c>
      <c r="C60" s="11">
        <v>55</v>
      </c>
      <c r="D60" s="11">
        <v>157</v>
      </c>
      <c r="E60" s="11">
        <v>157</v>
      </c>
      <c r="F60" s="11">
        <v>0</v>
      </c>
      <c r="G60" s="11">
        <v>4496.2482727203715</v>
      </c>
      <c r="H60" s="12">
        <f t="shared" si="3"/>
        <v>286.39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2" t="str">
        <f t="shared" si="4"/>
        <v>-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2" t="str">
        <f t="shared" si="5"/>
        <v>-</v>
      </c>
    </row>
    <row r="61" spans="1:20" x14ac:dyDescent="0.25">
      <c r="A61" s="10">
        <v>7</v>
      </c>
      <c r="B61" s="32" t="s">
        <v>8</v>
      </c>
      <c r="C61" s="11">
        <v>72</v>
      </c>
      <c r="D61" s="11">
        <v>122</v>
      </c>
      <c r="E61" s="11">
        <v>122</v>
      </c>
      <c r="F61" s="11">
        <v>0</v>
      </c>
      <c r="G61" s="11">
        <v>3735.4375668731859</v>
      </c>
      <c r="H61" s="12">
        <f t="shared" si="3"/>
        <v>306.18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2" t="str">
        <f t="shared" si="4"/>
        <v>-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2" t="str">
        <f t="shared" si="5"/>
        <v>-</v>
      </c>
    </row>
    <row r="62" spans="1:20" x14ac:dyDescent="0.25">
      <c r="A62" s="10">
        <v>8</v>
      </c>
      <c r="B62" s="32" t="s">
        <v>9</v>
      </c>
      <c r="C62" s="11">
        <v>1</v>
      </c>
      <c r="D62" s="11">
        <v>1</v>
      </c>
      <c r="E62" s="11">
        <v>1</v>
      </c>
      <c r="F62" s="11">
        <v>0</v>
      </c>
      <c r="G62" s="11">
        <v>23.897046541644521</v>
      </c>
      <c r="H62" s="12">
        <f t="shared" si="3"/>
        <v>238.97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2" t="str">
        <f t="shared" si="4"/>
        <v>-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2" t="str">
        <f t="shared" si="5"/>
        <v>-</v>
      </c>
    </row>
    <row r="63" spans="1:20" x14ac:dyDescent="0.25">
      <c r="A63" s="10">
        <v>9</v>
      </c>
      <c r="B63" s="32" t="s">
        <v>10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2" t="str">
        <f t="shared" si="3"/>
        <v>-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2" t="str">
        <f t="shared" si="4"/>
        <v>-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2" t="str">
        <f t="shared" si="5"/>
        <v>-</v>
      </c>
    </row>
    <row r="64" spans="1:20" x14ac:dyDescent="0.25">
      <c r="A64" s="10">
        <v>10</v>
      </c>
      <c r="B64" s="32" t="s">
        <v>11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2" t="str">
        <f t="shared" si="3"/>
        <v>-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2" t="str">
        <f t="shared" si="4"/>
        <v>-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2" t="str">
        <f t="shared" si="5"/>
        <v>-</v>
      </c>
    </row>
    <row r="65" spans="1:20" x14ac:dyDescent="0.25">
      <c r="A65" s="10">
        <v>11</v>
      </c>
      <c r="B65" s="32" t="s">
        <v>12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2" t="str">
        <f t="shared" si="3"/>
        <v>-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2" t="str">
        <f t="shared" si="4"/>
        <v>-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2" t="str">
        <f t="shared" si="5"/>
        <v>-</v>
      </c>
    </row>
    <row r="66" spans="1:20" x14ac:dyDescent="0.25">
      <c r="A66" s="10">
        <v>12</v>
      </c>
      <c r="B66" s="32" t="s">
        <v>13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2" t="str">
        <f t="shared" si="3"/>
        <v>-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2" t="str">
        <f t="shared" si="4"/>
        <v>-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2" t="str">
        <f t="shared" si="5"/>
        <v>-</v>
      </c>
    </row>
    <row r="67" spans="1:20" x14ac:dyDescent="0.25">
      <c r="A67" s="13"/>
      <c r="B67" s="33"/>
      <c r="C67" s="14"/>
      <c r="D67" s="14"/>
      <c r="E67" s="14"/>
      <c r="F67" s="14"/>
      <c r="G67" s="14"/>
      <c r="H67" s="15"/>
      <c r="I67" s="14"/>
      <c r="J67" s="14"/>
      <c r="K67" s="14"/>
      <c r="L67" s="14"/>
      <c r="M67" s="14"/>
      <c r="N67" s="15"/>
      <c r="O67" s="14"/>
      <c r="P67" s="14"/>
      <c r="Q67" s="14"/>
      <c r="R67" s="14"/>
      <c r="S67" s="14"/>
      <c r="T67" s="15"/>
    </row>
    <row r="68" spans="1:20" x14ac:dyDescent="0.25">
      <c r="A68" s="106" t="s">
        <v>14</v>
      </c>
      <c r="B68" s="107"/>
      <c r="C68" s="5">
        <f>SUM(C55:C66)</f>
        <v>485</v>
      </c>
      <c r="D68" s="4">
        <f>SUM(D55:D66)</f>
        <v>690</v>
      </c>
      <c r="E68" s="4">
        <f>SUM(E55:E66)</f>
        <v>690</v>
      </c>
      <c r="F68" s="5">
        <f>SUM(F55:F66)</f>
        <v>0</v>
      </c>
      <c r="G68" s="6">
        <f>ROUND(SUM(G55:G66),2)</f>
        <v>19331</v>
      </c>
      <c r="H68" s="7">
        <f>IFERROR(ROUND(G68/E68*10,2),"-")</f>
        <v>280.16000000000003</v>
      </c>
      <c r="I68" s="4">
        <f>SUM(I55:I66)</f>
        <v>0</v>
      </c>
      <c r="J68" s="4">
        <f>SUM(J55:J66)</f>
        <v>0</v>
      </c>
      <c r="K68" s="4">
        <f>SUM(K55:K66)</f>
        <v>0</v>
      </c>
      <c r="L68" s="5">
        <f>SUM(L55:L66)</f>
        <v>0</v>
      </c>
      <c r="M68" s="6">
        <f>ROUND(SUM(M55:M66),2)</f>
        <v>0</v>
      </c>
      <c r="N68" s="7" t="str">
        <f>IFERROR(ROUND(M68/K68*10,2),"-")</f>
        <v>-</v>
      </c>
      <c r="O68" s="4">
        <f>SUM(O55:O66)</f>
        <v>20</v>
      </c>
      <c r="P68" s="4">
        <f>SUM(P55:P66)</f>
        <v>20</v>
      </c>
      <c r="Q68" s="4">
        <f>SUM(Q55:Q66)</f>
        <v>20</v>
      </c>
      <c r="R68" s="5">
        <f>SUM(R55:R66)</f>
        <v>0</v>
      </c>
      <c r="S68" s="6">
        <f>ROUND(SUM(S55:S66),2)</f>
        <v>28</v>
      </c>
      <c r="T68" s="7">
        <f>IFERROR(ROUND(S68/Q68*10,2),"-")</f>
        <v>14</v>
      </c>
    </row>
    <row r="69" spans="1:20" x14ac:dyDescent="0.25">
      <c r="A69" s="18"/>
      <c r="B69" s="18"/>
      <c r="C69" s="3"/>
      <c r="D69" s="3"/>
      <c r="E69" s="3"/>
      <c r="F69" s="19"/>
      <c r="G69" s="20"/>
      <c r="H69" s="2"/>
      <c r="I69" s="3"/>
      <c r="J69" s="3"/>
      <c r="K69" s="3"/>
      <c r="L69" s="19"/>
      <c r="M69" s="20"/>
      <c r="N69" s="21"/>
      <c r="O69" s="21"/>
      <c r="P69" s="21"/>
      <c r="Q69" s="21"/>
      <c r="R69" s="21"/>
      <c r="S69" s="21"/>
      <c r="T69" s="21"/>
    </row>
    <row r="70" spans="1:20" hidden="1" x14ac:dyDescent="0.25">
      <c r="B70" s="30">
        <v>2019</v>
      </c>
      <c r="C70" s="23"/>
      <c r="D70" s="23"/>
      <c r="E70" s="23"/>
      <c r="F70" s="24"/>
      <c r="G70" s="25"/>
      <c r="H70" s="26"/>
      <c r="I70" s="1"/>
      <c r="J70" s="1"/>
      <c r="K70" s="1"/>
      <c r="M70" s="27"/>
      <c r="N70" s="27"/>
      <c r="O70" s="27"/>
      <c r="P70" s="27"/>
      <c r="Q70" s="27"/>
      <c r="R70" s="27"/>
      <c r="S70" s="27"/>
      <c r="T70" s="27"/>
    </row>
    <row r="71" spans="1:20" hidden="1" x14ac:dyDescent="0.25">
      <c r="B71" s="30">
        <v>2018</v>
      </c>
      <c r="G71" s="23"/>
      <c r="H71" s="29"/>
    </row>
    <row r="72" spans="1:20" hidden="1" x14ac:dyDescent="0.25">
      <c r="B72" s="30">
        <v>2017</v>
      </c>
    </row>
    <row r="73" spans="1:20" hidden="1" x14ac:dyDescent="0.25">
      <c r="B73" s="30">
        <v>2016</v>
      </c>
    </row>
    <row r="74" spans="1:20" hidden="1" x14ac:dyDescent="0.25">
      <c r="B74" s="30">
        <v>2015</v>
      </c>
    </row>
    <row r="75" spans="1:20" x14ac:dyDescent="0.25">
      <c r="B75" s="30"/>
      <c r="T75" s="28" t="s">
        <v>16</v>
      </c>
    </row>
    <row r="95" spans="1:20" ht="18.75" x14ac:dyDescent="0.25">
      <c r="A95" s="98" t="s">
        <v>23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</row>
    <row r="96" spans="1:20" ht="18.75" x14ac:dyDescent="0.25">
      <c r="A96" s="98" t="s">
        <v>15</v>
      </c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</row>
    <row r="97" spans="1:20" ht="18.75" x14ac:dyDescent="0.25">
      <c r="A97" s="98" t="s">
        <v>27</v>
      </c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</row>
    <row r="99" spans="1:20" ht="15" customHeight="1" x14ac:dyDescent="0.25">
      <c r="A99" s="99" t="s">
        <v>0</v>
      </c>
      <c r="B99" s="101" t="s">
        <v>1</v>
      </c>
      <c r="C99" s="104" t="s">
        <v>31</v>
      </c>
      <c r="D99" s="105"/>
      <c r="E99" s="105"/>
      <c r="F99" s="104"/>
      <c r="G99" s="104"/>
      <c r="H99" s="104"/>
      <c r="I99" s="105" t="s">
        <v>32</v>
      </c>
      <c r="J99" s="105"/>
      <c r="K99" s="105"/>
      <c r="L99" s="104"/>
      <c r="M99" s="104"/>
      <c r="N99" s="104"/>
      <c r="O99" s="105" t="s">
        <v>33</v>
      </c>
      <c r="P99" s="105"/>
      <c r="Q99" s="105"/>
      <c r="R99" s="104"/>
      <c r="S99" s="104"/>
      <c r="T99" s="104"/>
    </row>
    <row r="100" spans="1:20" x14ac:dyDescent="0.25">
      <c r="A100" s="100"/>
      <c r="B100" s="102"/>
      <c r="C100" s="95" t="s">
        <v>17</v>
      </c>
      <c r="D100" s="95" t="s">
        <v>20</v>
      </c>
      <c r="E100" s="95" t="s">
        <v>21</v>
      </c>
      <c r="F100" s="95" t="s">
        <v>22</v>
      </c>
      <c r="G100" s="95" t="s">
        <v>18</v>
      </c>
      <c r="H100" s="95" t="s">
        <v>19</v>
      </c>
      <c r="I100" s="95" t="s">
        <v>17</v>
      </c>
      <c r="J100" s="95" t="s">
        <v>20</v>
      </c>
      <c r="K100" s="95" t="s">
        <v>21</v>
      </c>
      <c r="L100" s="95" t="s">
        <v>22</v>
      </c>
      <c r="M100" s="95" t="s">
        <v>18</v>
      </c>
      <c r="N100" s="95" t="s">
        <v>19</v>
      </c>
      <c r="O100" s="95" t="s">
        <v>17</v>
      </c>
      <c r="P100" s="95" t="s">
        <v>20</v>
      </c>
      <c r="Q100" s="95" t="s">
        <v>21</v>
      </c>
      <c r="R100" s="95" t="s">
        <v>22</v>
      </c>
      <c r="S100" s="95" t="s">
        <v>18</v>
      </c>
      <c r="T100" s="95" t="s">
        <v>19</v>
      </c>
    </row>
    <row r="101" spans="1:20" x14ac:dyDescent="0.25">
      <c r="A101" s="97"/>
      <c r="B101" s="103"/>
      <c r="C101" s="96"/>
      <c r="D101" s="96"/>
      <c r="E101" s="96"/>
      <c r="F101" s="97"/>
      <c r="G101" s="97"/>
      <c r="H101" s="97"/>
      <c r="I101" s="96"/>
      <c r="J101" s="96"/>
      <c r="K101" s="96"/>
      <c r="L101" s="97"/>
      <c r="M101" s="97"/>
      <c r="N101" s="97"/>
      <c r="O101" s="96"/>
      <c r="P101" s="96"/>
      <c r="Q101" s="96"/>
      <c r="R101" s="97"/>
      <c r="S101" s="97"/>
      <c r="T101" s="97"/>
    </row>
    <row r="102" spans="1:20" x14ac:dyDescent="0.25">
      <c r="A102" s="8"/>
      <c r="B102" s="31"/>
      <c r="C102" s="9"/>
      <c r="D102" s="9"/>
      <c r="E102" s="9"/>
      <c r="F102" s="8"/>
      <c r="G102" s="8"/>
      <c r="H102" s="8"/>
      <c r="I102" s="9"/>
      <c r="J102" s="9"/>
      <c r="K102" s="9"/>
      <c r="L102" s="8"/>
      <c r="M102" s="8"/>
      <c r="N102" s="8"/>
      <c r="O102" s="9"/>
      <c r="P102" s="9"/>
      <c r="Q102" s="9"/>
      <c r="R102" s="8"/>
      <c r="S102" s="8"/>
      <c r="T102" s="8"/>
    </row>
    <row r="103" spans="1:20" x14ac:dyDescent="0.25">
      <c r="A103" s="10">
        <v>1</v>
      </c>
      <c r="B103" s="32" t="s">
        <v>2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2" t="str">
        <f>IFERROR(ROUND(G103/E103*10,2),"-")</f>
        <v>-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2" t="str">
        <f>IFERROR(ROUND(M103/K103*10,2),"-")</f>
        <v>-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2" t="str">
        <f>IFERROR(ROUND(S103/Q103*10,2),"-")</f>
        <v>-</v>
      </c>
    </row>
    <row r="104" spans="1:20" x14ac:dyDescent="0.25">
      <c r="A104" s="10">
        <v>2</v>
      </c>
      <c r="B104" s="32" t="s">
        <v>3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2" t="str">
        <f t="shared" ref="H104:H114" si="6">IFERROR(ROUND(G104/E104*10,2),"-")</f>
        <v>-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2" t="str">
        <f t="shared" ref="N104:N114" si="7">IFERROR(ROUND(M104/K104*10,2),"-")</f>
        <v>-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2" t="str">
        <f t="shared" ref="T104:T114" si="8">IFERROR(ROUND(S104/Q104*10,2),"-")</f>
        <v>-</v>
      </c>
    </row>
    <row r="105" spans="1:20" x14ac:dyDescent="0.25">
      <c r="A105" s="10">
        <v>3</v>
      </c>
      <c r="B105" s="32" t="s">
        <v>4</v>
      </c>
      <c r="C105" s="11">
        <v>10</v>
      </c>
      <c r="D105" s="11">
        <v>10</v>
      </c>
      <c r="E105" s="11">
        <v>9.7189999999999994</v>
      </c>
      <c r="F105" s="11">
        <v>0</v>
      </c>
      <c r="G105" s="11">
        <v>282</v>
      </c>
      <c r="H105" s="12">
        <f t="shared" si="6"/>
        <v>290.14999999999998</v>
      </c>
      <c r="I105" s="11">
        <v>4</v>
      </c>
      <c r="J105" s="11">
        <v>0</v>
      </c>
      <c r="K105" s="11">
        <v>0</v>
      </c>
      <c r="L105" s="11">
        <v>0</v>
      </c>
      <c r="M105" s="11">
        <v>0</v>
      </c>
      <c r="N105" s="12" t="str">
        <f t="shared" si="7"/>
        <v>-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2" t="str">
        <f t="shared" si="8"/>
        <v>-</v>
      </c>
    </row>
    <row r="106" spans="1:20" x14ac:dyDescent="0.25">
      <c r="A106" s="10">
        <v>4</v>
      </c>
      <c r="B106" s="32" t="s">
        <v>5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2" t="str">
        <f t="shared" si="6"/>
        <v>-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2" t="str">
        <f t="shared" si="7"/>
        <v>-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2" t="str">
        <f t="shared" si="8"/>
        <v>-</v>
      </c>
    </row>
    <row r="107" spans="1:20" x14ac:dyDescent="0.25">
      <c r="A107" s="10">
        <v>5</v>
      </c>
      <c r="B107" s="32" t="s">
        <v>6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2" t="str">
        <f t="shared" si="6"/>
        <v>-</v>
      </c>
      <c r="I107" s="11">
        <v>2</v>
      </c>
      <c r="J107" s="11">
        <v>0</v>
      </c>
      <c r="K107" s="11">
        <v>0</v>
      </c>
      <c r="L107" s="11">
        <v>0</v>
      </c>
      <c r="M107" s="11">
        <v>0</v>
      </c>
      <c r="N107" s="12" t="str">
        <f t="shared" si="7"/>
        <v>-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2" t="str">
        <f t="shared" si="8"/>
        <v>-</v>
      </c>
    </row>
    <row r="108" spans="1:20" x14ac:dyDescent="0.25">
      <c r="A108" s="10">
        <v>6</v>
      </c>
      <c r="B108" s="32" t="s">
        <v>7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2" t="str">
        <f t="shared" si="6"/>
        <v>-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2" t="str">
        <f t="shared" si="7"/>
        <v>-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2" t="str">
        <f t="shared" si="8"/>
        <v>-</v>
      </c>
    </row>
    <row r="109" spans="1:20" x14ac:dyDescent="0.25">
      <c r="A109" s="10">
        <v>7</v>
      </c>
      <c r="B109" s="32" t="s">
        <v>8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2" t="str">
        <f t="shared" si="6"/>
        <v>-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2" t="str">
        <f t="shared" si="7"/>
        <v>-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2" t="str">
        <f t="shared" si="8"/>
        <v>-</v>
      </c>
    </row>
    <row r="110" spans="1:20" x14ac:dyDescent="0.25">
      <c r="A110" s="10">
        <v>8</v>
      </c>
      <c r="B110" s="32" t="s">
        <v>9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2" t="str">
        <f t="shared" si="6"/>
        <v>-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2" t="str">
        <f t="shared" si="7"/>
        <v>-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2" t="str">
        <f t="shared" si="8"/>
        <v>-</v>
      </c>
    </row>
    <row r="111" spans="1:20" x14ac:dyDescent="0.25">
      <c r="A111" s="10">
        <v>9</v>
      </c>
      <c r="B111" s="32" t="s">
        <v>10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2" t="str">
        <f t="shared" si="6"/>
        <v>-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2" t="str">
        <f t="shared" si="7"/>
        <v>-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2" t="str">
        <f t="shared" si="8"/>
        <v>-</v>
      </c>
    </row>
    <row r="112" spans="1:20" x14ac:dyDescent="0.25">
      <c r="A112" s="10">
        <v>10</v>
      </c>
      <c r="B112" s="32" t="s">
        <v>11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2" t="str">
        <f t="shared" si="6"/>
        <v>-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2" t="str">
        <f t="shared" si="7"/>
        <v>-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2" t="str">
        <f t="shared" si="8"/>
        <v>-</v>
      </c>
    </row>
    <row r="113" spans="1:20" x14ac:dyDescent="0.25">
      <c r="A113" s="10">
        <v>11</v>
      </c>
      <c r="B113" s="32" t="s">
        <v>12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2" t="str">
        <f t="shared" si="6"/>
        <v>-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2" t="str">
        <f t="shared" si="7"/>
        <v>-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2" t="str">
        <f t="shared" si="8"/>
        <v>-</v>
      </c>
    </row>
    <row r="114" spans="1:20" x14ac:dyDescent="0.25">
      <c r="A114" s="10">
        <v>12</v>
      </c>
      <c r="B114" s="32" t="s">
        <v>13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2" t="str">
        <f t="shared" si="6"/>
        <v>-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2" t="str">
        <f t="shared" si="7"/>
        <v>-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2" t="str">
        <f t="shared" si="8"/>
        <v>-</v>
      </c>
    </row>
    <row r="115" spans="1:20" x14ac:dyDescent="0.25">
      <c r="A115" s="13"/>
      <c r="B115" s="33"/>
      <c r="C115" s="14"/>
      <c r="D115" s="14"/>
      <c r="E115" s="14"/>
      <c r="F115" s="14"/>
      <c r="G115" s="14"/>
      <c r="H115" s="15"/>
      <c r="I115" s="14"/>
      <c r="J115" s="14"/>
      <c r="K115" s="14"/>
      <c r="L115" s="14"/>
      <c r="M115" s="14"/>
      <c r="N115" s="15"/>
      <c r="O115" s="14"/>
      <c r="P115" s="14"/>
      <c r="Q115" s="14"/>
      <c r="R115" s="14"/>
      <c r="S115" s="14"/>
      <c r="T115" s="15"/>
    </row>
    <row r="116" spans="1:20" x14ac:dyDescent="0.25">
      <c r="A116" s="106" t="s">
        <v>14</v>
      </c>
      <c r="B116" s="107"/>
      <c r="C116" s="5">
        <f>SUM(C103:C114)</f>
        <v>10</v>
      </c>
      <c r="D116" s="4">
        <f>SUM(D103:D114)</f>
        <v>10</v>
      </c>
      <c r="E116" s="4">
        <f>SUM(E103:E114)</f>
        <v>9.7189999999999994</v>
      </c>
      <c r="F116" s="5">
        <f>SUM(F103:F114)</f>
        <v>0</v>
      </c>
      <c r="G116" s="6">
        <f>ROUND(SUM(G103:G114),2)</f>
        <v>282</v>
      </c>
      <c r="H116" s="7">
        <f>IFERROR(ROUND(G116/E116*10,2),"-")</f>
        <v>290.14999999999998</v>
      </c>
      <c r="I116" s="4">
        <f>SUM(I103:I114)</f>
        <v>6</v>
      </c>
      <c r="J116" s="4">
        <f>SUM(J103:J114)</f>
        <v>0</v>
      </c>
      <c r="K116" s="4">
        <f>SUM(K103:K114)</f>
        <v>0</v>
      </c>
      <c r="L116" s="5">
        <f>SUM(L103:L114)</f>
        <v>0</v>
      </c>
      <c r="M116" s="6">
        <f>ROUND(SUM(M103:M114),2)</f>
        <v>0</v>
      </c>
      <c r="N116" s="7" t="str">
        <f>IFERROR(ROUND(M116/K116*10,2),"-")</f>
        <v>-</v>
      </c>
      <c r="O116" s="4">
        <f>SUM(O103:O114)</f>
        <v>0</v>
      </c>
      <c r="P116" s="4">
        <f>SUM(P103:P114)</f>
        <v>0</v>
      </c>
      <c r="Q116" s="4">
        <f>SUM(Q103:Q114)</f>
        <v>0</v>
      </c>
      <c r="R116" s="5">
        <f>SUM(R103:R114)</f>
        <v>0</v>
      </c>
      <c r="S116" s="6">
        <f>ROUND(SUM(S103:S114),2)</f>
        <v>0</v>
      </c>
      <c r="T116" s="7" t="str">
        <f>IFERROR(ROUND(S116/Q116*10,2),"-")</f>
        <v>-</v>
      </c>
    </row>
    <row r="117" spans="1:20" x14ac:dyDescent="0.25">
      <c r="A117" s="18"/>
      <c r="B117" s="18"/>
      <c r="C117" s="3"/>
      <c r="D117" s="3"/>
      <c r="E117" s="3"/>
      <c r="F117" s="19"/>
      <c r="G117" s="20"/>
      <c r="H117" s="2"/>
      <c r="I117" s="3"/>
      <c r="J117" s="3"/>
      <c r="K117" s="3"/>
      <c r="L117" s="19"/>
      <c r="M117" s="20"/>
      <c r="N117" s="21"/>
      <c r="O117" s="21"/>
      <c r="P117" s="21"/>
      <c r="Q117" s="21"/>
      <c r="R117" s="21"/>
      <c r="S117" s="21"/>
      <c r="T117" s="21"/>
    </row>
    <row r="118" spans="1:20" hidden="1" x14ac:dyDescent="0.25">
      <c r="B118" s="30">
        <v>2019</v>
      </c>
      <c r="C118" s="23"/>
      <c r="D118" s="23"/>
      <c r="E118" s="23"/>
      <c r="F118" s="24"/>
      <c r="G118" s="25"/>
      <c r="H118" s="26"/>
      <c r="I118" s="1"/>
      <c r="J118" s="1"/>
      <c r="K118" s="1"/>
      <c r="M118" s="27"/>
      <c r="N118" s="27"/>
      <c r="O118" s="27"/>
      <c r="P118" s="27"/>
      <c r="Q118" s="27"/>
      <c r="R118" s="27"/>
      <c r="S118" s="27"/>
      <c r="T118" s="27"/>
    </row>
    <row r="119" spans="1:20" hidden="1" x14ac:dyDescent="0.25">
      <c r="B119" s="30">
        <v>2018</v>
      </c>
      <c r="G119" s="23"/>
      <c r="H119" s="29"/>
    </row>
    <row r="120" spans="1:20" hidden="1" x14ac:dyDescent="0.25">
      <c r="B120" s="30">
        <v>2017</v>
      </c>
    </row>
    <row r="121" spans="1:20" hidden="1" x14ac:dyDescent="0.25">
      <c r="B121" s="30">
        <v>2016</v>
      </c>
    </row>
    <row r="122" spans="1:20" hidden="1" x14ac:dyDescent="0.25">
      <c r="B122" s="30">
        <v>2015</v>
      </c>
    </row>
    <row r="123" spans="1:20" x14ac:dyDescent="0.25">
      <c r="B123" s="30"/>
      <c r="T123" s="28" t="s">
        <v>16</v>
      </c>
    </row>
  </sheetData>
  <mergeCells count="81">
    <mergeCell ref="T100:T101"/>
    <mergeCell ref="A116:B116"/>
    <mergeCell ref="O100:O101"/>
    <mergeCell ref="P100:P101"/>
    <mergeCell ref="Q100:Q101"/>
    <mergeCell ref="R100:R101"/>
    <mergeCell ref="S100:S101"/>
    <mergeCell ref="J100:J101"/>
    <mergeCell ref="K100:K101"/>
    <mergeCell ref="L100:L101"/>
    <mergeCell ref="M100:M101"/>
    <mergeCell ref="N100:N101"/>
    <mergeCell ref="A68:B68"/>
    <mergeCell ref="A95:T95"/>
    <mergeCell ref="A96:T96"/>
    <mergeCell ref="A97:T97"/>
    <mergeCell ref="A99:A101"/>
    <mergeCell ref="B99:B101"/>
    <mergeCell ref="C99:H99"/>
    <mergeCell ref="I99:N99"/>
    <mergeCell ref="O99:T99"/>
    <mergeCell ref="C100:C101"/>
    <mergeCell ref="D100:D101"/>
    <mergeCell ref="E100:E101"/>
    <mergeCell ref="F100:F101"/>
    <mergeCell ref="G100:G101"/>
    <mergeCell ref="H100:H101"/>
    <mergeCell ref="I100:I101"/>
    <mergeCell ref="P52:P53"/>
    <mergeCell ref="Q52:Q53"/>
    <mergeCell ref="R52:R53"/>
    <mergeCell ref="S52:S53"/>
    <mergeCell ref="T52:T53"/>
    <mergeCell ref="K52:K53"/>
    <mergeCell ref="L52:L53"/>
    <mergeCell ref="M52:M53"/>
    <mergeCell ref="N52:N53"/>
    <mergeCell ref="O52:O53"/>
    <mergeCell ref="A47:T47"/>
    <mergeCell ref="A48:T48"/>
    <mergeCell ref="A49:T49"/>
    <mergeCell ref="A51:A53"/>
    <mergeCell ref="B51:B53"/>
    <mergeCell ref="C51:H51"/>
    <mergeCell ref="I51:N51"/>
    <mergeCell ref="O51:T51"/>
    <mergeCell ref="C52:C53"/>
    <mergeCell ref="D52:D53"/>
    <mergeCell ref="E52:E53"/>
    <mergeCell ref="F52:F53"/>
    <mergeCell ref="G52:G53"/>
    <mergeCell ref="H52:H53"/>
    <mergeCell ref="I52:I53"/>
    <mergeCell ref="J52:J53"/>
    <mergeCell ref="A22:B22"/>
    <mergeCell ref="A1:T1"/>
    <mergeCell ref="A2:T2"/>
    <mergeCell ref="A3:T3"/>
    <mergeCell ref="A5:A7"/>
    <mergeCell ref="B5:B7"/>
    <mergeCell ref="C5:H5"/>
    <mergeCell ref="I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5:T5"/>
    <mergeCell ref="O6:O7"/>
    <mergeCell ref="P6:P7"/>
    <mergeCell ref="Q6:Q7"/>
    <mergeCell ref="R6:R7"/>
    <mergeCell ref="S6:S7"/>
    <mergeCell ref="T6:T7"/>
  </mergeCells>
  <pageMargins left="0.59055118110236204" right="1.2992125984252001" top="0.94488188976377996" bottom="0.74803149606299202" header="0.31496062992126" footer="0.31496062992126"/>
  <pageSetup paperSize="5" scale="7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5"/>
  <sheetViews>
    <sheetView topLeftCell="A48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98" t="s">
        <v>23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4" ht="18" customHeight="1" x14ac:dyDescent="0.25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4" ht="18" customHeight="1" x14ac:dyDescent="0.25">
      <c r="A3" s="98" t="s">
        <v>47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5" spans="1:24" ht="21" customHeight="1" x14ac:dyDescent="0.25">
      <c r="A5" s="111" t="s">
        <v>0</v>
      </c>
      <c r="B5" s="113" t="s">
        <v>1</v>
      </c>
      <c r="C5" s="116" t="s">
        <v>24</v>
      </c>
      <c r="D5" s="117"/>
      <c r="E5" s="117"/>
      <c r="F5" s="116"/>
      <c r="G5" s="116"/>
      <c r="H5" s="116"/>
      <c r="I5" s="117" t="s">
        <v>25</v>
      </c>
      <c r="J5" s="117"/>
      <c r="K5" s="117"/>
      <c r="L5" s="116"/>
      <c r="M5" s="116"/>
      <c r="N5" s="116"/>
      <c r="O5" s="117" t="s">
        <v>26</v>
      </c>
      <c r="P5" s="117"/>
      <c r="Q5" s="117"/>
      <c r="R5" s="116"/>
      <c r="S5" s="116"/>
      <c r="T5" s="116"/>
    </row>
    <row r="6" spans="1:24" ht="23.25" customHeight="1" x14ac:dyDescent="0.25">
      <c r="A6" s="112"/>
      <c r="B6" s="114"/>
      <c r="C6" s="108" t="s">
        <v>17</v>
      </c>
      <c r="D6" s="108" t="s">
        <v>20</v>
      </c>
      <c r="E6" s="108" t="s">
        <v>21</v>
      </c>
      <c r="F6" s="108" t="s">
        <v>22</v>
      </c>
      <c r="G6" s="108" t="s">
        <v>18</v>
      </c>
      <c r="H6" s="108" t="s">
        <v>19</v>
      </c>
      <c r="I6" s="108" t="s">
        <v>17</v>
      </c>
      <c r="J6" s="108" t="s">
        <v>20</v>
      </c>
      <c r="K6" s="108" t="s">
        <v>21</v>
      </c>
      <c r="L6" s="108" t="s">
        <v>22</v>
      </c>
      <c r="M6" s="108" t="s">
        <v>18</v>
      </c>
      <c r="N6" s="108" t="s">
        <v>19</v>
      </c>
      <c r="O6" s="108" t="s">
        <v>17</v>
      </c>
      <c r="P6" s="108" t="s">
        <v>20</v>
      </c>
      <c r="Q6" s="108" t="s">
        <v>21</v>
      </c>
      <c r="R6" s="108" t="s">
        <v>22</v>
      </c>
      <c r="S6" s="108" t="s">
        <v>18</v>
      </c>
      <c r="T6" s="108" t="s">
        <v>19</v>
      </c>
    </row>
    <row r="7" spans="1:24" ht="26.25" customHeight="1" x14ac:dyDescent="0.25">
      <c r="A7" s="110"/>
      <c r="B7" s="115"/>
      <c r="C7" s="109"/>
      <c r="D7" s="109"/>
      <c r="E7" s="109"/>
      <c r="F7" s="110"/>
      <c r="G7" s="110"/>
      <c r="H7" s="110"/>
      <c r="I7" s="109"/>
      <c r="J7" s="109"/>
      <c r="K7" s="109"/>
      <c r="L7" s="110"/>
      <c r="M7" s="110"/>
      <c r="N7" s="110"/>
      <c r="O7" s="109"/>
      <c r="P7" s="109"/>
      <c r="Q7" s="109"/>
      <c r="R7" s="110"/>
      <c r="S7" s="110"/>
      <c r="T7" s="110"/>
    </row>
    <row r="8" spans="1:24" ht="20.100000000000001" customHeight="1" x14ac:dyDescent="0.25">
      <c r="A8" s="42">
        <v>1</v>
      </c>
      <c r="B8" s="43" t="s">
        <v>2</v>
      </c>
      <c r="C8" s="46">
        <v>0</v>
      </c>
      <c r="D8" s="46">
        <v>34</v>
      </c>
      <c r="E8" s="46">
        <v>34</v>
      </c>
      <c r="F8" s="46">
        <v>0</v>
      </c>
      <c r="G8" s="46">
        <v>318.17017688933726</v>
      </c>
      <c r="H8" s="47">
        <f>IFERROR(ROUND(G8/E8*10,2),"-")</f>
        <v>93.58</v>
      </c>
      <c r="I8" s="46">
        <v>1153</v>
      </c>
      <c r="J8" s="46">
        <v>1126</v>
      </c>
      <c r="K8" s="46">
        <v>1095</v>
      </c>
      <c r="L8" s="46">
        <v>0</v>
      </c>
      <c r="M8" s="46">
        <v>3139.633481912078</v>
      </c>
      <c r="N8" s="47">
        <f>IFERROR(ROUND(M8/K8*10,2),"-")</f>
        <v>28.67</v>
      </c>
      <c r="O8" s="46">
        <v>55</v>
      </c>
      <c r="P8" s="46">
        <v>67</v>
      </c>
      <c r="Q8" s="46">
        <v>67</v>
      </c>
      <c r="R8" s="46">
        <v>0</v>
      </c>
      <c r="S8" s="46">
        <v>124.75752964652727</v>
      </c>
      <c r="T8" s="47">
        <f>IFERROR(ROUND(S8/Q8*10,2),"-")</f>
        <v>18.62</v>
      </c>
      <c r="X8" s="17"/>
    </row>
    <row r="9" spans="1:24" ht="20.100000000000001" customHeight="1" x14ac:dyDescent="0.25">
      <c r="A9" s="42">
        <v>2</v>
      </c>
      <c r="B9" s="43" t="s">
        <v>3</v>
      </c>
      <c r="C9" s="46">
        <v>80</v>
      </c>
      <c r="D9" s="46">
        <v>65</v>
      </c>
      <c r="E9" s="46">
        <v>65</v>
      </c>
      <c r="F9" s="46">
        <v>0</v>
      </c>
      <c r="G9" s="46">
        <v>550.83268129975602</v>
      </c>
      <c r="H9" s="47">
        <f t="shared" ref="H9:H19" si="0">IFERROR(ROUND(G9/E9*10,2),"-")</f>
        <v>84.74</v>
      </c>
      <c r="I9" s="46">
        <v>5</v>
      </c>
      <c r="J9" s="46">
        <v>5</v>
      </c>
      <c r="K9" s="46">
        <v>5</v>
      </c>
      <c r="L9" s="46">
        <v>0</v>
      </c>
      <c r="M9" s="46">
        <v>10.801104972375692</v>
      </c>
      <c r="N9" s="47">
        <f t="shared" ref="N9:N19" si="1">IFERROR(ROUND(M9/K9*10,2),"-")</f>
        <v>21.6</v>
      </c>
      <c r="O9" s="46">
        <v>305</v>
      </c>
      <c r="P9" s="46">
        <v>487</v>
      </c>
      <c r="Q9" s="46">
        <v>487</v>
      </c>
      <c r="R9" s="46">
        <v>0</v>
      </c>
      <c r="S9" s="46">
        <v>893.79339511868091</v>
      </c>
      <c r="T9" s="47">
        <f t="shared" ref="T9:T19" si="2">IFERROR(ROUND(S9/Q9*10,2),"-")</f>
        <v>18.350000000000001</v>
      </c>
      <c r="X9" s="17"/>
    </row>
    <row r="10" spans="1:24" ht="20.100000000000001" customHeight="1" x14ac:dyDescent="0.25">
      <c r="A10" s="42">
        <v>3</v>
      </c>
      <c r="B10" s="43" t="s">
        <v>4</v>
      </c>
      <c r="C10" s="46">
        <v>105</v>
      </c>
      <c r="D10" s="46">
        <v>67</v>
      </c>
      <c r="E10" s="46">
        <v>67</v>
      </c>
      <c r="F10" s="46">
        <v>0</v>
      </c>
      <c r="G10" s="46">
        <v>621.28407453882289</v>
      </c>
      <c r="H10" s="47">
        <f t="shared" si="0"/>
        <v>92.73</v>
      </c>
      <c r="I10" s="46">
        <v>186</v>
      </c>
      <c r="J10" s="46">
        <v>243</v>
      </c>
      <c r="K10" s="46">
        <v>243</v>
      </c>
      <c r="L10" s="46">
        <v>0</v>
      </c>
      <c r="M10" s="46">
        <v>529.31029038443432</v>
      </c>
      <c r="N10" s="47">
        <f t="shared" si="1"/>
        <v>21.78</v>
      </c>
      <c r="O10" s="46">
        <v>170</v>
      </c>
      <c r="P10" s="46">
        <v>185</v>
      </c>
      <c r="Q10" s="46">
        <v>185</v>
      </c>
      <c r="R10" s="46">
        <v>0</v>
      </c>
      <c r="S10" s="46">
        <v>335.89604628895171</v>
      </c>
      <c r="T10" s="47">
        <f t="shared" si="2"/>
        <v>18.16</v>
      </c>
      <c r="X10" s="17"/>
    </row>
    <row r="11" spans="1:24" ht="20.100000000000001" customHeight="1" x14ac:dyDescent="0.25">
      <c r="A11" s="42">
        <v>4</v>
      </c>
      <c r="B11" s="43" t="s">
        <v>5</v>
      </c>
      <c r="C11" s="46">
        <v>76</v>
      </c>
      <c r="D11" s="46">
        <v>45</v>
      </c>
      <c r="E11" s="46">
        <v>45</v>
      </c>
      <c r="F11" s="46">
        <v>0</v>
      </c>
      <c r="G11" s="46">
        <v>348.4943375239709</v>
      </c>
      <c r="H11" s="47">
        <f t="shared" si="0"/>
        <v>77.44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7" t="str">
        <f t="shared" si="1"/>
        <v>-</v>
      </c>
      <c r="O11" s="46">
        <v>14</v>
      </c>
      <c r="P11" s="46">
        <v>27</v>
      </c>
      <c r="Q11" s="46">
        <v>27</v>
      </c>
      <c r="R11" s="46">
        <v>0</v>
      </c>
      <c r="S11" s="46">
        <v>46.479247790194698</v>
      </c>
      <c r="T11" s="47">
        <f t="shared" si="2"/>
        <v>17.21</v>
      </c>
      <c r="X11" s="17"/>
    </row>
    <row r="12" spans="1:24" ht="20.100000000000001" customHeight="1" x14ac:dyDescent="0.25">
      <c r="A12" s="42">
        <v>5</v>
      </c>
      <c r="B12" s="43" t="s">
        <v>6</v>
      </c>
      <c r="C12" s="46">
        <v>494</v>
      </c>
      <c r="D12" s="46">
        <v>529</v>
      </c>
      <c r="E12" s="46">
        <v>524</v>
      </c>
      <c r="F12" s="46">
        <v>0</v>
      </c>
      <c r="G12" s="46">
        <v>4873.0735054594761</v>
      </c>
      <c r="H12" s="47">
        <f t="shared" si="0"/>
        <v>93</v>
      </c>
      <c r="I12" s="46">
        <v>185</v>
      </c>
      <c r="J12" s="46">
        <v>185</v>
      </c>
      <c r="K12" s="46">
        <v>180</v>
      </c>
      <c r="L12" s="46">
        <v>0</v>
      </c>
      <c r="M12" s="46">
        <v>504.26021397587959</v>
      </c>
      <c r="N12" s="47">
        <f t="shared" si="1"/>
        <v>28.01</v>
      </c>
      <c r="O12" s="46">
        <v>181</v>
      </c>
      <c r="P12" s="46">
        <v>188</v>
      </c>
      <c r="Q12" s="46">
        <v>185</v>
      </c>
      <c r="R12" s="46">
        <v>0</v>
      </c>
      <c r="S12" s="46">
        <v>376.58752857589559</v>
      </c>
      <c r="T12" s="47">
        <f t="shared" si="2"/>
        <v>20.36</v>
      </c>
      <c r="X12" s="17"/>
    </row>
    <row r="13" spans="1:24" ht="20.100000000000001" customHeight="1" x14ac:dyDescent="0.25">
      <c r="A13" s="42">
        <v>6</v>
      </c>
      <c r="B13" s="43" t="s">
        <v>7</v>
      </c>
      <c r="C13" s="46">
        <v>1318</v>
      </c>
      <c r="D13" s="46">
        <v>1132</v>
      </c>
      <c r="E13" s="46">
        <v>1114</v>
      </c>
      <c r="F13" s="46">
        <v>0</v>
      </c>
      <c r="G13" s="46">
        <v>10777.838095019968</v>
      </c>
      <c r="H13" s="47">
        <f t="shared" si="0"/>
        <v>96.75</v>
      </c>
      <c r="I13" s="46">
        <v>43</v>
      </c>
      <c r="J13" s="46">
        <v>50</v>
      </c>
      <c r="K13" s="46">
        <v>49</v>
      </c>
      <c r="L13" s="46">
        <v>0</v>
      </c>
      <c r="M13" s="46">
        <v>142.08571994474056</v>
      </c>
      <c r="N13" s="47">
        <f t="shared" si="1"/>
        <v>29</v>
      </c>
      <c r="O13" s="46">
        <v>764</v>
      </c>
      <c r="P13" s="46">
        <v>836</v>
      </c>
      <c r="Q13" s="46">
        <v>830</v>
      </c>
      <c r="R13" s="46">
        <v>0</v>
      </c>
      <c r="S13" s="46">
        <v>1626.392622364313</v>
      </c>
      <c r="T13" s="47">
        <f t="shared" si="2"/>
        <v>19.600000000000001</v>
      </c>
      <c r="X13" s="17"/>
    </row>
    <row r="14" spans="1:24" ht="20.100000000000001" customHeight="1" x14ac:dyDescent="0.25">
      <c r="A14" s="42">
        <v>7</v>
      </c>
      <c r="B14" s="43" t="s">
        <v>8</v>
      </c>
      <c r="C14" s="46">
        <v>773</v>
      </c>
      <c r="D14" s="46">
        <v>1033</v>
      </c>
      <c r="E14" s="46">
        <v>1017</v>
      </c>
      <c r="F14" s="46">
        <v>0</v>
      </c>
      <c r="G14" s="46">
        <v>9099.9840814014515</v>
      </c>
      <c r="H14" s="47">
        <f t="shared" si="0"/>
        <v>89.48</v>
      </c>
      <c r="I14" s="46">
        <v>155</v>
      </c>
      <c r="J14" s="46">
        <v>169</v>
      </c>
      <c r="K14" s="46">
        <v>168</v>
      </c>
      <c r="L14" s="46">
        <v>0</v>
      </c>
      <c r="M14" s="46">
        <v>448.42353104590188</v>
      </c>
      <c r="N14" s="47">
        <f t="shared" si="1"/>
        <v>26.69</v>
      </c>
      <c r="O14" s="46">
        <v>600</v>
      </c>
      <c r="P14" s="46">
        <v>610</v>
      </c>
      <c r="Q14" s="46">
        <v>610</v>
      </c>
      <c r="R14" s="46">
        <v>0</v>
      </c>
      <c r="S14" s="46">
        <v>1250.0936302154369</v>
      </c>
      <c r="T14" s="47">
        <f t="shared" si="2"/>
        <v>20.49</v>
      </c>
      <c r="X14" s="17"/>
    </row>
    <row r="15" spans="1:24" ht="20.100000000000001" customHeight="1" x14ac:dyDescent="0.25">
      <c r="A15" s="42">
        <v>8</v>
      </c>
      <c r="B15" s="43" t="s">
        <v>9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7" t="str">
        <f t="shared" si="0"/>
        <v>-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7" t="str">
        <f t="shared" si="1"/>
        <v>-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7" t="str">
        <f t="shared" si="2"/>
        <v>-</v>
      </c>
      <c r="X15" s="17"/>
    </row>
    <row r="16" spans="1:24" ht="20.100000000000001" customHeight="1" x14ac:dyDescent="0.25">
      <c r="A16" s="42">
        <v>9</v>
      </c>
      <c r="B16" s="43" t="s">
        <v>10</v>
      </c>
      <c r="C16" s="46">
        <v>69</v>
      </c>
      <c r="D16" s="46">
        <v>69</v>
      </c>
      <c r="E16" s="46">
        <v>67</v>
      </c>
      <c r="F16" s="46">
        <v>0</v>
      </c>
      <c r="G16" s="46">
        <v>717.31701850446586</v>
      </c>
      <c r="H16" s="47">
        <f t="shared" si="0"/>
        <v>107.06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7" t="str">
        <f t="shared" si="1"/>
        <v>-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7" t="str">
        <f t="shared" si="2"/>
        <v>-</v>
      </c>
      <c r="X16" s="17"/>
    </row>
    <row r="17" spans="1:24" ht="20.100000000000001" customHeight="1" x14ac:dyDescent="0.25">
      <c r="A17" s="42">
        <v>10</v>
      </c>
      <c r="B17" s="43" t="s">
        <v>11</v>
      </c>
      <c r="C17" s="46">
        <v>138</v>
      </c>
      <c r="D17" s="46">
        <v>139</v>
      </c>
      <c r="E17" s="46">
        <v>135</v>
      </c>
      <c r="F17" s="46">
        <v>0</v>
      </c>
      <c r="G17" s="46">
        <v>1522.1088025635408</v>
      </c>
      <c r="H17" s="47">
        <f t="shared" si="0"/>
        <v>112.75</v>
      </c>
      <c r="I17" s="46">
        <v>0</v>
      </c>
      <c r="J17" s="46">
        <v>18</v>
      </c>
      <c r="K17" s="46">
        <v>17</v>
      </c>
      <c r="L17" s="46">
        <v>0</v>
      </c>
      <c r="M17" s="46">
        <v>30.485657764589508</v>
      </c>
      <c r="N17" s="47">
        <f t="shared" si="1"/>
        <v>17.93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7" t="str">
        <f t="shared" si="2"/>
        <v>-</v>
      </c>
      <c r="X17" s="17"/>
    </row>
    <row r="18" spans="1:24" ht="20.100000000000001" customHeight="1" x14ac:dyDescent="0.25">
      <c r="A18" s="42">
        <v>11</v>
      </c>
      <c r="B18" s="43" t="s">
        <v>12</v>
      </c>
      <c r="C18" s="46">
        <v>65</v>
      </c>
      <c r="D18" s="46">
        <v>85</v>
      </c>
      <c r="E18" s="46">
        <v>82</v>
      </c>
      <c r="F18" s="46">
        <v>0</v>
      </c>
      <c r="G18" s="46">
        <v>993.61194748938681</v>
      </c>
      <c r="H18" s="47">
        <f t="shared" si="0"/>
        <v>121.17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7" t="str">
        <f t="shared" si="1"/>
        <v>-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7" t="str">
        <f t="shared" si="2"/>
        <v>-</v>
      </c>
      <c r="X18" s="17"/>
    </row>
    <row r="19" spans="1:24" ht="20.100000000000001" customHeight="1" x14ac:dyDescent="0.25">
      <c r="A19" s="44">
        <v>12</v>
      </c>
      <c r="B19" s="45" t="s">
        <v>13</v>
      </c>
      <c r="C19" s="48">
        <v>20</v>
      </c>
      <c r="D19" s="48">
        <v>31</v>
      </c>
      <c r="E19" s="48">
        <v>31</v>
      </c>
      <c r="F19" s="48">
        <v>0</v>
      </c>
      <c r="G19" s="48">
        <v>454.28527930982756</v>
      </c>
      <c r="H19" s="49">
        <f t="shared" si="0"/>
        <v>146.54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9" t="str">
        <f t="shared" si="1"/>
        <v>-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9" t="str">
        <f t="shared" si="2"/>
        <v>-</v>
      </c>
      <c r="X19" s="17"/>
    </row>
    <row r="20" spans="1:24" ht="25.5" customHeight="1" x14ac:dyDescent="0.25">
      <c r="A20" s="118" t="s">
        <v>14</v>
      </c>
      <c r="B20" s="119"/>
      <c r="C20" s="50">
        <f>SUM(C8:C19)</f>
        <v>3138</v>
      </c>
      <c r="D20" s="51">
        <f>SUM(D8:D19)</f>
        <v>3229</v>
      </c>
      <c r="E20" s="51">
        <f>SUM(E8:E19)</f>
        <v>3181</v>
      </c>
      <c r="F20" s="50">
        <f>SUM(F8:F19)</f>
        <v>0</v>
      </c>
      <c r="G20" s="50">
        <f>ROUND(SUM(G8:G19),2)</f>
        <v>30277</v>
      </c>
      <c r="H20" s="52">
        <f>IFERROR(ROUND(G20/E20*10,2),"-")</f>
        <v>95.18</v>
      </c>
      <c r="I20" s="51">
        <f>SUM(I8:I19)</f>
        <v>1727</v>
      </c>
      <c r="J20" s="51">
        <f>SUM(J8:J19)</f>
        <v>1796</v>
      </c>
      <c r="K20" s="51">
        <f>SUM(K8:K19)</f>
        <v>1757</v>
      </c>
      <c r="L20" s="50">
        <f>SUM(L8:L19)</f>
        <v>0</v>
      </c>
      <c r="M20" s="50">
        <f>ROUND(SUM(M8:M19),2)</f>
        <v>4805</v>
      </c>
      <c r="N20" s="52">
        <f>IFERROR(ROUND(M20/K20*10,2),"-")</f>
        <v>27.35</v>
      </c>
      <c r="O20" s="51">
        <f>SUM(O8:O19)</f>
        <v>2089</v>
      </c>
      <c r="P20" s="51">
        <f>SUM(P8:P19)</f>
        <v>2400</v>
      </c>
      <c r="Q20" s="51">
        <f>SUM(Q8:Q19)</f>
        <v>2391</v>
      </c>
      <c r="R20" s="50">
        <f>SUM(R8:R19)</f>
        <v>0</v>
      </c>
      <c r="S20" s="50">
        <f>ROUND(SUM(S8:S19),2)</f>
        <v>4654</v>
      </c>
      <c r="T20" s="52">
        <f>IFERROR(ROUND(S20/Q20*10,2),"-")</f>
        <v>19.46</v>
      </c>
      <c r="X20" s="17"/>
    </row>
    <row r="21" spans="1:24" s="22" customFormat="1" ht="18" hidden="1" customHeight="1" x14ac:dyDescent="0.25">
      <c r="A21" s="18"/>
      <c r="B21" s="18"/>
      <c r="C21" s="3"/>
      <c r="D21" s="3"/>
      <c r="E21" s="3"/>
      <c r="F21" s="19"/>
      <c r="G21" s="20"/>
      <c r="H21" s="34"/>
      <c r="I21" s="35"/>
      <c r="J21" s="35"/>
      <c r="K21" s="3"/>
      <c r="L21" s="19"/>
      <c r="M21" s="20"/>
      <c r="N21" s="21"/>
      <c r="O21" s="21"/>
      <c r="P21" s="21"/>
      <c r="Q21" s="21"/>
      <c r="R21" s="21"/>
      <c r="S21" s="21"/>
      <c r="T21" s="21"/>
    </row>
    <row r="22" spans="1:24" ht="18" hidden="1" customHeight="1" x14ac:dyDescent="0.25">
      <c r="B22" s="30">
        <v>2019</v>
      </c>
      <c r="C22" s="23"/>
      <c r="D22" s="23"/>
      <c r="E22" s="23"/>
      <c r="F22" s="24"/>
      <c r="G22" s="25"/>
      <c r="H22" s="36" t="s">
        <v>42</v>
      </c>
      <c r="I22" s="37"/>
      <c r="J22" s="37">
        <f>'[1]2020'!$T$22</f>
        <v>310778.15000000002</v>
      </c>
      <c r="K22" s="1"/>
      <c r="M22" s="27"/>
      <c r="N22" s="27"/>
      <c r="O22" s="27"/>
      <c r="P22" s="27"/>
      <c r="Q22" s="27"/>
      <c r="R22" s="27"/>
      <c r="S22" s="27"/>
      <c r="T22" s="27"/>
    </row>
    <row r="23" spans="1:24" hidden="1" x14ac:dyDescent="0.25">
      <c r="B23" s="30">
        <v>2018</v>
      </c>
      <c r="G23" s="23"/>
      <c r="H23" s="38" t="s">
        <v>43</v>
      </c>
      <c r="I23" s="39"/>
      <c r="J23" s="40">
        <f>G20</f>
        <v>30277</v>
      </c>
    </row>
    <row r="24" spans="1:24" hidden="1" x14ac:dyDescent="0.25">
      <c r="B24" s="30">
        <v>2017</v>
      </c>
      <c r="H24" s="41" t="s">
        <v>44</v>
      </c>
      <c r="I24" s="39"/>
      <c r="J24" s="40">
        <f>M20</f>
        <v>4805</v>
      </c>
    </row>
    <row r="25" spans="1:24" hidden="1" x14ac:dyDescent="0.25">
      <c r="B25" s="30">
        <v>2016</v>
      </c>
      <c r="H25" s="41" t="s">
        <v>45</v>
      </c>
      <c r="I25" s="39"/>
      <c r="J25" s="40">
        <f>S20</f>
        <v>4654</v>
      </c>
    </row>
    <row r="26" spans="1:24" hidden="1" x14ac:dyDescent="0.25">
      <c r="B26" s="30">
        <v>2015</v>
      </c>
      <c r="H26" s="41" t="s">
        <v>46</v>
      </c>
      <c r="I26" s="39"/>
      <c r="J26" s="40">
        <f>G65</f>
        <v>19331</v>
      </c>
    </row>
    <row r="27" spans="1:24" hidden="1" x14ac:dyDescent="0.25">
      <c r="B27" s="30"/>
      <c r="H27" s="39"/>
      <c r="I27" s="39"/>
      <c r="J27" s="39"/>
    </row>
    <row r="29" spans="1:24" x14ac:dyDescent="0.25">
      <c r="T29" s="28" t="s">
        <v>16</v>
      </c>
    </row>
    <row r="46" spans="1:20" ht="18.75" x14ac:dyDescent="0.25">
      <c r="A46" s="98" t="s">
        <v>23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</row>
    <row r="47" spans="1:20" ht="18.75" x14ac:dyDescent="0.25">
      <c r="A47" s="98" t="s">
        <v>15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</row>
    <row r="48" spans="1:20" ht="18.75" x14ac:dyDescent="0.25">
      <c r="A48" s="98" t="s">
        <v>47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</row>
    <row r="50" spans="1:20" ht="27" customHeight="1" x14ac:dyDescent="0.25">
      <c r="A50" s="111" t="s">
        <v>0</v>
      </c>
      <c r="B50" s="113" t="s">
        <v>1</v>
      </c>
      <c r="C50" s="116" t="s">
        <v>28</v>
      </c>
      <c r="D50" s="117"/>
      <c r="E50" s="117"/>
      <c r="F50" s="116"/>
      <c r="G50" s="116"/>
      <c r="H50" s="116"/>
      <c r="I50" s="117" t="s">
        <v>29</v>
      </c>
      <c r="J50" s="117"/>
      <c r="K50" s="117"/>
      <c r="L50" s="116"/>
      <c r="M50" s="116"/>
      <c r="N50" s="116"/>
      <c r="O50" s="117" t="s">
        <v>30</v>
      </c>
      <c r="P50" s="117"/>
      <c r="Q50" s="117"/>
      <c r="R50" s="116"/>
      <c r="S50" s="116"/>
      <c r="T50" s="116"/>
    </row>
    <row r="51" spans="1:20" ht="20.25" customHeight="1" x14ac:dyDescent="0.25">
      <c r="A51" s="112"/>
      <c r="B51" s="114"/>
      <c r="C51" s="108" t="s">
        <v>17</v>
      </c>
      <c r="D51" s="108" t="s">
        <v>20</v>
      </c>
      <c r="E51" s="108" t="s">
        <v>21</v>
      </c>
      <c r="F51" s="108" t="s">
        <v>22</v>
      </c>
      <c r="G51" s="108" t="s">
        <v>18</v>
      </c>
      <c r="H51" s="108" t="s">
        <v>19</v>
      </c>
      <c r="I51" s="108" t="s">
        <v>17</v>
      </c>
      <c r="J51" s="108" t="s">
        <v>20</v>
      </c>
      <c r="K51" s="108" t="s">
        <v>21</v>
      </c>
      <c r="L51" s="108" t="s">
        <v>22</v>
      </c>
      <c r="M51" s="108" t="s">
        <v>18</v>
      </c>
      <c r="N51" s="108" t="s">
        <v>19</v>
      </c>
      <c r="O51" s="108" t="s">
        <v>17</v>
      </c>
      <c r="P51" s="108" t="s">
        <v>20</v>
      </c>
      <c r="Q51" s="108" t="s">
        <v>21</v>
      </c>
      <c r="R51" s="108" t="s">
        <v>22</v>
      </c>
      <c r="S51" s="108" t="s">
        <v>18</v>
      </c>
      <c r="T51" s="108" t="s">
        <v>19</v>
      </c>
    </row>
    <row r="52" spans="1:20" ht="25.5" customHeight="1" x14ac:dyDescent="0.25">
      <c r="A52" s="110"/>
      <c r="B52" s="115"/>
      <c r="C52" s="109"/>
      <c r="D52" s="109"/>
      <c r="E52" s="109"/>
      <c r="F52" s="110"/>
      <c r="G52" s="110"/>
      <c r="H52" s="110"/>
      <c r="I52" s="109"/>
      <c r="J52" s="109"/>
      <c r="K52" s="109"/>
      <c r="L52" s="110"/>
      <c r="M52" s="110"/>
      <c r="N52" s="110"/>
      <c r="O52" s="109"/>
      <c r="P52" s="109"/>
      <c r="Q52" s="109"/>
      <c r="R52" s="110"/>
      <c r="S52" s="110"/>
      <c r="T52" s="110"/>
    </row>
    <row r="53" spans="1:20" ht="20.100000000000001" customHeight="1" x14ac:dyDescent="0.25">
      <c r="A53" s="42">
        <v>1</v>
      </c>
      <c r="B53" s="43" t="s">
        <v>2</v>
      </c>
      <c r="C53" s="46">
        <v>80</v>
      </c>
      <c r="D53" s="46">
        <v>80</v>
      </c>
      <c r="E53" s="46">
        <v>80</v>
      </c>
      <c r="F53" s="46">
        <v>0</v>
      </c>
      <c r="G53" s="46">
        <v>2973.8546807379848</v>
      </c>
      <c r="H53" s="47">
        <f>IFERROR(ROUND(G53/E53*10,2),"-")</f>
        <v>371.73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7" t="str">
        <f>IFERROR(ROUND(M53/K53*10,2),"-")</f>
        <v>-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7" t="str">
        <f>IFERROR(ROUND(S53/Q53*10,2),"-")</f>
        <v>-</v>
      </c>
    </row>
    <row r="54" spans="1:20" ht="20.100000000000001" customHeight="1" x14ac:dyDescent="0.25">
      <c r="A54" s="42">
        <v>2</v>
      </c>
      <c r="B54" s="43" t="s">
        <v>3</v>
      </c>
      <c r="C54" s="46">
        <v>83</v>
      </c>
      <c r="D54" s="46">
        <v>135</v>
      </c>
      <c r="E54" s="46">
        <v>135</v>
      </c>
      <c r="F54" s="46">
        <v>0</v>
      </c>
      <c r="G54" s="46">
        <v>1962.498588067233</v>
      </c>
      <c r="H54" s="47">
        <f t="shared" ref="H54:H64" si="3">IFERROR(ROUND(G54/E54*10,2),"-")</f>
        <v>145.37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7" t="str">
        <f t="shared" ref="N54:N64" si="4">IFERROR(ROUND(M54/K54*10,2),"-")</f>
        <v>-</v>
      </c>
      <c r="O54" s="46">
        <v>18</v>
      </c>
      <c r="P54" s="46">
        <v>18</v>
      </c>
      <c r="Q54" s="46">
        <v>18</v>
      </c>
      <c r="R54" s="46">
        <v>0</v>
      </c>
      <c r="S54" s="46">
        <v>24.776274713839751</v>
      </c>
      <c r="T54" s="47">
        <f t="shared" ref="T54:T64" si="5">IFERROR(ROUND(S54/Q54*10,2),"-")</f>
        <v>13.76</v>
      </c>
    </row>
    <row r="55" spans="1:20" ht="20.100000000000001" customHeight="1" x14ac:dyDescent="0.25">
      <c r="A55" s="42">
        <v>3</v>
      </c>
      <c r="B55" s="43" t="s">
        <v>4</v>
      </c>
      <c r="C55" s="46">
        <v>114</v>
      </c>
      <c r="D55" s="46">
        <v>120</v>
      </c>
      <c r="E55" s="46">
        <v>120</v>
      </c>
      <c r="F55" s="46">
        <v>0</v>
      </c>
      <c r="G55" s="46">
        <v>3141.6894385090518</v>
      </c>
      <c r="H55" s="47">
        <f t="shared" si="3"/>
        <v>261.81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7" t="str">
        <f t="shared" si="4"/>
        <v>-</v>
      </c>
      <c r="O55" s="46">
        <v>2</v>
      </c>
      <c r="P55" s="46">
        <v>2</v>
      </c>
      <c r="Q55" s="46">
        <v>2</v>
      </c>
      <c r="R55" s="46">
        <v>0</v>
      </c>
      <c r="S55" s="46">
        <v>3.2237252861602497</v>
      </c>
      <c r="T55" s="47">
        <f t="shared" si="5"/>
        <v>16.12</v>
      </c>
    </row>
    <row r="56" spans="1:20" ht="20.100000000000001" customHeight="1" x14ac:dyDescent="0.25">
      <c r="A56" s="42">
        <v>4</v>
      </c>
      <c r="B56" s="43" t="s">
        <v>5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7" t="str">
        <f t="shared" si="3"/>
        <v>-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7" t="str">
        <f t="shared" si="4"/>
        <v>-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7" t="str">
        <f t="shared" si="5"/>
        <v>-</v>
      </c>
    </row>
    <row r="57" spans="1:20" ht="20.100000000000001" customHeight="1" x14ac:dyDescent="0.25">
      <c r="A57" s="42">
        <v>5</v>
      </c>
      <c r="B57" s="43" t="s">
        <v>6</v>
      </c>
      <c r="C57" s="46">
        <v>80</v>
      </c>
      <c r="D57" s="46">
        <v>75</v>
      </c>
      <c r="E57" s="46">
        <v>75</v>
      </c>
      <c r="F57" s="46">
        <v>0</v>
      </c>
      <c r="G57" s="46">
        <v>2997.3744065505289</v>
      </c>
      <c r="H57" s="47">
        <f t="shared" si="3"/>
        <v>399.65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7" t="str">
        <f t="shared" si="4"/>
        <v>-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7" t="str">
        <f t="shared" si="5"/>
        <v>-</v>
      </c>
    </row>
    <row r="58" spans="1:20" ht="20.100000000000001" customHeight="1" x14ac:dyDescent="0.25">
      <c r="A58" s="42">
        <v>6</v>
      </c>
      <c r="B58" s="43" t="s">
        <v>7</v>
      </c>
      <c r="C58" s="46">
        <v>55</v>
      </c>
      <c r="D58" s="46">
        <v>157</v>
      </c>
      <c r="E58" s="46">
        <v>157</v>
      </c>
      <c r="F58" s="46">
        <v>0</v>
      </c>
      <c r="G58" s="46">
        <v>4496.2482727203715</v>
      </c>
      <c r="H58" s="47">
        <f t="shared" si="3"/>
        <v>286.39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7" t="str">
        <f t="shared" si="4"/>
        <v>-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7" t="str">
        <f t="shared" si="5"/>
        <v>-</v>
      </c>
    </row>
    <row r="59" spans="1:20" ht="20.100000000000001" customHeight="1" x14ac:dyDescent="0.25">
      <c r="A59" s="42">
        <v>7</v>
      </c>
      <c r="B59" s="43" t="s">
        <v>8</v>
      </c>
      <c r="C59" s="46">
        <v>72</v>
      </c>
      <c r="D59" s="46">
        <v>122</v>
      </c>
      <c r="E59" s="46">
        <v>122</v>
      </c>
      <c r="F59" s="46">
        <v>0</v>
      </c>
      <c r="G59" s="46">
        <v>3735.4375668731859</v>
      </c>
      <c r="H59" s="47">
        <f t="shared" si="3"/>
        <v>306.18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7" t="str">
        <f t="shared" si="4"/>
        <v>-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7" t="str">
        <f t="shared" si="5"/>
        <v>-</v>
      </c>
    </row>
    <row r="60" spans="1:20" ht="20.100000000000001" customHeight="1" x14ac:dyDescent="0.25">
      <c r="A60" s="42">
        <v>8</v>
      </c>
      <c r="B60" s="43" t="s">
        <v>9</v>
      </c>
      <c r="C60" s="46">
        <v>1</v>
      </c>
      <c r="D60" s="46">
        <v>1</v>
      </c>
      <c r="E60" s="46">
        <v>1</v>
      </c>
      <c r="F60" s="46">
        <v>0</v>
      </c>
      <c r="G60" s="46">
        <v>23.897046541644521</v>
      </c>
      <c r="H60" s="47">
        <f t="shared" si="3"/>
        <v>238.97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7" t="str">
        <f t="shared" si="4"/>
        <v>-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7" t="str">
        <f t="shared" si="5"/>
        <v>-</v>
      </c>
    </row>
    <row r="61" spans="1:20" ht="20.100000000000001" customHeight="1" x14ac:dyDescent="0.25">
      <c r="A61" s="42">
        <v>9</v>
      </c>
      <c r="B61" s="43" t="s">
        <v>10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7" t="str">
        <f t="shared" si="3"/>
        <v>-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7" t="str">
        <f t="shared" si="4"/>
        <v>-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7" t="str">
        <f t="shared" si="5"/>
        <v>-</v>
      </c>
    </row>
    <row r="62" spans="1:20" ht="20.100000000000001" customHeight="1" x14ac:dyDescent="0.25">
      <c r="A62" s="42">
        <v>10</v>
      </c>
      <c r="B62" s="43" t="s">
        <v>11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7" t="str">
        <f t="shared" si="3"/>
        <v>-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7" t="str">
        <f t="shared" si="4"/>
        <v>-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7" t="str">
        <f t="shared" si="5"/>
        <v>-</v>
      </c>
    </row>
    <row r="63" spans="1:20" ht="20.100000000000001" customHeight="1" x14ac:dyDescent="0.25">
      <c r="A63" s="42">
        <v>11</v>
      </c>
      <c r="B63" s="43" t="s">
        <v>12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  <c r="H63" s="47" t="str">
        <f t="shared" si="3"/>
        <v>-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7" t="str">
        <f t="shared" si="4"/>
        <v>-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7" t="str">
        <f t="shared" si="5"/>
        <v>-</v>
      </c>
    </row>
    <row r="64" spans="1:20" ht="20.100000000000001" customHeight="1" x14ac:dyDescent="0.25">
      <c r="A64" s="42">
        <v>12</v>
      </c>
      <c r="B64" s="43" t="s">
        <v>13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  <c r="H64" s="47" t="str">
        <f t="shared" si="3"/>
        <v>-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7" t="str">
        <f t="shared" si="4"/>
        <v>-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7" t="str">
        <f t="shared" si="5"/>
        <v>-</v>
      </c>
    </row>
    <row r="65" spans="1:20" ht="24" customHeight="1" x14ac:dyDescent="0.25">
      <c r="A65" s="118" t="s">
        <v>14</v>
      </c>
      <c r="B65" s="119"/>
      <c r="C65" s="50">
        <f>SUM(C53:C64)</f>
        <v>485</v>
      </c>
      <c r="D65" s="51">
        <f>SUM(D53:D64)</f>
        <v>690</v>
      </c>
      <c r="E65" s="51">
        <f>SUM(E53:E64)</f>
        <v>690</v>
      </c>
      <c r="F65" s="50">
        <f>SUM(F53:F64)</f>
        <v>0</v>
      </c>
      <c r="G65" s="50">
        <f>ROUND(SUM(G53:G64),2)</f>
        <v>19331</v>
      </c>
      <c r="H65" s="52">
        <f>IFERROR(ROUND(G65/E65*10,2),"-")</f>
        <v>280.16000000000003</v>
      </c>
      <c r="I65" s="51">
        <f>SUM(I53:I64)</f>
        <v>0</v>
      </c>
      <c r="J65" s="51">
        <f>SUM(J53:J64)</f>
        <v>0</v>
      </c>
      <c r="K65" s="51">
        <f>SUM(K53:K64)</f>
        <v>0</v>
      </c>
      <c r="L65" s="50">
        <f>SUM(L53:L64)</f>
        <v>0</v>
      </c>
      <c r="M65" s="50">
        <f>ROUND(SUM(M53:M64),2)</f>
        <v>0</v>
      </c>
      <c r="N65" s="52" t="str">
        <f>IFERROR(ROUND(M65/K65*10,2),"-")</f>
        <v>-</v>
      </c>
      <c r="O65" s="51">
        <f>SUM(O53:O64)</f>
        <v>20</v>
      </c>
      <c r="P65" s="51">
        <f>SUM(P53:P64)</f>
        <v>20</v>
      </c>
      <c r="Q65" s="51">
        <f>SUM(Q53:Q64)</f>
        <v>20</v>
      </c>
      <c r="R65" s="50">
        <f>SUM(R53:R64)</f>
        <v>0</v>
      </c>
      <c r="S65" s="50">
        <f>ROUND(SUM(S53:S64),2)</f>
        <v>28</v>
      </c>
      <c r="T65" s="52">
        <f>IFERROR(ROUND(S65/Q65*10,2),"-")</f>
        <v>14</v>
      </c>
    </row>
    <row r="66" spans="1:20" x14ac:dyDescent="0.25">
      <c r="A66" s="18"/>
      <c r="B66" s="18"/>
      <c r="C66" s="3"/>
      <c r="D66" s="3"/>
      <c r="E66" s="3"/>
      <c r="F66" s="19"/>
      <c r="G66" s="20"/>
      <c r="H66" s="2"/>
      <c r="I66" s="3"/>
      <c r="J66" s="3"/>
      <c r="K66" s="3"/>
      <c r="L66" s="19"/>
      <c r="M66" s="20"/>
      <c r="N66" s="21"/>
      <c r="O66" s="21"/>
      <c r="P66" s="21"/>
      <c r="Q66" s="21"/>
      <c r="R66" s="21"/>
      <c r="S66" s="21"/>
      <c r="T66" s="21"/>
    </row>
    <row r="67" spans="1:20" hidden="1" x14ac:dyDescent="0.25">
      <c r="B67" s="30">
        <v>2019</v>
      </c>
      <c r="C67" s="23"/>
      <c r="D67" s="23"/>
      <c r="E67" s="23"/>
      <c r="F67" s="24"/>
      <c r="G67" s="25"/>
      <c r="H67" s="26"/>
      <c r="I67" s="1"/>
      <c r="J67" s="1"/>
      <c r="K67" s="1"/>
      <c r="M67" s="27"/>
      <c r="N67" s="27"/>
      <c r="O67" s="27"/>
      <c r="P67" s="27"/>
      <c r="Q67" s="27"/>
      <c r="R67" s="27"/>
      <c r="S67" s="27"/>
      <c r="T67" s="27"/>
    </row>
    <row r="68" spans="1:20" hidden="1" x14ac:dyDescent="0.25">
      <c r="B68" s="30">
        <v>2018</v>
      </c>
      <c r="G68" s="23"/>
      <c r="H68" s="29"/>
    </row>
    <row r="69" spans="1:20" hidden="1" x14ac:dyDescent="0.25">
      <c r="B69" s="30">
        <v>2017</v>
      </c>
    </row>
    <row r="70" spans="1:20" hidden="1" x14ac:dyDescent="0.25">
      <c r="B70" s="30">
        <v>2016</v>
      </c>
    </row>
    <row r="71" spans="1:20" hidden="1" x14ac:dyDescent="0.25">
      <c r="B71" s="30">
        <v>2015</v>
      </c>
    </row>
    <row r="72" spans="1:20" x14ac:dyDescent="0.25">
      <c r="B72" s="30"/>
      <c r="T72" s="28" t="s">
        <v>16</v>
      </c>
    </row>
    <row r="89" spans="1:20" ht="18.75" x14ac:dyDescent="0.25">
      <c r="A89" s="98" t="s">
        <v>23</v>
      </c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</row>
    <row r="90" spans="1:20" ht="18.75" x14ac:dyDescent="0.25">
      <c r="A90" s="98" t="s">
        <v>15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</row>
    <row r="91" spans="1:20" ht="18.75" x14ac:dyDescent="0.25">
      <c r="A91" s="98" t="s">
        <v>47</v>
      </c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</row>
    <row r="93" spans="1:20" ht="21.75" customHeight="1" x14ac:dyDescent="0.25">
      <c r="A93" s="111" t="s">
        <v>0</v>
      </c>
      <c r="B93" s="113" t="s">
        <v>1</v>
      </c>
      <c r="C93" s="116" t="s">
        <v>31</v>
      </c>
      <c r="D93" s="117"/>
      <c r="E93" s="117"/>
      <c r="F93" s="116"/>
      <c r="G93" s="116"/>
      <c r="H93" s="116"/>
      <c r="I93" s="117" t="s">
        <v>32</v>
      </c>
      <c r="J93" s="117"/>
      <c r="K93" s="117"/>
      <c r="L93" s="116"/>
      <c r="M93" s="116"/>
      <c r="N93" s="116"/>
      <c r="O93" s="117" t="s">
        <v>33</v>
      </c>
      <c r="P93" s="117"/>
      <c r="Q93" s="117"/>
      <c r="R93" s="116"/>
      <c r="S93" s="116"/>
      <c r="T93" s="116"/>
    </row>
    <row r="94" spans="1:20" x14ac:dyDescent="0.25">
      <c r="A94" s="112"/>
      <c r="B94" s="114"/>
      <c r="C94" s="108" t="s">
        <v>17</v>
      </c>
      <c r="D94" s="108" t="s">
        <v>20</v>
      </c>
      <c r="E94" s="108" t="s">
        <v>21</v>
      </c>
      <c r="F94" s="108" t="s">
        <v>22</v>
      </c>
      <c r="G94" s="108" t="s">
        <v>18</v>
      </c>
      <c r="H94" s="108" t="s">
        <v>19</v>
      </c>
      <c r="I94" s="108" t="s">
        <v>17</v>
      </c>
      <c r="J94" s="108" t="s">
        <v>20</v>
      </c>
      <c r="K94" s="108" t="s">
        <v>21</v>
      </c>
      <c r="L94" s="108" t="s">
        <v>22</v>
      </c>
      <c r="M94" s="108" t="s">
        <v>18</v>
      </c>
      <c r="N94" s="108" t="s">
        <v>19</v>
      </c>
      <c r="O94" s="108" t="s">
        <v>17</v>
      </c>
      <c r="P94" s="108" t="s">
        <v>20</v>
      </c>
      <c r="Q94" s="108" t="s">
        <v>21</v>
      </c>
      <c r="R94" s="108" t="s">
        <v>22</v>
      </c>
      <c r="S94" s="108" t="s">
        <v>18</v>
      </c>
      <c r="T94" s="108" t="s">
        <v>19</v>
      </c>
    </row>
    <row r="95" spans="1:20" ht="38.25" customHeight="1" x14ac:dyDescent="0.25">
      <c r="A95" s="110"/>
      <c r="B95" s="115"/>
      <c r="C95" s="109"/>
      <c r="D95" s="109"/>
      <c r="E95" s="109"/>
      <c r="F95" s="110"/>
      <c r="G95" s="110"/>
      <c r="H95" s="110"/>
      <c r="I95" s="109"/>
      <c r="J95" s="109"/>
      <c r="K95" s="109"/>
      <c r="L95" s="110"/>
      <c r="M95" s="110"/>
      <c r="N95" s="110"/>
      <c r="O95" s="109"/>
      <c r="P95" s="109"/>
      <c r="Q95" s="109"/>
      <c r="R95" s="110"/>
      <c r="S95" s="110"/>
      <c r="T95" s="110"/>
    </row>
    <row r="96" spans="1:20" ht="20.100000000000001" customHeight="1" x14ac:dyDescent="0.25">
      <c r="A96" s="42">
        <v>1</v>
      </c>
      <c r="B96" s="43" t="s">
        <v>2</v>
      </c>
      <c r="C96" s="46">
        <v>0</v>
      </c>
      <c r="D96" s="46">
        <v>0</v>
      </c>
      <c r="E96" s="46">
        <v>0</v>
      </c>
      <c r="F96" s="46">
        <v>0</v>
      </c>
      <c r="G96" s="46">
        <v>0</v>
      </c>
      <c r="H96" s="47" t="str">
        <f>IFERROR(ROUND(G96/E96*10,2),"-")</f>
        <v>-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7" t="str">
        <f>IFERROR(ROUND(M96/K96*10,2),"-")</f>
        <v>-</v>
      </c>
      <c r="O96" s="46">
        <v>0</v>
      </c>
      <c r="P96" s="46">
        <v>0</v>
      </c>
      <c r="Q96" s="46">
        <v>0</v>
      </c>
      <c r="R96" s="46">
        <v>0</v>
      </c>
      <c r="S96" s="46">
        <v>0</v>
      </c>
      <c r="T96" s="47" t="str">
        <f>IFERROR(ROUND(S96/Q96*10,2),"-")</f>
        <v>-</v>
      </c>
    </row>
    <row r="97" spans="1:20" ht="20.100000000000001" customHeight="1" x14ac:dyDescent="0.25">
      <c r="A97" s="42">
        <v>2</v>
      </c>
      <c r="B97" s="43" t="s">
        <v>3</v>
      </c>
      <c r="C97" s="46">
        <v>0</v>
      </c>
      <c r="D97" s="46">
        <v>0</v>
      </c>
      <c r="E97" s="46">
        <v>0</v>
      </c>
      <c r="F97" s="46">
        <v>0</v>
      </c>
      <c r="G97" s="46">
        <v>0</v>
      </c>
      <c r="H97" s="47" t="str">
        <f t="shared" ref="H97:H107" si="6">IFERROR(ROUND(G97/E97*10,2),"-")</f>
        <v>-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7" t="str">
        <f t="shared" ref="N97:N107" si="7">IFERROR(ROUND(M97/K97*10,2),"-")</f>
        <v>-</v>
      </c>
      <c r="O97" s="46">
        <v>0</v>
      </c>
      <c r="P97" s="46">
        <v>0</v>
      </c>
      <c r="Q97" s="46">
        <v>0</v>
      </c>
      <c r="R97" s="46">
        <v>0</v>
      </c>
      <c r="S97" s="46">
        <v>0</v>
      </c>
      <c r="T97" s="47" t="str">
        <f t="shared" ref="T97:T107" si="8">IFERROR(ROUND(S97/Q97*10,2),"-")</f>
        <v>-</v>
      </c>
    </row>
    <row r="98" spans="1:20" ht="20.100000000000001" customHeight="1" x14ac:dyDescent="0.25">
      <c r="A98" s="42">
        <v>3</v>
      </c>
      <c r="B98" s="43" t="s">
        <v>4</v>
      </c>
      <c r="C98" s="46">
        <v>10</v>
      </c>
      <c r="D98" s="46">
        <v>10</v>
      </c>
      <c r="E98" s="46">
        <v>9.7189999999999994</v>
      </c>
      <c r="F98" s="46">
        <v>0</v>
      </c>
      <c r="G98" s="46">
        <v>282</v>
      </c>
      <c r="H98" s="47">
        <f t="shared" si="6"/>
        <v>290.14999999999998</v>
      </c>
      <c r="I98" s="46">
        <v>4</v>
      </c>
      <c r="J98" s="46">
        <v>0</v>
      </c>
      <c r="K98" s="46">
        <v>0</v>
      </c>
      <c r="L98" s="46">
        <v>0</v>
      </c>
      <c r="M98" s="46">
        <v>0</v>
      </c>
      <c r="N98" s="47" t="str">
        <f t="shared" si="7"/>
        <v>-</v>
      </c>
      <c r="O98" s="46">
        <v>0</v>
      </c>
      <c r="P98" s="46">
        <v>0</v>
      </c>
      <c r="Q98" s="46">
        <v>0</v>
      </c>
      <c r="R98" s="46">
        <v>0</v>
      </c>
      <c r="S98" s="46">
        <v>0</v>
      </c>
      <c r="T98" s="47" t="str">
        <f t="shared" si="8"/>
        <v>-</v>
      </c>
    </row>
    <row r="99" spans="1:20" ht="20.100000000000001" customHeight="1" x14ac:dyDescent="0.25">
      <c r="A99" s="42">
        <v>4</v>
      </c>
      <c r="B99" s="43" t="s">
        <v>5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7" t="str">
        <f t="shared" si="6"/>
        <v>-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7" t="str">
        <f t="shared" si="7"/>
        <v>-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  <c r="T99" s="47" t="str">
        <f t="shared" si="8"/>
        <v>-</v>
      </c>
    </row>
    <row r="100" spans="1:20" ht="20.100000000000001" customHeight="1" x14ac:dyDescent="0.25">
      <c r="A100" s="42">
        <v>5</v>
      </c>
      <c r="B100" s="43" t="s">
        <v>6</v>
      </c>
      <c r="C100" s="46">
        <v>0</v>
      </c>
      <c r="D100" s="46">
        <v>0</v>
      </c>
      <c r="E100" s="46">
        <v>0</v>
      </c>
      <c r="F100" s="46">
        <v>0</v>
      </c>
      <c r="G100" s="46">
        <v>0</v>
      </c>
      <c r="H100" s="47" t="str">
        <f t="shared" si="6"/>
        <v>-</v>
      </c>
      <c r="I100" s="46">
        <v>2</v>
      </c>
      <c r="J100" s="46">
        <v>0</v>
      </c>
      <c r="K100" s="46">
        <v>0</v>
      </c>
      <c r="L100" s="46">
        <v>0</v>
      </c>
      <c r="M100" s="46">
        <v>0</v>
      </c>
      <c r="N100" s="47" t="str">
        <f t="shared" si="7"/>
        <v>-</v>
      </c>
      <c r="O100" s="46">
        <v>0</v>
      </c>
      <c r="P100" s="46">
        <v>0</v>
      </c>
      <c r="Q100" s="46">
        <v>0</v>
      </c>
      <c r="R100" s="46">
        <v>0</v>
      </c>
      <c r="S100" s="46">
        <v>0</v>
      </c>
      <c r="T100" s="47" t="str">
        <f t="shared" si="8"/>
        <v>-</v>
      </c>
    </row>
    <row r="101" spans="1:20" ht="20.100000000000001" customHeight="1" x14ac:dyDescent="0.25">
      <c r="A101" s="42">
        <v>6</v>
      </c>
      <c r="B101" s="43" t="s">
        <v>7</v>
      </c>
      <c r="C101" s="46">
        <v>0</v>
      </c>
      <c r="D101" s="46">
        <v>0</v>
      </c>
      <c r="E101" s="46">
        <v>0</v>
      </c>
      <c r="F101" s="46">
        <v>0</v>
      </c>
      <c r="G101" s="46">
        <v>0</v>
      </c>
      <c r="H101" s="47" t="str">
        <f t="shared" si="6"/>
        <v>-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7" t="str">
        <f t="shared" si="7"/>
        <v>-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7" t="str">
        <f t="shared" si="8"/>
        <v>-</v>
      </c>
    </row>
    <row r="102" spans="1:20" ht="20.100000000000001" customHeight="1" x14ac:dyDescent="0.25">
      <c r="A102" s="42">
        <v>7</v>
      </c>
      <c r="B102" s="43" t="s">
        <v>8</v>
      </c>
      <c r="C102" s="46">
        <v>0</v>
      </c>
      <c r="D102" s="46">
        <v>0</v>
      </c>
      <c r="E102" s="46">
        <v>0</v>
      </c>
      <c r="F102" s="46">
        <v>0</v>
      </c>
      <c r="G102" s="46">
        <v>0</v>
      </c>
      <c r="H102" s="47" t="str">
        <f t="shared" si="6"/>
        <v>-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7" t="str">
        <f t="shared" si="7"/>
        <v>-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7" t="str">
        <f t="shared" si="8"/>
        <v>-</v>
      </c>
    </row>
    <row r="103" spans="1:20" ht="20.100000000000001" customHeight="1" x14ac:dyDescent="0.25">
      <c r="A103" s="42">
        <v>8</v>
      </c>
      <c r="B103" s="43" t="s">
        <v>9</v>
      </c>
      <c r="C103" s="46">
        <v>0</v>
      </c>
      <c r="D103" s="46">
        <v>0</v>
      </c>
      <c r="E103" s="46">
        <v>0</v>
      </c>
      <c r="F103" s="46">
        <v>0</v>
      </c>
      <c r="G103" s="46">
        <v>0</v>
      </c>
      <c r="H103" s="47" t="str">
        <f t="shared" si="6"/>
        <v>-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7" t="str">
        <f t="shared" si="7"/>
        <v>-</v>
      </c>
      <c r="O103" s="46">
        <v>0</v>
      </c>
      <c r="P103" s="46">
        <v>0</v>
      </c>
      <c r="Q103" s="46">
        <v>0</v>
      </c>
      <c r="R103" s="46">
        <v>0</v>
      </c>
      <c r="S103" s="46">
        <v>0</v>
      </c>
      <c r="T103" s="47" t="str">
        <f t="shared" si="8"/>
        <v>-</v>
      </c>
    </row>
    <row r="104" spans="1:20" ht="20.100000000000001" customHeight="1" x14ac:dyDescent="0.25">
      <c r="A104" s="42">
        <v>9</v>
      </c>
      <c r="B104" s="43" t="s">
        <v>10</v>
      </c>
      <c r="C104" s="46">
        <v>0</v>
      </c>
      <c r="D104" s="46">
        <v>0</v>
      </c>
      <c r="E104" s="46">
        <v>0</v>
      </c>
      <c r="F104" s="46">
        <v>0</v>
      </c>
      <c r="G104" s="46">
        <v>0</v>
      </c>
      <c r="H104" s="47" t="str">
        <f t="shared" si="6"/>
        <v>-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7" t="str">
        <f t="shared" si="7"/>
        <v>-</v>
      </c>
      <c r="O104" s="46">
        <v>0</v>
      </c>
      <c r="P104" s="46">
        <v>0</v>
      </c>
      <c r="Q104" s="46">
        <v>0</v>
      </c>
      <c r="R104" s="46">
        <v>0</v>
      </c>
      <c r="S104" s="46">
        <v>0</v>
      </c>
      <c r="T104" s="47" t="str">
        <f t="shared" si="8"/>
        <v>-</v>
      </c>
    </row>
    <row r="105" spans="1:20" ht="20.100000000000001" customHeight="1" x14ac:dyDescent="0.25">
      <c r="A105" s="42">
        <v>10</v>
      </c>
      <c r="B105" s="43" t="s">
        <v>11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  <c r="H105" s="47" t="str">
        <f t="shared" si="6"/>
        <v>-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7" t="str">
        <f t="shared" si="7"/>
        <v>-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7" t="str">
        <f t="shared" si="8"/>
        <v>-</v>
      </c>
    </row>
    <row r="106" spans="1:20" ht="20.100000000000001" customHeight="1" x14ac:dyDescent="0.25">
      <c r="A106" s="42">
        <v>11</v>
      </c>
      <c r="B106" s="43" t="s">
        <v>12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  <c r="H106" s="47" t="str">
        <f t="shared" si="6"/>
        <v>-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7" t="str">
        <f t="shared" si="7"/>
        <v>-</v>
      </c>
      <c r="O106" s="46">
        <v>0</v>
      </c>
      <c r="P106" s="46">
        <v>0</v>
      </c>
      <c r="Q106" s="46">
        <v>0</v>
      </c>
      <c r="R106" s="46">
        <v>0</v>
      </c>
      <c r="S106" s="46">
        <v>0</v>
      </c>
      <c r="T106" s="47" t="str">
        <f t="shared" si="8"/>
        <v>-</v>
      </c>
    </row>
    <row r="107" spans="1:20" ht="20.100000000000001" customHeight="1" x14ac:dyDescent="0.25">
      <c r="A107" s="44">
        <v>12</v>
      </c>
      <c r="B107" s="45" t="s">
        <v>13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9" t="str">
        <f t="shared" si="6"/>
        <v>-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9" t="str">
        <f t="shared" si="7"/>
        <v>-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9" t="str">
        <f t="shared" si="8"/>
        <v>-</v>
      </c>
    </row>
    <row r="108" spans="1:20" ht="24" customHeight="1" x14ac:dyDescent="0.25">
      <c r="A108" s="118" t="s">
        <v>14</v>
      </c>
      <c r="B108" s="119"/>
      <c r="C108" s="50">
        <f>SUM(C96:C107)</f>
        <v>10</v>
      </c>
      <c r="D108" s="51">
        <f>SUM(D96:D107)</f>
        <v>10</v>
      </c>
      <c r="E108" s="51">
        <f>SUM(E96:E107)</f>
        <v>9.7189999999999994</v>
      </c>
      <c r="F108" s="50">
        <f>SUM(F96:F107)</f>
        <v>0</v>
      </c>
      <c r="G108" s="50">
        <f>ROUND(SUM(G96:G107),2)</f>
        <v>282</v>
      </c>
      <c r="H108" s="52">
        <f>IFERROR(ROUND(G108/E108*10,2),"-")</f>
        <v>290.14999999999998</v>
      </c>
      <c r="I108" s="51">
        <f>SUM(I96:I107)</f>
        <v>6</v>
      </c>
      <c r="J108" s="51">
        <f>SUM(J96:J107)</f>
        <v>0</v>
      </c>
      <c r="K108" s="51">
        <f>SUM(K96:K107)</f>
        <v>0</v>
      </c>
      <c r="L108" s="50">
        <f>SUM(L96:L107)</f>
        <v>0</v>
      </c>
      <c r="M108" s="50">
        <f>ROUND(SUM(M96:M107),2)</f>
        <v>0</v>
      </c>
      <c r="N108" s="52" t="str">
        <f>IFERROR(ROUND(M108/K108*10,2),"-")</f>
        <v>-</v>
      </c>
      <c r="O108" s="51">
        <f>SUM(O96:O107)</f>
        <v>0</v>
      </c>
      <c r="P108" s="51">
        <f>SUM(P96:P107)</f>
        <v>0</v>
      </c>
      <c r="Q108" s="51">
        <f>SUM(Q96:Q107)</f>
        <v>0</v>
      </c>
      <c r="R108" s="50">
        <f>SUM(R96:R107)</f>
        <v>0</v>
      </c>
      <c r="S108" s="50">
        <f>ROUND(SUM(S96:S107),2)</f>
        <v>0</v>
      </c>
      <c r="T108" s="52" t="str">
        <f>IFERROR(ROUND(S108/Q108*10,2),"-")</f>
        <v>-</v>
      </c>
    </row>
    <row r="109" spans="1:20" x14ac:dyDescent="0.25">
      <c r="A109" s="18"/>
      <c r="B109" s="18"/>
      <c r="C109" s="3"/>
      <c r="D109" s="3"/>
      <c r="E109" s="3"/>
      <c r="F109" s="19"/>
      <c r="G109" s="20"/>
      <c r="H109" s="2"/>
      <c r="I109" s="3"/>
      <c r="J109" s="3"/>
      <c r="K109" s="3"/>
      <c r="L109" s="19"/>
      <c r="M109" s="20"/>
      <c r="N109" s="21"/>
      <c r="O109" s="21"/>
      <c r="P109" s="21"/>
      <c r="Q109" s="21"/>
      <c r="R109" s="21"/>
      <c r="S109" s="21"/>
      <c r="T109" s="21"/>
    </row>
    <row r="110" spans="1:20" hidden="1" x14ac:dyDescent="0.25">
      <c r="B110" s="30">
        <v>2019</v>
      </c>
      <c r="C110" s="23"/>
      <c r="D110" s="23"/>
      <c r="E110" s="23"/>
      <c r="F110" s="24"/>
      <c r="G110" s="25"/>
      <c r="H110" s="26"/>
      <c r="I110" s="1"/>
      <c r="J110" s="1"/>
      <c r="K110" s="1"/>
      <c r="M110" s="27"/>
      <c r="N110" s="27"/>
      <c r="O110" s="27"/>
      <c r="P110" s="27"/>
      <c r="Q110" s="27"/>
      <c r="R110" s="27"/>
      <c r="S110" s="27"/>
      <c r="T110" s="27"/>
    </row>
    <row r="111" spans="1:20" hidden="1" x14ac:dyDescent="0.25">
      <c r="B111" s="30">
        <v>2018</v>
      </c>
      <c r="G111" s="23"/>
      <c r="H111" s="29"/>
    </row>
    <row r="112" spans="1:20" hidden="1" x14ac:dyDescent="0.25">
      <c r="B112" s="30">
        <v>2017</v>
      </c>
    </row>
    <row r="113" spans="2:20" hidden="1" x14ac:dyDescent="0.25">
      <c r="B113" s="30">
        <v>2016</v>
      </c>
    </row>
    <row r="114" spans="2:20" hidden="1" x14ac:dyDescent="0.25">
      <c r="B114" s="30">
        <v>2015</v>
      </c>
    </row>
    <row r="115" spans="2:20" x14ac:dyDescent="0.25">
      <c r="B115" s="30"/>
      <c r="T115" s="28" t="s">
        <v>16</v>
      </c>
    </row>
  </sheetData>
  <mergeCells count="81">
    <mergeCell ref="A108:B108"/>
    <mergeCell ref="M94:M95"/>
    <mergeCell ref="N94:N95"/>
    <mergeCell ref="O94:O95"/>
    <mergeCell ref="P94:P95"/>
    <mergeCell ref="G94:G95"/>
    <mergeCell ref="H94:H95"/>
    <mergeCell ref="I94:I95"/>
    <mergeCell ref="J94:J95"/>
    <mergeCell ref="K94:K95"/>
    <mergeCell ref="L94:L95"/>
    <mergeCell ref="A65:B65"/>
    <mergeCell ref="A89:T89"/>
    <mergeCell ref="A91:T91"/>
    <mergeCell ref="A93:A95"/>
    <mergeCell ref="B93:B95"/>
    <mergeCell ref="C93:H93"/>
    <mergeCell ref="I93:N93"/>
    <mergeCell ref="O93:T93"/>
    <mergeCell ref="C94:C95"/>
    <mergeCell ref="D94:D95"/>
    <mergeCell ref="E94:E95"/>
    <mergeCell ref="F94:F95"/>
    <mergeCell ref="S94:S95"/>
    <mergeCell ref="T94:T95"/>
    <mergeCell ref="Q94:Q95"/>
    <mergeCell ref="R94:R95"/>
    <mergeCell ref="A90:T90"/>
    <mergeCell ref="L51:L52"/>
    <mergeCell ref="M51:M52"/>
    <mergeCell ref="N51:N52"/>
    <mergeCell ref="O51:O52"/>
    <mergeCell ref="P51:P52"/>
    <mergeCell ref="Q51:Q52"/>
    <mergeCell ref="F51:F52"/>
    <mergeCell ref="G51:G52"/>
    <mergeCell ref="H51:H52"/>
    <mergeCell ref="I51:I52"/>
    <mergeCell ref="J51:J52"/>
    <mergeCell ref="K51:K52"/>
    <mergeCell ref="R51:R52"/>
    <mergeCell ref="S51:S52"/>
    <mergeCell ref="T51:T52"/>
    <mergeCell ref="A20:B20"/>
    <mergeCell ref="A47:T47"/>
    <mergeCell ref="A48:T48"/>
    <mergeCell ref="A50:A52"/>
    <mergeCell ref="B50:B52"/>
    <mergeCell ref="C50:H50"/>
    <mergeCell ref="I50:N50"/>
    <mergeCell ref="O50:T50"/>
    <mergeCell ref="C51:C52"/>
    <mergeCell ref="D51:D52"/>
    <mergeCell ref="E51:E52"/>
    <mergeCell ref="A46:T46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</mergeCells>
  <printOptions horizontalCentered="1"/>
  <pageMargins left="0.45" right="0.7" top="0.75" bottom="0.75" header="0.3" footer="0.3"/>
  <pageSetup paperSize="5" scale="7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2013</vt:lpstr>
      <vt:lpstr>2014</vt:lpstr>
      <vt:lpstr>2015</vt:lpstr>
      <vt:lpstr>2016</vt:lpstr>
      <vt:lpstr>2017</vt:lpstr>
      <vt:lpstr>2018</vt:lpstr>
      <vt:lpstr>2019</vt:lpstr>
      <vt:lpstr>2020 RKSP</vt:lpstr>
      <vt:lpstr>2021</vt:lpstr>
      <vt:lpstr>2022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</vt:vector>
  </TitlesOfParts>
  <Company>TPH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Heru</dc:creator>
  <cp:lastModifiedBy>User</cp:lastModifiedBy>
  <cp:lastPrinted>2024-01-29T06:38:43Z</cp:lastPrinted>
  <dcterms:created xsi:type="dcterms:W3CDTF">2014-12-31T02:11:22Z</dcterms:created>
  <dcterms:modified xsi:type="dcterms:W3CDTF">2024-02-20T00:14:51Z</dcterms:modified>
</cp:coreProperties>
</file>