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255" windowHeight="7935"/>
  </bookViews>
  <sheets>
    <sheet name="Peserta KB Aktiv" sheetId="5" r:id="rId1"/>
  </sheets>
  <calcPr calcId="144525"/>
</workbook>
</file>

<file path=xl/calcChain.xml><?xml version="1.0" encoding="utf-8"?>
<calcChain xmlns="http://schemas.openxmlformats.org/spreadsheetml/2006/main">
  <c r="Q54" i="5" l="1"/>
  <c r="C54" i="5"/>
  <c r="P19" i="5" l="1"/>
  <c r="E19" i="5"/>
  <c r="K8" i="5" l="1"/>
  <c r="K9" i="5"/>
  <c r="K10" i="5"/>
  <c r="K11" i="5"/>
  <c r="K12" i="5"/>
  <c r="K13" i="5"/>
  <c r="K14" i="5"/>
  <c r="K15" i="5"/>
  <c r="K16" i="5"/>
  <c r="K17" i="5"/>
  <c r="K18" i="5"/>
  <c r="K7" i="5"/>
  <c r="Q8" i="5" l="1"/>
  <c r="C8" i="5" s="1"/>
  <c r="L8" i="5" s="1"/>
  <c r="Q9" i="5"/>
  <c r="C9" i="5" s="1"/>
  <c r="L9" i="5" s="1"/>
  <c r="Q10" i="5"/>
  <c r="C10" i="5" s="1"/>
  <c r="L10" i="5" s="1"/>
  <c r="Q11" i="5"/>
  <c r="C11" i="5" s="1"/>
  <c r="L11" i="5" s="1"/>
  <c r="Q12" i="5"/>
  <c r="C12" i="5" s="1"/>
  <c r="L12" i="5" s="1"/>
  <c r="Q13" i="5"/>
  <c r="C13" i="5" s="1"/>
  <c r="L13" i="5" s="1"/>
  <c r="Q14" i="5"/>
  <c r="C14" i="5" s="1"/>
  <c r="L14" i="5" s="1"/>
  <c r="Q15" i="5"/>
  <c r="C15" i="5" s="1"/>
  <c r="L15" i="5" s="1"/>
  <c r="Q16" i="5"/>
  <c r="C16" i="5" s="1"/>
  <c r="L16" i="5" s="1"/>
  <c r="Q17" i="5"/>
  <c r="C17" i="5" s="1"/>
  <c r="L17" i="5" s="1"/>
  <c r="Q18" i="5"/>
  <c r="C18" i="5" s="1"/>
  <c r="L18" i="5" s="1"/>
  <c r="Q7" i="5"/>
  <c r="C7" i="5" l="1"/>
  <c r="Q19" i="5"/>
  <c r="L7" i="5" l="1"/>
  <c r="C19" i="5"/>
  <c r="F19" i="5" l="1"/>
  <c r="O19" i="5"/>
  <c r="N19" i="5"/>
  <c r="M19" i="5"/>
  <c r="J19" i="5"/>
  <c r="I19" i="5"/>
  <c r="H19" i="5"/>
  <c r="G19" i="5"/>
  <c r="D19" i="5"/>
  <c r="K19" i="5"/>
  <c r="C20" i="5" s="1"/>
  <c r="Q20" i="5" l="1"/>
  <c r="L19" i="5" l="1"/>
</calcChain>
</file>

<file path=xl/sharedStrings.xml><?xml version="1.0" encoding="utf-8"?>
<sst xmlns="http://schemas.openxmlformats.org/spreadsheetml/2006/main" count="44" uniqueCount="42">
  <si>
    <t>KABUPATEN : SUKOHARJO</t>
  </si>
  <si>
    <t>NO</t>
  </si>
  <si>
    <t>KECAMATAN</t>
  </si>
  <si>
    <t>PUS</t>
  </si>
  <si>
    <t>PESERTA KB</t>
  </si>
  <si>
    <t>IUD</t>
  </si>
  <si>
    <t>MOP</t>
  </si>
  <si>
    <t>MOW</t>
  </si>
  <si>
    <t>IMP</t>
  </si>
  <si>
    <t>STK</t>
  </si>
  <si>
    <t>KONDOM</t>
  </si>
  <si>
    <t>JUMLAH</t>
  </si>
  <si>
    <t>%</t>
  </si>
  <si>
    <t>HAMIL</t>
  </si>
  <si>
    <t>BUKAN PESERTA KB</t>
  </si>
  <si>
    <t>IAS</t>
  </si>
  <si>
    <t>IAT</t>
  </si>
  <si>
    <t>TIAL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</si>
  <si>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</si>
  <si>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</si>
  <si>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</si>
  <si>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</si>
  <si>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</si>
  <si>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</si>
  <si>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</si>
  <si>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</si>
  <si>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</si>
  <si>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 xml:space="preserve">GATAK </t>
  </si>
  <si>
    <t>KARTASURA</t>
  </si>
  <si>
    <t>BAKI</t>
  </si>
  <si>
    <t>PIL</t>
  </si>
  <si>
    <t>PESERTA KB AKTIF</t>
  </si>
  <si>
    <t>Mengetahui,</t>
  </si>
  <si>
    <t>Kasi  Daduk, Data dan Info Keluarga</t>
  </si>
  <si>
    <t>Kabid P3P</t>
  </si>
  <si>
    <t>WISNU MARTANTO, SE., M.Si.</t>
  </si>
  <si>
    <t>BUDI SANTASA, S.Sos., M.Si.</t>
  </si>
  <si>
    <t xml:space="preserve">Pembina </t>
  </si>
  <si>
    <t>NIP. 19781213 200501 1 008</t>
  </si>
  <si>
    <t>NIP. 19631012 199203 1 015</t>
  </si>
  <si>
    <t>Sukoharjo, 20 Pebruari 2019</t>
  </si>
  <si>
    <t>BULAN :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</si>
</sst>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0" applyNumberFormat="0" applyAlignment="0" applyProtection="0"/>
    <xf numFmtId="0" fontId="18" fillId="7" borderId="11" applyNumberFormat="0" applyAlignment="0" applyProtection="0"/>
    <xf numFmtId="0" fontId="19" fillId="7" borderId="10" applyNumberFormat="0" applyAlignment="0" applyProtection="0"/>
    <xf numFmtId="0" fontId="20" fillId="0" borderId="12" applyNumberFormat="0" applyFill="0" applyAlignment="0" applyProtection="0"/>
    <xf numFmtId="0" fontId="21" fillId="8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2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0" fontId="3" fillId="9" borderId="14" applyNumberFormat="0" applyFont="0" applyAlignment="0" applyProtection="0"/>
    <xf numFmtId="0" fontId="26" fillId="0" borderId="0"/>
    <xf numFmtId="0" fontId="2" fillId="9" borderId="1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/>
    <xf numFmtId="0" fontId="27" fillId="0" borderId="0"/>
    <xf numFmtId="0" fontId="1" fillId="9" borderId="14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0" fillId="2" borderId="0" xfId="0" applyFill="1"/>
    <xf numFmtId="0" fontId="9" fillId="0" borderId="0" xfId="0" applyFont="1" applyBorder="1"/>
    <xf numFmtId="41" fontId="9" fillId="0" borderId="0" xfId="0" applyNumberFormat="1" applyFont="1" applyBorder="1"/>
    <xf numFmtId="0" fontId="9" fillId="0" borderId="0" xfId="0" applyFont="1"/>
    <xf numFmtId="0" fontId="0" fillId="0" borderId="0" xfId="0" applyAlignment="1">
      <alignment horizontal="center" vertical="center"/>
    </xf>
    <xf numFmtId="41" fontId="6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1" fontId="0" fillId="0" borderId="0" xfId="0" applyNumberFormat="1" applyAlignment="1">
      <alignment vertical="center"/>
    </xf>
    <xf numFmtId="41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/>
    <xf numFmtId="41" fontId="6" fillId="2" borderId="1" xfId="1" applyFont="1" applyFill="1" applyBorder="1"/>
    <xf numFmtId="41" fontId="8" fillId="2" borderId="1" xfId="1" applyFont="1" applyFill="1" applyBorder="1"/>
    <xf numFmtId="2" fontId="6" fillId="2" borderId="1" xfId="2" applyNumberFormat="1" applyFont="1" applyFill="1" applyBorder="1"/>
    <xf numFmtId="41" fontId="8" fillId="0" borderId="1" xfId="1" applyFont="1" applyBorder="1"/>
    <xf numFmtId="41" fontId="6" fillId="0" borderId="1" xfId="1" applyFont="1" applyBorder="1"/>
    <xf numFmtId="0" fontId="5" fillId="34" borderId="2" xfId="0" applyFont="1" applyFill="1" applyBorder="1" applyAlignment="1">
      <alignment horizontal="center" vertical="center"/>
    </xf>
    <xf numFmtId="0" fontId="5" fillId="34" borderId="1" xfId="0" applyFont="1" applyFill="1" applyBorder="1" applyAlignment="1">
      <alignment horizontal="center" vertical="center"/>
    </xf>
    <xf numFmtId="0" fontId="5" fillId="34" borderId="5" xfId="0" applyFont="1" applyFill="1" applyBorder="1" applyAlignment="1">
      <alignment horizontal="center" vertical="center"/>
    </xf>
    <xf numFmtId="0" fontId="5" fillId="34" borderId="6" xfId="0" applyFont="1" applyFill="1" applyBorder="1" applyAlignment="1">
      <alignment horizontal="center" vertical="center"/>
    </xf>
    <xf numFmtId="0" fontId="5" fillId="34" borderId="4" xfId="0" applyFont="1" applyFill="1" applyBorder="1" applyAlignment="1">
      <alignment horizontal="center" vertical="center"/>
    </xf>
    <xf numFmtId="0" fontId="5" fillId="34" borderId="3" xfId="0" applyFont="1" applyFill="1" applyBorder="1" applyAlignment="1">
      <alignment horizontal="center" vertical="center"/>
    </xf>
    <xf numFmtId="0" fontId="5" fillId="3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1" fontId="7" fillId="2" borderId="1" xfId="0" applyNumberFormat="1" applyFont="1" applyFill="1" applyBorder="1" applyAlignment="1">
      <alignment vertical="center"/>
    </xf>
    <xf numFmtId="2" fontId="7" fillId="0" borderId="1" xfId="2" applyNumberFormat="1" applyFont="1" applyFill="1" applyBorder="1" applyAlignment="1">
      <alignment vertical="center"/>
    </xf>
    <xf numFmtId="41" fontId="7" fillId="0" borderId="1" xfId="1" applyFont="1" applyBorder="1" applyAlignment="1">
      <alignment vertical="center"/>
    </xf>
  </cellXfs>
  <cellStyles count="74">
    <cellStyle name="20% - Accent1" xfId="20" builtinId="30" customBuiltin="1"/>
    <cellStyle name="20% - Accent1 2" xfId="47"/>
    <cellStyle name="20% - Accent1 3" xfId="62"/>
    <cellStyle name="20% - Accent2" xfId="24" builtinId="34" customBuiltin="1"/>
    <cellStyle name="20% - Accent2 2" xfId="49"/>
    <cellStyle name="20% - Accent2 3" xfId="64"/>
    <cellStyle name="20% - Accent3" xfId="28" builtinId="38" customBuiltin="1"/>
    <cellStyle name="20% - Accent3 2" xfId="51"/>
    <cellStyle name="20% - Accent3 3" xfId="66"/>
    <cellStyle name="20% - Accent4" xfId="32" builtinId="42" customBuiltin="1"/>
    <cellStyle name="20% - Accent4 2" xfId="53"/>
    <cellStyle name="20% - Accent4 3" xfId="68"/>
    <cellStyle name="20% - Accent5" xfId="36" builtinId="46" customBuiltin="1"/>
    <cellStyle name="20% - Accent5 2" xfId="55"/>
    <cellStyle name="20% - Accent5 3" xfId="70"/>
    <cellStyle name="20% - Accent6" xfId="40" builtinId="50" customBuiltin="1"/>
    <cellStyle name="20% - Accent6 2" xfId="57"/>
    <cellStyle name="20% - Accent6 3" xfId="72"/>
    <cellStyle name="40% - Accent1" xfId="21" builtinId="31" customBuiltin="1"/>
    <cellStyle name="40% - Accent1 2" xfId="48"/>
    <cellStyle name="40% - Accent1 3" xfId="63"/>
    <cellStyle name="40% - Accent2" xfId="25" builtinId="35" customBuiltin="1"/>
    <cellStyle name="40% - Accent2 2" xfId="50"/>
    <cellStyle name="40% - Accent2 3" xfId="65"/>
    <cellStyle name="40% - Accent3" xfId="29" builtinId="39" customBuiltin="1"/>
    <cellStyle name="40% - Accent3 2" xfId="52"/>
    <cellStyle name="40% - Accent3 3" xfId="67"/>
    <cellStyle name="40% - Accent4" xfId="33" builtinId="43" customBuiltin="1"/>
    <cellStyle name="40% - Accent4 2" xfId="54"/>
    <cellStyle name="40% - Accent4 3" xfId="69"/>
    <cellStyle name="40% - Accent5" xfId="37" builtinId="47" customBuiltin="1"/>
    <cellStyle name="40% - Accent5 2" xfId="56"/>
    <cellStyle name="40% - Accent5 3" xfId="71"/>
    <cellStyle name="40% - Accent6" xfId="41" builtinId="51" customBuiltin="1"/>
    <cellStyle name="40% - Accent6 2" xfId="58"/>
    <cellStyle name="40% - Accent6 3" xfId="73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[0]" xfId="1" builtinId="6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5"/>
    <cellStyle name="Normal 2 2" xfId="59"/>
    <cellStyle name="Normal 3" xfId="43"/>
    <cellStyle name="Normal 4" xfId="60"/>
    <cellStyle name="Note 2" xfId="44"/>
    <cellStyle name="Note 3" xfId="46"/>
    <cellStyle name="Note 4" xfId="61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sqref="A1:Q1"/>
    </sheetView>
  </sheetViews>
  <sheetFormatPr defaultRowHeight="15" x14ac:dyDescent="0.25"/>
  <cols>
    <col min="1" max="1" width="4.140625" customWidth="1"/>
    <col min="2" max="2" width="13.85546875" bestFit="1" customWidth="1"/>
    <col min="3" max="6" width="9.28515625" customWidth="1"/>
    <col min="7" max="7" width="10.28515625" customWidth="1"/>
    <col min="8" max="9" width="9.28515625" customWidth="1"/>
    <col min="10" max="10" width="8.42578125" customWidth="1"/>
    <col min="11" max="11" width="9.28515625" customWidth="1"/>
    <col min="12" max="12" width="6.85546875" customWidth="1"/>
    <col min="13" max="13" width="7.5703125" bestFit="1" customWidth="1"/>
    <col min="14" max="14" width="8" bestFit="1" customWidth="1"/>
    <col min="15" max="15" width="9.28515625" customWidth="1"/>
    <col min="16" max="16" width="8" bestFit="1" customWidth="1"/>
    <col min="17" max="17" width="9.28515625" customWidth="1"/>
  </cols>
  <sheetData>
    <row r="1" spans="1:17" ht="15.75" x14ac:dyDescent="0.2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5.75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5.75" x14ac:dyDescent="0.25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A5" s="23" t="s">
        <v>1</v>
      </c>
      <c r="B5" s="23" t="s">
        <v>2</v>
      </c>
      <c r="C5" s="23" t="s">
        <v>3</v>
      </c>
      <c r="D5" s="24" t="s">
        <v>4</v>
      </c>
      <c r="E5" s="24"/>
      <c r="F5" s="24"/>
      <c r="G5" s="24"/>
      <c r="H5" s="24"/>
      <c r="I5" s="24"/>
      <c r="J5" s="24"/>
      <c r="K5" s="24"/>
      <c r="L5" s="24"/>
      <c r="M5" s="25" t="s">
        <v>14</v>
      </c>
      <c r="N5" s="26"/>
      <c r="O5" s="26"/>
      <c r="P5" s="26"/>
      <c r="Q5" s="27"/>
    </row>
    <row r="6" spans="1:17" ht="15.75" x14ac:dyDescent="0.25">
      <c r="A6" s="28"/>
      <c r="B6" s="28"/>
      <c r="C6" s="28"/>
      <c r="D6" s="29" t="s">
        <v>5</v>
      </c>
      <c r="E6" s="29" t="s">
        <v>7</v>
      </c>
      <c r="F6" s="29" t="s">
        <v>6</v>
      </c>
      <c r="G6" s="29" t="s">
        <v>10</v>
      </c>
      <c r="H6" s="29" t="s">
        <v>8</v>
      </c>
      <c r="I6" s="29" t="s">
        <v>9</v>
      </c>
      <c r="J6" s="29" t="s">
        <v>30</v>
      </c>
      <c r="K6" s="29" t="s">
        <v>11</v>
      </c>
      <c r="L6" s="29" t="s">
        <v>12</v>
      </c>
      <c r="M6" s="29" t="s">
        <v>13</v>
      </c>
      <c r="N6" s="29" t="s">
        <v>15</v>
      </c>
      <c r="O6" s="29" t="s">
        <v>16</v>
      </c>
      <c r="P6" s="29" t="s">
        <v>17</v>
      </c>
      <c r="Q6" s="29" t="s">
        <v>11</v>
      </c>
    </row>
    <row r="7" spans="1:17" s="4" customFormat="1" ht="15.75" x14ac:dyDescent="0.25">
      <c r="A7" s="16">
        <v>1</v>
      </c>
      <c r="B7" s="17" t="s">
        <v>18</v>
      </c>
      <c r="C7" s="18">
        <f>K7+Q7</f>
        <v>8849</v>
      </c>
      <c r="D7" s="19">
        <v>689</v>
      </c>
      <c r="E7" s="19">
        <v>444</v>
      </c>
      <c r="F7" s="19">
        <v>14</v>
      </c>
      <c r="G7" s="19">
        <v>169</v>
      </c>
      <c r="H7" s="19">
        <v>1350</v>
      </c>
      <c r="I7" s="19">
        <v>2865</v>
      </c>
      <c r="J7" s="19">
        <v>664</v>
      </c>
      <c r="K7" s="19">
        <f>SUM(D7:J7)</f>
        <v>6195</v>
      </c>
      <c r="L7" s="20">
        <f>K7/C7*100</f>
        <v>70.007910498361397</v>
      </c>
      <c r="M7" s="18">
        <v>390</v>
      </c>
      <c r="N7" s="18">
        <v>1396</v>
      </c>
      <c r="O7" s="18">
        <v>479</v>
      </c>
      <c r="P7" s="18">
        <v>389</v>
      </c>
      <c r="Q7" s="18">
        <f>SUM(M7:P7)</f>
        <v>2654</v>
      </c>
    </row>
    <row r="8" spans="1:17" s="4" customFormat="1" ht="15.75" x14ac:dyDescent="0.25">
      <c r="A8" s="16">
        <v>2</v>
      </c>
      <c r="B8" s="17" t="s">
        <v>19</v>
      </c>
      <c r="C8" s="18">
        <f t="shared" ref="C8:C18" si="0">K8+Q8</f>
        <v>4991</v>
      </c>
      <c r="D8" s="19">
        <v>305</v>
      </c>
      <c r="E8" s="19">
        <v>166</v>
      </c>
      <c r="F8" s="19">
        <v>17</v>
      </c>
      <c r="G8" s="19">
        <v>354</v>
      </c>
      <c r="H8" s="19">
        <v>251</v>
      </c>
      <c r="I8" s="19">
        <v>2194</v>
      </c>
      <c r="J8" s="19">
        <v>210</v>
      </c>
      <c r="K8" s="19">
        <f t="shared" ref="K8:K18" si="1">SUM(D8:J8)</f>
        <v>3497</v>
      </c>
      <c r="L8" s="20">
        <f t="shared" ref="L8:L18" si="2">K8/C8*100</f>
        <v>70.066119014225606</v>
      </c>
      <c r="M8" s="18">
        <v>125</v>
      </c>
      <c r="N8" s="18">
        <v>591</v>
      </c>
      <c r="O8" s="18">
        <v>239</v>
      </c>
      <c r="P8" s="18">
        <v>539</v>
      </c>
      <c r="Q8" s="18">
        <f t="shared" ref="Q8:Q18" si="3">SUM(M8:P8)</f>
        <v>1494</v>
      </c>
    </row>
    <row r="9" spans="1:17" s="4" customFormat="1" ht="15.75" x14ac:dyDescent="0.25">
      <c r="A9" s="16">
        <v>3</v>
      </c>
      <c r="B9" s="17" t="s">
        <v>20</v>
      </c>
      <c r="C9" s="18">
        <f t="shared" si="0"/>
        <v>8576</v>
      </c>
      <c r="D9" s="19">
        <v>385</v>
      </c>
      <c r="E9" s="19">
        <v>249</v>
      </c>
      <c r="F9" s="19">
        <v>9</v>
      </c>
      <c r="G9" s="19">
        <v>130</v>
      </c>
      <c r="H9" s="19">
        <v>609</v>
      </c>
      <c r="I9" s="19">
        <v>4005</v>
      </c>
      <c r="J9" s="19">
        <v>724</v>
      </c>
      <c r="K9" s="19">
        <f t="shared" si="1"/>
        <v>6111</v>
      </c>
      <c r="L9" s="20">
        <f t="shared" si="2"/>
        <v>71.256996268656707</v>
      </c>
      <c r="M9" s="18">
        <v>238</v>
      </c>
      <c r="N9" s="18">
        <v>854</v>
      </c>
      <c r="O9" s="18">
        <v>712</v>
      </c>
      <c r="P9" s="18">
        <v>661</v>
      </c>
      <c r="Q9" s="18">
        <f t="shared" si="3"/>
        <v>2465</v>
      </c>
    </row>
    <row r="10" spans="1:17" s="4" customFormat="1" ht="15.75" x14ac:dyDescent="0.25">
      <c r="A10" s="16">
        <v>4</v>
      </c>
      <c r="B10" s="17" t="s">
        <v>21</v>
      </c>
      <c r="C10" s="18">
        <f t="shared" si="0"/>
        <v>14365</v>
      </c>
      <c r="D10" s="19">
        <v>1053</v>
      </c>
      <c r="E10" s="19">
        <v>961</v>
      </c>
      <c r="F10" s="19">
        <v>43</v>
      </c>
      <c r="G10" s="19">
        <v>252</v>
      </c>
      <c r="H10" s="19">
        <v>975</v>
      </c>
      <c r="I10" s="19">
        <v>5163</v>
      </c>
      <c r="J10" s="19">
        <v>1407</v>
      </c>
      <c r="K10" s="19">
        <f t="shared" si="1"/>
        <v>9854</v>
      </c>
      <c r="L10" s="20">
        <f t="shared" si="2"/>
        <v>68.597285067873301</v>
      </c>
      <c r="M10" s="18">
        <v>561</v>
      </c>
      <c r="N10" s="18">
        <v>2079</v>
      </c>
      <c r="O10" s="18">
        <v>68</v>
      </c>
      <c r="P10" s="18">
        <v>1803</v>
      </c>
      <c r="Q10" s="18">
        <f t="shared" si="3"/>
        <v>4511</v>
      </c>
    </row>
    <row r="11" spans="1:17" s="4" customFormat="1" ht="15.75" x14ac:dyDescent="0.25">
      <c r="A11" s="16">
        <v>5</v>
      </c>
      <c r="B11" s="17" t="s">
        <v>22</v>
      </c>
      <c r="C11" s="18">
        <f t="shared" si="0"/>
        <v>8757</v>
      </c>
      <c r="D11" s="19">
        <v>539</v>
      </c>
      <c r="E11" s="21">
        <v>372</v>
      </c>
      <c r="F11" s="19">
        <v>2</v>
      </c>
      <c r="G11" s="19">
        <v>125</v>
      </c>
      <c r="H11" s="19">
        <v>493</v>
      </c>
      <c r="I11" s="19">
        <v>3312</v>
      </c>
      <c r="J11" s="19">
        <v>985</v>
      </c>
      <c r="K11" s="19">
        <f t="shared" si="1"/>
        <v>5828</v>
      </c>
      <c r="L11" s="20">
        <f t="shared" si="2"/>
        <v>66.552472307867987</v>
      </c>
      <c r="M11" s="18">
        <v>273</v>
      </c>
      <c r="N11" s="18">
        <v>1263</v>
      </c>
      <c r="O11" s="18">
        <v>786</v>
      </c>
      <c r="P11" s="18">
        <v>607</v>
      </c>
      <c r="Q11" s="18">
        <f t="shared" si="3"/>
        <v>2929</v>
      </c>
    </row>
    <row r="12" spans="1:17" ht="15.75" x14ac:dyDescent="0.25">
      <c r="A12" s="16">
        <v>6</v>
      </c>
      <c r="B12" s="17" t="s">
        <v>23</v>
      </c>
      <c r="C12" s="18">
        <f t="shared" si="0"/>
        <v>9870</v>
      </c>
      <c r="D12" s="21">
        <v>731</v>
      </c>
      <c r="E12" s="21">
        <v>212</v>
      </c>
      <c r="F12" s="19">
        <v>7</v>
      </c>
      <c r="G12" s="21">
        <v>115</v>
      </c>
      <c r="H12" s="21">
        <v>518</v>
      </c>
      <c r="I12" s="21">
        <v>4403</v>
      </c>
      <c r="J12" s="21">
        <v>967</v>
      </c>
      <c r="K12" s="19">
        <f t="shared" si="1"/>
        <v>6953</v>
      </c>
      <c r="L12" s="20">
        <f t="shared" si="2"/>
        <v>70.445795339412371</v>
      </c>
      <c r="M12" s="18">
        <v>368</v>
      </c>
      <c r="N12" s="22">
        <v>1118</v>
      </c>
      <c r="O12" s="22">
        <v>656</v>
      </c>
      <c r="P12" s="18">
        <v>775</v>
      </c>
      <c r="Q12" s="18">
        <f t="shared" si="3"/>
        <v>2917</v>
      </c>
    </row>
    <row r="13" spans="1:17" ht="15.75" x14ac:dyDescent="0.25">
      <c r="A13" s="16">
        <v>7</v>
      </c>
      <c r="B13" s="17" t="s">
        <v>24</v>
      </c>
      <c r="C13" s="18">
        <f t="shared" si="0"/>
        <v>14511</v>
      </c>
      <c r="D13" s="21">
        <v>1125</v>
      </c>
      <c r="E13" s="21">
        <v>806</v>
      </c>
      <c r="F13" s="19">
        <v>14</v>
      </c>
      <c r="G13" s="21">
        <v>129</v>
      </c>
      <c r="H13" s="21">
        <v>2146</v>
      </c>
      <c r="I13" s="21">
        <v>4845</v>
      </c>
      <c r="J13" s="21">
        <v>913</v>
      </c>
      <c r="K13" s="19">
        <f t="shared" si="1"/>
        <v>9978</v>
      </c>
      <c r="L13" s="20">
        <f t="shared" si="2"/>
        <v>68.761629108951823</v>
      </c>
      <c r="M13" s="18">
        <v>449</v>
      </c>
      <c r="N13" s="22">
        <v>1350</v>
      </c>
      <c r="O13" s="22">
        <v>1139</v>
      </c>
      <c r="P13" s="18">
        <v>1595</v>
      </c>
      <c r="Q13" s="18">
        <f t="shared" si="3"/>
        <v>4533</v>
      </c>
    </row>
    <row r="14" spans="1:17" ht="15.75" x14ac:dyDescent="0.25">
      <c r="A14" s="16">
        <v>8</v>
      </c>
      <c r="B14" s="17" t="s">
        <v>25</v>
      </c>
      <c r="C14" s="18">
        <f t="shared" si="0"/>
        <v>15854</v>
      </c>
      <c r="D14" s="21">
        <v>1434</v>
      </c>
      <c r="E14" s="21">
        <v>867</v>
      </c>
      <c r="F14" s="19">
        <v>28</v>
      </c>
      <c r="G14" s="21">
        <v>226</v>
      </c>
      <c r="H14" s="21">
        <v>869</v>
      </c>
      <c r="I14" s="21">
        <v>5968</v>
      </c>
      <c r="J14" s="21">
        <v>946</v>
      </c>
      <c r="K14" s="19">
        <f t="shared" si="1"/>
        <v>10338</v>
      </c>
      <c r="L14" s="20">
        <f t="shared" si="2"/>
        <v>65.207518607291533</v>
      </c>
      <c r="M14" s="18">
        <v>521</v>
      </c>
      <c r="N14" s="22">
        <v>2158</v>
      </c>
      <c r="O14" s="22">
        <v>1536</v>
      </c>
      <c r="P14" s="18">
        <v>1301</v>
      </c>
      <c r="Q14" s="18">
        <f t="shared" si="3"/>
        <v>5516</v>
      </c>
    </row>
    <row r="15" spans="1:17" ht="15.75" x14ac:dyDescent="0.25">
      <c r="A15" s="16">
        <v>9</v>
      </c>
      <c r="B15" s="17" t="s">
        <v>26</v>
      </c>
      <c r="C15" s="18">
        <f t="shared" si="0"/>
        <v>17657</v>
      </c>
      <c r="D15" s="21">
        <v>1795</v>
      </c>
      <c r="E15" s="19">
        <v>803</v>
      </c>
      <c r="F15" s="19">
        <v>46</v>
      </c>
      <c r="G15" s="21">
        <v>468</v>
      </c>
      <c r="H15" s="21">
        <v>591</v>
      </c>
      <c r="I15" s="21">
        <v>6451</v>
      </c>
      <c r="J15" s="19">
        <v>1166</v>
      </c>
      <c r="K15" s="19">
        <f t="shared" si="1"/>
        <v>11320</v>
      </c>
      <c r="L15" s="20">
        <f t="shared" si="2"/>
        <v>64.110551056238322</v>
      </c>
      <c r="M15" s="18">
        <v>1542</v>
      </c>
      <c r="N15" s="22">
        <v>1850</v>
      </c>
      <c r="O15" s="22">
        <v>1640</v>
      </c>
      <c r="P15" s="18">
        <v>1305</v>
      </c>
      <c r="Q15" s="18">
        <f t="shared" si="3"/>
        <v>6337</v>
      </c>
    </row>
    <row r="16" spans="1:17" s="4" customFormat="1" ht="15.75" x14ac:dyDescent="0.25">
      <c r="A16" s="16">
        <v>10</v>
      </c>
      <c r="B16" s="17" t="s">
        <v>29</v>
      </c>
      <c r="C16" s="18">
        <f t="shared" si="0"/>
        <v>12702</v>
      </c>
      <c r="D16" s="19">
        <v>1504</v>
      </c>
      <c r="E16" s="21">
        <v>320</v>
      </c>
      <c r="F16" s="19">
        <v>18</v>
      </c>
      <c r="G16" s="19">
        <v>55</v>
      </c>
      <c r="H16" s="19">
        <v>1055</v>
      </c>
      <c r="I16" s="19">
        <v>5312</v>
      </c>
      <c r="J16" s="19">
        <v>490</v>
      </c>
      <c r="K16" s="19">
        <f t="shared" si="1"/>
        <v>8754</v>
      </c>
      <c r="L16" s="20">
        <f t="shared" si="2"/>
        <v>68.918280585734522</v>
      </c>
      <c r="M16" s="18">
        <v>405</v>
      </c>
      <c r="N16" s="18">
        <v>1833</v>
      </c>
      <c r="O16" s="18">
        <v>1115</v>
      </c>
      <c r="P16" s="18">
        <v>595</v>
      </c>
      <c r="Q16" s="18">
        <f t="shared" si="3"/>
        <v>3948</v>
      </c>
    </row>
    <row r="17" spans="1:17" ht="15.75" x14ac:dyDescent="0.25">
      <c r="A17" s="16">
        <v>11</v>
      </c>
      <c r="B17" s="17" t="s">
        <v>27</v>
      </c>
      <c r="C17" s="18">
        <f t="shared" si="0"/>
        <v>8681</v>
      </c>
      <c r="D17" s="21">
        <v>1012</v>
      </c>
      <c r="E17" s="21">
        <v>710</v>
      </c>
      <c r="F17" s="19">
        <v>57</v>
      </c>
      <c r="G17" s="21">
        <v>124</v>
      </c>
      <c r="H17" s="21">
        <v>500</v>
      </c>
      <c r="I17" s="21">
        <v>3289</v>
      </c>
      <c r="J17" s="21">
        <v>528</v>
      </c>
      <c r="K17" s="19">
        <f t="shared" si="1"/>
        <v>6220</v>
      </c>
      <c r="L17" s="20">
        <f t="shared" si="2"/>
        <v>71.650731482548096</v>
      </c>
      <c r="M17" s="18">
        <v>215</v>
      </c>
      <c r="N17" s="22">
        <v>1097</v>
      </c>
      <c r="O17" s="22">
        <v>616</v>
      </c>
      <c r="P17" s="18">
        <v>533</v>
      </c>
      <c r="Q17" s="18">
        <f t="shared" si="3"/>
        <v>2461</v>
      </c>
    </row>
    <row r="18" spans="1:17" ht="15.75" x14ac:dyDescent="0.25">
      <c r="A18" s="16">
        <v>12</v>
      </c>
      <c r="B18" s="17" t="s">
        <v>28</v>
      </c>
      <c r="C18" s="18">
        <f t="shared" si="0"/>
        <v>18105</v>
      </c>
      <c r="D18" s="21">
        <v>3644</v>
      </c>
      <c r="E18" s="21">
        <v>781</v>
      </c>
      <c r="F18" s="19">
        <v>52</v>
      </c>
      <c r="G18" s="21">
        <v>285</v>
      </c>
      <c r="H18" s="21">
        <v>404</v>
      </c>
      <c r="I18" s="21">
        <v>4711</v>
      </c>
      <c r="J18" s="21">
        <v>2335</v>
      </c>
      <c r="K18" s="19">
        <f t="shared" si="1"/>
        <v>12212</v>
      </c>
      <c r="L18" s="20">
        <f t="shared" si="2"/>
        <v>67.450980392156865</v>
      </c>
      <c r="M18" s="22">
        <v>591</v>
      </c>
      <c r="N18" s="22">
        <v>2020</v>
      </c>
      <c r="O18" s="22">
        <v>1694</v>
      </c>
      <c r="P18" s="18">
        <v>1588</v>
      </c>
      <c r="Q18" s="18">
        <f t="shared" si="3"/>
        <v>5893</v>
      </c>
    </row>
    <row r="19" spans="1:17" s="2" customFormat="1" ht="21" customHeight="1" x14ac:dyDescent="0.25">
      <c r="A19" s="30" t="s">
        <v>11</v>
      </c>
      <c r="B19" s="30"/>
      <c r="C19" s="3">
        <f>SUM(C7:C18)</f>
        <v>142918</v>
      </c>
      <c r="D19" s="3">
        <f t="shared" ref="D19:O19" si="4">SUM(D7:D18)</f>
        <v>14216</v>
      </c>
      <c r="E19" s="3">
        <f t="shared" si="4"/>
        <v>6691</v>
      </c>
      <c r="F19" s="31">
        <f>F7+F8+F9+F10+F11+F12+F13+F14+F15+F16+F17+F18</f>
        <v>307</v>
      </c>
      <c r="G19" s="3">
        <f t="shared" si="4"/>
        <v>2432</v>
      </c>
      <c r="H19" s="3">
        <f t="shared" si="4"/>
        <v>9761</v>
      </c>
      <c r="I19" s="3">
        <f t="shared" si="4"/>
        <v>52518</v>
      </c>
      <c r="J19" s="3">
        <f t="shared" si="4"/>
        <v>11335</v>
      </c>
      <c r="K19" s="3">
        <f t="shared" si="4"/>
        <v>97260</v>
      </c>
      <c r="L19" s="32">
        <f>K19/C19*100</f>
        <v>68.053009417987937</v>
      </c>
      <c r="M19" s="3">
        <f t="shared" si="4"/>
        <v>5678</v>
      </c>
      <c r="N19" s="3">
        <f t="shared" si="4"/>
        <v>17609</v>
      </c>
      <c r="O19" s="3">
        <f t="shared" si="4"/>
        <v>10680</v>
      </c>
      <c r="P19" s="3">
        <f>SUM(P7:P18)</f>
        <v>11691</v>
      </c>
      <c r="Q19" s="33">
        <f>SUM(Q7:Q18)</f>
        <v>45658</v>
      </c>
    </row>
    <row r="20" spans="1:17" s="7" customFormat="1" x14ac:dyDescent="0.25">
      <c r="A20" s="5"/>
      <c r="B20" s="5"/>
      <c r="C20" s="6">
        <f>K19+Q19</f>
        <v>142918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>
        <f>O19+P19</f>
        <v>22371</v>
      </c>
    </row>
    <row r="21" spans="1:17" s="2" customFormat="1" ht="18.75" customHeight="1" x14ac:dyDescent="0.25">
      <c r="G21" s="13"/>
      <c r="J21" s="8"/>
      <c r="K21" s="8"/>
      <c r="L21" s="9"/>
    </row>
    <row r="22" spans="1:17" ht="20.25" customHeight="1" x14ac:dyDescent="0.25">
      <c r="E22" s="10"/>
      <c r="K22" s="14"/>
      <c r="L22" s="10"/>
      <c r="M22" s="10"/>
      <c r="N22" s="10"/>
    </row>
    <row r="23" spans="1:17" ht="15.75" x14ac:dyDescent="0.25">
      <c r="E23" s="11"/>
      <c r="L23" s="10"/>
      <c r="M23" s="10"/>
      <c r="N23" s="10"/>
    </row>
    <row r="24" spans="1:17" x14ac:dyDescent="0.25">
      <c r="E24" s="10"/>
      <c r="L24" s="10"/>
      <c r="M24" s="10"/>
      <c r="N24" s="10"/>
    </row>
    <row r="25" spans="1:17" x14ac:dyDescent="0.25">
      <c r="E25" s="10"/>
      <c r="L25" s="10"/>
      <c r="M25" s="10"/>
      <c r="N25" s="10"/>
    </row>
    <row r="26" spans="1:17" x14ac:dyDescent="0.25">
      <c r="E26" s="12"/>
      <c r="L26" s="12"/>
      <c r="M26" s="10"/>
      <c r="N26" s="10"/>
    </row>
    <row r="27" spans="1:17" ht="12" customHeight="1" x14ac:dyDescent="0.25">
      <c r="E27" s="10"/>
      <c r="L27" s="10"/>
      <c r="M27" s="10"/>
      <c r="N27" s="10"/>
    </row>
    <row r="28" spans="1:17" ht="12" customHeight="1" x14ac:dyDescent="0.25">
      <c r="E28" s="10"/>
    </row>
    <row r="54" spans="1:17" s="7" customFormat="1" x14ac:dyDescent="0.25">
      <c r="A54" s="5"/>
      <c r="B54" s="5"/>
      <c r="C54" s="6">
        <f>K53+Q53</f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">
        <f>O53+P53</f>
        <v>0</v>
      </c>
    </row>
    <row r="55" spans="1:17" s="2" customFormat="1" ht="18.75" customHeight="1" x14ac:dyDescent="0.25">
      <c r="J55" s="8"/>
      <c r="K55" s="8"/>
      <c r="L55" s="9" t="s">
        <v>40</v>
      </c>
    </row>
    <row r="56" spans="1:17" ht="20.25" customHeight="1" x14ac:dyDescent="0.25">
      <c r="E56" s="10" t="s">
        <v>32</v>
      </c>
      <c r="L56" s="10" t="s">
        <v>33</v>
      </c>
      <c r="M56" s="10"/>
      <c r="N56" s="10"/>
    </row>
    <row r="57" spans="1:17" ht="15.75" x14ac:dyDescent="0.25">
      <c r="E57" s="11" t="s">
        <v>34</v>
      </c>
      <c r="L57" s="10"/>
      <c r="M57" s="10"/>
      <c r="N57" s="10"/>
    </row>
    <row r="58" spans="1:17" x14ac:dyDescent="0.25">
      <c r="E58" s="10"/>
      <c r="L58" s="10"/>
      <c r="M58" s="10"/>
      <c r="N58" s="10"/>
    </row>
    <row r="59" spans="1:17" x14ac:dyDescent="0.25">
      <c r="E59" s="10"/>
      <c r="L59" s="10"/>
      <c r="M59" s="10"/>
      <c r="N59" s="10"/>
    </row>
    <row r="60" spans="1:17" x14ac:dyDescent="0.25">
      <c r="E60" s="12" t="s">
        <v>35</v>
      </c>
      <c r="L60" s="12" t="s">
        <v>36</v>
      </c>
      <c r="M60" s="10"/>
      <c r="N60" s="10"/>
    </row>
    <row r="61" spans="1:17" ht="12" customHeight="1" x14ac:dyDescent="0.25">
      <c r="E61" s="10" t="s">
        <v>37</v>
      </c>
      <c r="L61" s="10" t="s">
        <v>38</v>
      </c>
      <c r="M61" s="10"/>
      <c r="N61" s="10"/>
    </row>
    <row r="62" spans="1:17" ht="12" customHeight="1" x14ac:dyDescent="0.25">
      <c r="E62" s="10" t="s">
        <v>39</v>
      </c>
    </row>
  </sheetData>
  <mergeCells count="9">
    <mergeCell ref="A19:B19"/>
    <mergeCell ref="A1:Q1"/>
    <mergeCell ref="A2:Q2"/>
    <mergeCell ref="A3:Q3"/>
    <mergeCell ref="A5:A6"/>
    <mergeCell ref="B5:B6"/>
    <mergeCell ref="C5:C6"/>
    <mergeCell ref="D5:L5"/>
    <mergeCell ref="M5:Q5"/>
  </mergeCells>
  <printOptions horizontalCentered="1"/>
  <pageMargins left="0.15748031496062992" right="0.98425196850393704" top="0.74803149606299213" bottom="0.74803149606299213" header="0.31496062992125984" footer="0.31496062992125984"/>
  <pageSetup paperSize="5" orientation="landscape" horizontalDpi="4294967294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Peserta KB Aktiv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PC</dc:creator>
  <cp:lastModifiedBy>KB</cp:lastModifiedBy>
  <cp:lastPrinted>2021-01-13T11:22:43Z</cp:lastPrinted>
  <dcterms:created xsi:type="dcterms:W3CDTF">2016-01-26T06:55:35Z</dcterms:created>
  <dcterms:modified xsi:type="dcterms:W3CDTF">2022-10-07T03:25:51Z</dcterms:modified>
</cp:coreProperties>
</file>