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8_{31F927EE-D22A-4C81-AE52-6C275F4749E9}" xr6:coauthVersionLast="47" xr6:coauthVersionMax="47" xr10:uidLastSave="{00000000-0000-0000-0000-000000000000}"/>
  <bookViews>
    <workbookView xWindow="-108" yWindow="-108" windowWidth="23256" windowHeight="12576" xr2:uid="{650B4D06-CCCE-4B3C-8BA2-9E4F6A87D197}"/>
  </bookViews>
  <sheets>
    <sheet name="PPH" sheetId="1" r:id="rId1"/>
  </sheets>
  <externalReferences>
    <externalReference r:id="rId2"/>
  </externalReferences>
  <definedNames>
    <definedName name="\0">#REF!</definedName>
    <definedName name="\p">#REF!</definedName>
    <definedName name="\s">#REF!</definedName>
    <definedName name="_xlnm.Print_Area" localSheetId="0">PPH!$B$1:$K$24</definedName>
    <definedName name="Print_Area_MI">#REF!</definedName>
    <definedName name="_xlnm.Print_Titles" localSheetId="0">PPH!$4:$6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 a="1"/>
  <c r="O81" i="1" s="1"/>
  <c r="D81" i="1"/>
  <c r="U79" i="1"/>
  <c r="U79" i="1" a="1"/>
  <c r="R79" i="1" a="1"/>
  <c r="R79" i="1" s="1"/>
  <c r="J79" i="1"/>
  <c r="J79" i="1" a="1"/>
  <c r="G79" i="1" a="1"/>
  <c r="G79" i="1" s="1"/>
  <c r="V77" i="1" a="1"/>
  <c r="V77" i="1" s="1"/>
  <c r="T77" i="1" a="1"/>
  <c r="T77" i="1" s="1"/>
  <c r="S77" i="1" a="1"/>
  <c r="S77" i="1" s="1"/>
  <c r="Q77" i="1" a="1"/>
  <c r="Q77" i="1" s="1"/>
  <c r="P77" i="1" a="1"/>
  <c r="P77" i="1" s="1"/>
  <c r="O77" i="1" a="1"/>
  <c r="O77" i="1" s="1"/>
  <c r="D77" i="1" a="1"/>
  <c r="D77" i="1" s="1"/>
  <c r="V76" i="1" a="1"/>
  <c r="V76" i="1" s="1"/>
  <c r="T76" i="1" a="1"/>
  <c r="T76" i="1" s="1"/>
  <c r="S76" i="1" a="1"/>
  <c r="S76" i="1" s="1"/>
  <c r="Q76" i="1" a="1"/>
  <c r="Q76" i="1" s="1"/>
  <c r="P76" i="1" a="1"/>
  <c r="P76" i="1" s="1"/>
  <c r="O76" i="1" a="1"/>
  <c r="O76" i="1" s="1"/>
  <c r="D76" i="1" a="1"/>
  <c r="D76" i="1" s="1"/>
  <c r="V75" i="1" a="1"/>
  <c r="V75" i="1" s="1"/>
  <c r="T75" i="1" a="1"/>
  <c r="T75" i="1" s="1"/>
  <c r="S75" i="1" a="1"/>
  <c r="S75" i="1" s="1"/>
  <c r="Q75" i="1" a="1"/>
  <c r="Q75" i="1" s="1"/>
  <c r="P75" i="1" a="1"/>
  <c r="P75" i="1" s="1"/>
  <c r="O75" i="1" a="1"/>
  <c r="O75" i="1" s="1"/>
  <c r="D75" i="1" a="1"/>
  <c r="D75" i="1" s="1"/>
  <c r="V74" i="1" a="1"/>
  <c r="V74" i="1" s="1"/>
  <c r="T74" i="1" a="1"/>
  <c r="T74" i="1" s="1"/>
  <c r="S74" i="1" a="1"/>
  <c r="S74" i="1" s="1"/>
  <c r="Q74" i="1" a="1"/>
  <c r="Q74" i="1" s="1"/>
  <c r="P74" i="1" a="1"/>
  <c r="P74" i="1" s="1"/>
  <c r="O74" i="1" a="1"/>
  <c r="O74" i="1" s="1"/>
  <c r="D74" i="1" a="1"/>
  <c r="D74" i="1" s="1"/>
  <c r="V73" i="1" a="1"/>
  <c r="V73" i="1" s="1"/>
  <c r="T73" i="1" a="1"/>
  <c r="T73" i="1" s="1"/>
  <c r="S73" i="1" a="1"/>
  <c r="S73" i="1" s="1"/>
  <c r="Q73" i="1" a="1"/>
  <c r="Q73" i="1" s="1"/>
  <c r="P73" i="1" a="1"/>
  <c r="P73" i="1" s="1"/>
  <c r="O73" i="1" a="1"/>
  <c r="O73" i="1" s="1"/>
  <c r="D73" i="1" a="1"/>
  <c r="D73" i="1" s="1"/>
  <c r="V72" i="1" a="1"/>
  <c r="V72" i="1" s="1"/>
  <c r="T72" i="1" a="1"/>
  <c r="T72" i="1" s="1"/>
  <c r="S72" i="1" a="1"/>
  <c r="S72" i="1" s="1"/>
  <c r="Q72" i="1" a="1"/>
  <c r="Q72" i="1" s="1"/>
  <c r="P72" i="1" a="1"/>
  <c r="P72" i="1" s="1"/>
  <c r="O72" i="1" a="1"/>
  <c r="O72" i="1" s="1"/>
  <c r="D72" i="1" a="1"/>
  <c r="D72" i="1" s="1"/>
  <c r="F72" i="1" s="1" a="1"/>
  <c r="F72" i="1" s="1"/>
  <c r="I72" i="1" s="1" a="1"/>
  <c r="I72" i="1" s="1"/>
  <c r="K72" i="1" s="1" a="1"/>
  <c r="K72" i="1" s="1"/>
  <c r="V71" i="1" a="1"/>
  <c r="V71" i="1" s="1"/>
  <c r="T71" i="1" a="1"/>
  <c r="T71" i="1" s="1"/>
  <c r="S71" i="1" a="1"/>
  <c r="S71" i="1" s="1"/>
  <c r="Q71" i="1" a="1"/>
  <c r="Q71" i="1" s="1"/>
  <c r="P71" i="1" a="1"/>
  <c r="P71" i="1" s="1"/>
  <c r="O71" i="1" a="1"/>
  <c r="O71" i="1" s="1"/>
  <c r="D71" i="1" a="1"/>
  <c r="D71" i="1" s="1"/>
  <c r="F71" i="1" s="1" a="1"/>
  <c r="F71" i="1" s="1"/>
  <c r="I71" i="1" s="1" a="1"/>
  <c r="I71" i="1" s="1"/>
  <c r="K71" i="1" s="1" a="1"/>
  <c r="K71" i="1" s="1"/>
  <c r="V70" i="1" a="1"/>
  <c r="V70" i="1" s="1"/>
  <c r="T70" i="1" a="1"/>
  <c r="T70" i="1" s="1"/>
  <c r="S70" i="1" a="1"/>
  <c r="S70" i="1" s="1"/>
  <c r="Q70" i="1" a="1"/>
  <c r="Q70" i="1" s="1"/>
  <c r="P70" i="1" a="1"/>
  <c r="P70" i="1" s="1"/>
  <c r="O70" i="1" a="1"/>
  <c r="O70" i="1" s="1"/>
  <c r="F70" i="1" a="1"/>
  <c r="F70" i="1" s="1"/>
  <c r="I70" i="1" s="1" a="1"/>
  <c r="I70" i="1" s="1"/>
  <c r="K70" i="1" s="1" a="1"/>
  <c r="K70" i="1" s="1"/>
  <c r="D70" i="1" a="1"/>
  <c r="D70" i="1" s="1"/>
  <c r="E70" i="1" s="1" a="1"/>
  <c r="E70" i="1" s="1"/>
  <c r="H70" i="1" s="1" a="1"/>
  <c r="H70" i="1" s="1"/>
  <c r="V69" i="1" a="1"/>
  <c r="V69" i="1" s="1"/>
  <c r="V79" i="1" s="1" a="1"/>
  <c r="V79" i="1" s="1"/>
  <c r="T69" i="1" a="1"/>
  <c r="T69" i="1" s="1"/>
  <c r="T79" i="1" s="1" a="1"/>
  <c r="T79" i="1" s="1"/>
  <c r="S69" i="1" a="1"/>
  <c r="S69" i="1" s="1"/>
  <c r="S79" i="1" s="1" a="1"/>
  <c r="S79" i="1" s="1"/>
  <c r="Q69" i="1" a="1"/>
  <c r="Q69" i="1" s="1"/>
  <c r="Q79" i="1" s="1" a="1"/>
  <c r="Q79" i="1" s="1"/>
  <c r="P69" i="1" a="1"/>
  <c r="P69" i="1" s="1"/>
  <c r="P79" i="1" s="1" a="1"/>
  <c r="P79" i="1" s="1"/>
  <c r="O69" i="1" a="1"/>
  <c r="O69" i="1" s="1"/>
  <c r="O79" i="1" s="1" a="1"/>
  <c r="O79" i="1" s="1"/>
  <c r="D69" i="1" a="1"/>
  <c r="D69" i="1" s="1"/>
  <c r="D79" i="1" s="1" a="1"/>
  <c r="D79" i="1" s="1"/>
  <c r="R64" i="1"/>
  <c r="G64" i="1"/>
  <c r="O62" i="1" a="1"/>
  <c r="O62" i="1" s="1"/>
  <c r="D62" i="1"/>
  <c r="U60" i="1"/>
  <c r="U60" i="1" a="1"/>
  <c r="R60" i="1"/>
  <c r="R60" i="1" a="1"/>
  <c r="J60" i="1"/>
  <c r="J60" i="1" a="1"/>
  <c r="G60" i="1"/>
  <c r="G60" i="1" a="1"/>
  <c r="O58" i="1"/>
  <c r="O58" i="1" a="1"/>
  <c r="K58" i="1"/>
  <c r="K58" i="1" a="1"/>
  <c r="I58" i="1"/>
  <c r="I58" i="1" a="1"/>
  <c r="H58" i="1"/>
  <c r="H58" i="1" a="1"/>
  <c r="F58" i="1"/>
  <c r="F58" i="1" a="1"/>
  <c r="E58" i="1"/>
  <c r="E58" i="1" a="1"/>
  <c r="D58" i="1"/>
  <c r="D58" i="1" a="1"/>
  <c r="O57" i="1"/>
  <c r="O57" i="1" a="1"/>
  <c r="K57" i="1"/>
  <c r="K57" i="1" a="1"/>
  <c r="I57" i="1"/>
  <c r="I57" i="1" a="1"/>
  <c r="H57" i="1"/>
  <c r="H57" i="1" a="1"/>
  <c r="F57" i="1"/>
  <c r="F57" i="1" a="1"/>
  <c r="E57" i="1"/>
  <c r="E57" i="1" a="1"/>
  <c r="D57" i="1"/>
  <c r="D57" i="1" a="1"/>
  <c r="O56" i="1"/>
  <c r="O56" i="1" a="1"/>
  <c r="K56" i="1"/>
  <c r="K56" i="1" a="1"/>
  <c r="I56" i="1"/>
  <c r="I56" i="1" a="1"/>
  <c r="H56" i="1"/>
  <c r="H56" i="1" a="1"/>
  <c r="F56" i="1"/>
  <c r="F56" i="1" a="1"/>
  <c r="E56" i="1"/>
  <c r="E56" i="1" a="1"/>
  <c r="D56" i="1"/>
  <c r="D56" i="1" a="1"/>
  <c r="O55" i="1"/>
  <c r="O55" i="1" a="1"/>
  <c r="K55" i="1"/>
  <c r="K55" i="1" a="1"/>
  <c r="I55" i="1"/>
  <c r="I55" i="1" a="1"/>
  <c r="H55" i="1"/>
  <c r="H55" i="1" a="1"/>
  <c r="F55" i="1"/>
  <c r="F55" i="1" a="1"/>
  <c r="E55" i="1"/>
  <c r="E55" i="1" a="1"/>
  <c r="D55" i="1"/>
  <c r="D55" i="1" a="1"/>
  <c r="O54" i="1"/>
  <c r="O54" i="1" a="1"/>
  <c r="K54" i="1"/>
  <c r="K54" i="1" a="1"/>
  <c r="I54" i="1"/>
  <c r="I54" i="1" a="1"/>
  <c r="H54" i="1"/>
  <c r="H54" i="1" a="1"/>
  <c r="F54" i="1"/>
  <c r="F54" i="1" a="1"/>
  <c r="E54" i="1"/>
  <c r="E54" i="1" a="1"/>
  <c r="D54" i="1"/>
  <c r="D54" i="1" a="1"/>
  <c r="O53" i="1"/>
  <c r="O53" i="1" a="1"/>
  <c r="K53" i="1"/>
  <c r="K53" i="1" a="1"/>
  <c r="I53" i="1" a="1"/>
  <c r="I53" i="1" s="1"/>
  <c r="H53" i="1"/>
  <c r="H53" i="1" a="1"/>
  <c r="F53" i="1" a="1"/>
  <c r="F53" i="1" s="1"/>
  <c r="E53" i="1" a="1"/>
  <c r="E53" i="1" s="1"/>
  <c r="D53" i="1" a="1"/>
  <c r="D53" i="1" s="1"/>
  <c r="O52" i="1" a="1"/>
  <c r="O52" i="1" s="1"/>
  <c r="K52" i="1" a="1"/>
  <c r="K52" i="1" s="1"/>
  <c r="I52" i="1" a="1"/>
  <c r="I52" i="1" s="1"/>
  <c r="H52" i="1" a="1"/>
  <c r="H52" i="1" s="1"/>
  <c r="F52" i="1" a="1"/>
  <c r="F52" i="1" s="1"/>
  <c r="E52" i="1" a="1"/>
  <c r="E52" i="1" s="1"/>
  <c r="D52" i="1" a="1"/>
  <c r="D52" i="1" s="1"/>
  <c r="O51" i="1" a="1"/>
  <c r="O51" i="1" s="1"/>
  <c r="K51" i="1" a="1"/>
  <c r="K51" i="1" s="1"/>
  <c r="I51" i="1" a="1"/>
  <c r="I51" i="1" s="1"/>
  <c r="H51" i="1" a="1"/>
  <c r="H51" i="1" s="1"/>
  <c r="F51" i="1" a="1"/>
  <c r="F51" i="1" s="1"/>
  <c r="E51" i="1" a="1"/>
  <c r="E51" i="1" s="1"/>
  <c r="D51" i="1" a="1"/>
  <c r="D51" i="1" s="1"/>
  <c r="O50" i="1" a="1"/>
  <c r="O50" i="1" s="1"/>
  <c r="K50" i="1" a="1"/>
  <c r="K50" i="1" s="1"/>
  <c r="K60" i="1" s="1" a="1"/>
  <c r="K60" i="1" s="1"/>
  <c r="I50" i="1" a="1"/>
  <c r="I50" i="1" s="1"/>
  <c r="I60" i="1" s="1" a="1"/>
  <c r="I60" i="1" s="1"/>
  <c r="H50" i="1" a="1"/>
  <c r="H50" i="1" s="1"/>
  <c r="F50" i="1" a="1"/>
  <c r="F50" i="1" s="1"/>
  <c r="E50" i="1" a="1"/>
  <c r="E50" i="1" s="1"/>
  <c r="E60" i="1" s="1" a="1"/>
  <c r="E60" i="1" s="1"/>
  <c r="D50" i="1" a="1"/>
  <c r="D50" i="1" s="1"/>
  <c r="R45" i="1"/>
  <c r="G45" i="1"/>
  <c r="O43" i="1" a="1"/>
  <c r="O43" i="1" s="1"/>
  <c r="D43" i="1"/>
  <c r="U41" i="1"/>
  <c r="U41" i="1" a="1"/>
  <c r="R41" i="1"/>
  <c r="R41" i="1" a="1"/>
  <c r="J41" i="1"/>
  <c r="J41" i="1" a="1"/>
  <c r="G41" i="1"/>
  <c r="G41" i="1" a="1"/>
  <c r="O39" i="1"/>
  <c r="O39" i="1" a="1"/>
  <c r="D39" i="1"/>
  <c r="D39" i="1" a="1"/>
  <c r="O38" i="1"/>
  <c r="O38" i="1" a="1"/>
  <c r="D38" i="1"/>
  <c r="D38" i="1" a="1"/>
  <c r="O37" i="1"/>
  <c r="O37" i="1" a="1"/>
  <c r="D37" i="1"/>
  <c r="D37" i="1" a="1"/>
  <c r="O36" i="1"/>
  <c r="O36" i="1" a="1"/>
  <c r="D36" i="1"/>
  <c r="D36" i="1" a="1"/>
  <c r="O35" i="1"/>
  <c r="Q35" i="1" s="1" a="1"/>
  <c r="Q35" i="1" s="1"/>
  <c r="T35" i="1" s="1" a="1"/>
  <c r="T35" i="1" s="1"/>
  <c r="V35" i="1" s="1" a="1"/>
  <c r="V35" i="1" s="1"/>
  <c r="O35" i="1" a="1"/>
  <c r="D35" i="1"/>
  <c r="F35" i="1" s="1" a="1"/>
  <c r="F35" i="1" s="1"/>
  <c r="I35" i="1" s="1" a="1"/>
  <c r="I35" i="1" s="1"/>
  <c r="K35" i="1" s="1" a="1"/>
  <c r="K35" i="1" s="1"/>
  <c r="D35" i="1" a="1"/>
  <c r="Q34" i="1" a="1"/>
  <c r="Q34" i="1" s="1"/>
  <c r="T34" i="1" s="1" a="1"/>
  <c r="T34" i="1" s="1"/>
  <c r="V34" i="1" s="1" a="1"/>
  <c r="V34" i="1" s="1"/>
  <c r="O34" i="1"/>
  <c r="O34" i="1" a="1"/>
  <c r="D34" i="1" a="1"/>
  <c r="D34" i="1" s="1"/>
  <c r="O33" i="1"/>
  <c r="Q33" i="1" s="1" a="1"/>
  <c r="Q33" i="1" s="1"/>
  <c r="T33" i="1" s="1" a="1"/>
  <c r="T33" i="1" s="1"/>
  <c r="V33" i="1" s="1" a="1"/>
  <c r="V33" i="1" s="1"/>
  <c r="O33" i="1" a="1"/>
  <c r="D33" i="1"/>
  <c r="F33" i="1" s="1" a="1"/>
  <c r="F33" i="1" s="1"/>
  <c r="I33" i="1" s="1" a="1"/>
  <c r="I33" i="1" s="1"/>
  <c r="K33" i="1" s="1" a="1"/>
  <c r="K33" i="1" s="1"/>
  <c r="D33" i="1" a="1"/>
  <c r="Q32" i="1" a="1"/>
  <c r="Q32" i="1" s="1"/>
  <c r="T32" i="1" s="1" a="1"/>
  <c r="T32" i="1" s="1"/>
  <c r="V32" i="1" s="1" a="1"/>
  <c r="V32" i="1" s="1"/>
  <c r="O32" i="1"/>
  <c r="O32" i="1" a="1"/>
  <c r="D32" i="1" a="1"/>
  <c r="D32" i="1" s="1"/>
  <c r="O31" i="1"/>
  <c r="O31" i="1" a="1"/>
  <c r="D31" i="1"/>
  <c r="F31" i="1" s="1" a="1"/>
  <c r="F31" i="1" s="1"/>
  <c r="D31" i="1" a="1"/>
  <c r="R26" i="1"/>
  <c r="G26" i="1"/>
  <c r="O24" i="1"/>
  <c r="D24" i="1"/>
  <c r="D24" i="1" a="1"/>
  <c r="U22" i="1"/>
  <c r="U22" i="1" a="1"/>
  <c r="R22" i="1"/>
  <c r="R22" i="1" a="1"/>
  <c r="J22" i="1"/>
  <c r="J22" i="1" a="1"/>
  <c r="G22" i="1"/>
  <c r="G22" i="1" a="1"/>
  <c r="V20" i="1"/>
  <c r="O20" i="1"/>
  <c r="Q20" i="1" s="1" a="1"/>
  <c r="Q20" i="1" s="1"/>
  <c r="T20" i="1" s="1" a="1"/>
  <c r="T20" i="1" s="1"/>
  <c r="V20" i="1" s="1" a="1"/>
  <c r="O20" i="1" a="1"/>
  <c r="D20" i="1"/>
  <c r="F20" i="1" s="1" a="1"/>
  <c r="F20" i="1" s="1"/>
  <c r="I20" i="1" s="1" a="1"/>
  <c r="I20" i="1" s="1"/>
  <c r="K20" i="1" s="1" a="1"/>
  <c r="K20" i="1" s="1"/>
  <c r="D20" i="1" a="1"/>
  <c r="V19" i="1"/>
  <c r="O19" i="1"/>
  <c r="Q19" i="1" s="1" a="1"/>
  <c r="Q19" i="1" s="1"/>
  <c r="T19" i="1" s="1" a="1"/>
  <c r="T19" i="1" s="1"/>
  <c r="V19" i="1" s="1" a="1"/>
  <c r="O19" i="1" a="1"/>
  <c r="D19" i="1"/>
  <c r="F19" i="1" s="1" a="1"/>
  <c r="F19" i="1" s="1"/>
  <c r="I19" i="1" s="1" a="1"/>
  <c r="I19" i="1" s="1"/>
  <c r="K19" i="1" s="1" a="1"/>
  <c r="K19" i="1" s="1"/>
  <c r="D19" i="1" a="1"/>
  <c r="V18" i="1"/>
  <c r="O18" i="1"/>
  <c r="Q18" i="1" s="1" a="1"/>
  <c r="Q18" i="1" s="1"/>
  <c r="T18" i="1" s="1" a="1"/>
  <c r="T18" i="1" s="1"/>
  <c r="V18" i="1" s="1" a="1"/>
  <c r="O18" i="1" a="1"/>
  <c r="D18" i="1"/>
  <c r="F18" i="1" s="1" a="1"/>
  <c r="F18" i="1" s="1"/>
  <c r="I18" i="1" s="1" a="1"/>
  <c r="I18" i="1" s="1"/>
  <c r="K18" i="1" s="1" a="1"/>
  <c r="K18" i="1" s="1"/>
  <c r="D18" i="1" a="1"/>
  <c r="V17" i="1"/>
  <c r="O17" i="1"/>
  <c r="Q17" i="1" s="1" a="1"/>
  <c r="Q17" i="1" s="1"/>
  <c r="T17" i="1" s="1" a="1"/>
  <c r="T17" i="1" s="1"/>
  <c r="V17" i="1" s="1" a="1"/>
  <c r="O17" i="1" a="1"/>
  <c r="D17" i="1"/>
  <c r="F17" i="1" s="1" a="1"/>
  <c r="F17" i="1" s="1"/>
  <c r="I17" i="1" s="1" a="1"/>
  <c r="I17" i="1" s="1"/>
  <c r="K17" i="1" s="1" a="1"/>
  <c r="K17" i="1" s="1"/>
  <c r="D17" i="1" a="1"/>
  <c r="V16" i="1"/>
  <c r="O16" i="1"/>
  <c r="Q16" i="1" s="1" a="1"/>
  <c r="Q16" i="1" s="1"/>
  <c r="T16" i="1" s="1" a="1"/>
  <c r="T16" i="1" s="1"/>
  <c r="V16" i="1" s="1" a="1"/>
  <c r="O16" i="1" a="1"/>
  <c r="D16" i="1"/>
  <c r="F16" i="1" s="1" a="1"/>
  <c r="F16" i="1" s="1"/>
  <c r="I16" i="1" s="1" a="1"/>
  <c r="I16" i="1" s="1"/>
  <c r="K16" i="1" s="1" a="1"/>
  <c r="K16" i="1" s="1"/>
  <c r="D16" i="1" a="1"/>
  <c r="V15" i="1"/>
  <c r="O15" i="1"/>
  <c r="Q15" i="1" s="1" a="1"/>
  <c r="Q15" i="1" s="1"/>
  <c r="T15" i="1" s="1" a="1"/>
  <c r="T15" i="1" s="1"/>
  <c r="V15" i="1" s="1" a="1"/>
  <c r="O15" i="1" a="1"/>
  <c r="D15" i="1"/>
  <c r="F15" i="1" s="1" a="1"/>
  <c r="F15" i="1" s="1"/>
  <c r="I15" i="1" s="1" a="1"/>
  <c r="I15" i="1" s="1"/>
  <c r="K15" i="1" s="1" a="1"/>
  <c r="K15" i="1" s="1"/>
  <c r="D15" i="1" a="1"/>
  <c r="V14" i="1"/>
  <c r="O14" i="1"/>
  <c r="Q14" i="1" s="1" a="1"/>
  <c r="Q14" i="1" s="1"/>
  <c r="T14" i="1" s="1" a="1"/>
  <c r="T14" i="1" s="1"/>
  <c r="V14" i="1" s="1" a="1"/>
  <c r="O14" i="1" a="1"/>
  <c r="D14" i="1"/>
  <c r="F14" i="1" s="1" a="1"/>
  <c r="F14" i="1" s="1"/>
  <c r="I14" i="1" s="1" a="1"/>
  <c r="I14" i="1" s="1"/>
  <c r="K14" i="1" s="1" a="1"/>
  <c r="K14" i="1" s="1"/>
  <c r="D14" i="1" a="1"/>
  <c r="V13" i="1"/>
  <c r="O13" i="1"/>
  <c r="Q13" i="1" s="1" a="1"/>
  <c r="Q13" i="1" s="1"/>
  <c r="T13" i="1" s="1" a="1"/>
  <c r="T13" i="1" s="1"/>
  <c r="V13" i="1" s="1" a="1"/>
  <c r="O13" i="1" a="1"/>
  <c r="D13" i="1"/>
  <c r="F13" i="1" s="1" a="1"/>
  <c r="F13" i="1" s="1"/>
  <c r="I13" i="1" s="1" a="1"/>
  <c r="I13" i="1" s="1"/>
  <c r="K13" i="1" s="1" a="1"/>
  <c r="K13" i="1" s="1"/>
  <c r="D13" i="1" a="1"/>
  <c r="O12" i="1"/>
  <c r="O22" i="1" s="1" a="1"/>
  <c r="O22" i="1" s="1"/>
  <c r="O12" i="1" a="1"/>
  <c r="E12" i="1" a="1"/>
  <c r="E12" i="1" s="1"/>
  <c r="D12" i="1"/>
  <c r="D22" i="1" s="1" a="1"/>
  <c r="D22" i="1" s="1"/>
  <c r="D12" i="1" a="1"/>
  <c r="R6" i="1"/>
  <c r="M6" i="1"/>
  <c r="G6" i="1"/>
  <c r="B6" i="1"/>
  <c r="R5" i="1"/>
  <c r="M5" i="1"/>
  <c r="G5" i="1"/>
  <c r="B5" i="1"/>
  <c r="R4" i="1"/>
  <c r="M4" i="1"/>
  <c r="G4" i="1"/>
  <c r="B4" i="1"/>
  <c r="H12" i="1" l="1" a="1"/>
  <c r="H12" i="1" s="1"/>
  <c r="P20" i="1" a="1"/>
  <c r="P20" i="1" s="1"/>
  <c r="S20" i="1" s="1" a="1"/>
  <c r="S20" i="1" s="1"/>
  <c r="P19" i="1" a="1"/>
  <c r="P19" i="1" s="1"/>
  <c r="S19" i="1" s="1" a="1"/>
  <c r="S19" i="1" s="1"/>
  <c r="P18" i="1" a="1"/>
  <c r="P18" i="1" s="1"/>
  <c r="S18" i="1" s="1" a="1"/>
  <c r="S18" i="1" s="1"/>
  <c r="P17" i="1" a="1"/>
  <c r="P17" i="1" s="1"/>
  <c r="S17" i="1" s="1" a="1"/>
  <c r="S17" i="1" s="1"/>
  <c r="P16" i="1" a="1"/>
  <c r="P16" i="1" s="1"/>
  <c r="S16" i="1" s="1" a="1"/>
  <c r="S16" i="1" s="1"/>
  <c r="P15" i="1" a="1"/>
  <c r="P15" i="1" s="1"/>
  <c r="S15" i="1" s="1" a="1"/>
  <c r="S15" i="1" s="1"/>
  <c r="P14" i="1" a="1"/>
  <c r="P14" i="1" s="1"/>
  <c r="S14" i="1" s="1" a="1"/>
  <c r="S14" i="1" s="1"/>
  <c r="P13" i="1" a="1"/>
  <c r="P13" i="1" s="1"/>
  <c r="S13" i="1" s="1" a="1"/>
  <c r="S13" i="1" s="1"/>
  <c r="P12" i="1" a="1"/>
  <c r="P12" i="1" s="1"/>
  <c r="O41" i="1" a="1"/>
  <c r="O41" i="1" s="1"/>
  <c r="Q31" i="1" a="1"/>
  <c r="Q31" i="1" s="1"/>
  <c r="P31" i="1" a="1"/>
  <c r="P31" i="1" s="1"/>
  <c r="E20" i="1" a="1"/>
  <c r="E20" i="1" s="1"/>
  <c r="H20" i="1" s="1" a="1"/>
  <c r="H20" i="1" s="1"/>
  <c r="E19" i="1" a="1"/>
  <c r="E19" i="1" s="1"/>
  <c r="H19" i="1" s="1" a="1"/>
  <c r="H19" i="1" s="1"/>
  <c r="E18" i="1" a="1"/>
  <c r="E18" i="1" s="1"/>
  <c r="H18" i="1" s="1" a="1"/>
  <c r="H18" i="1" s="1"/>
  <c r="E17" i="1" a="1"/>
  <c r="E17" i="1" s="1"/>
  <c r="H17" i="1" s="1" a="1"/>
  <c r="H17" i="1" s="1"/>
  <c r="E16" i="1" a="1"/>
  <c r="E16" i="1" s="1"/>
  <c r="H16" i="1" s="1" a="1"/>
  <c r="H16" i="1" s="1"/>
  <c r="E15" i="1" a="1"/>
  <c r="E15" i="1" s="1"/>
  <c r="H15" i="1" s="1" a="1"/>
  <c r="H15" i="1" s="1"/>
  <c r="E14" i="1" a="1"/>
  <c r="E14" i="1" s="1"/>
  <c r="H14" i="1" s="1" a="1"/>
  <c r="H14" i="1" s="1"/>
  <c r="E13" i="1" a="1"/>
  <c r="E13" i="1" s="1"/>
  <c r="H13" i="1" s="1" a="1"/>
  <c r="H13" i="1" s="1"/>
  <c r="I31" i="1" a="1"/>
  <c r="I31" i="1" s="1"/>
  <c r="F32" i="1" a="1"/>
  <c r="F32" i="1" s="1"/>
  <c r="I32" i="1" s="1" a="1"/>
  <c r="I32" i="1" s="1"/>
  <c r="K32" i="1" s="1" a="1"/>
  <c r="K32" i="1" s="1"/>
  <c r="F34" i="1" a="1"/>
  <c r="F34" i="1" s="1"/>
  <c r="I34" i="1" s="1" a="1"/>
  <c r="I34" i="1" s="1"/>
  <c r="K34" i="1" s="1" a="1"/>
  <c r="K34" i="1" s="1"/>
  <c r="Q51" i="1" a="1"/>
  <c r="Q51" i="1" s="1"/>
  <c r="T51" i="1" s="1" a="1"/>
  <c r="T51" i="1" s="1"/>
  <c r="V51" i="1" s="1" a="1"/>
  <c r="V51" i="1" s="1"/>
  <c r="P51" i="1" a="1"/>
  <c r="P51" i="1" s="1"/>
  <c r="S51" i="1" s="1" a="1"/>
  <c r="S51" i="1" s="1"/>
  <c r="F12" i="1" a="1"/>
  <c r="F12" i="1" s="1"/>
  <c r="Q12" i="1" a="1"/>
  <c r="Q12" i="1" s="1"/>
  <c r="P33" i="1" a="1"/>
  <c r="P33" i="1" s="1"/>
  <c r="S33" i="1" s="1" a="1"/>
  <c r="S33" i="1" s="1"/>
  <c r="P35" i="1" a="1"/>
  <c r="P35" i="1" s="1"/>
  <c r="S35" i="1" s="1" a="1"/>
  <c r="S35" i="1" s="1"/>
  <c r="F60" i="1" a="1"/>
  <c r="F60" i="1" s="1"/>
  <c r="O60" i="1" a="1"/>
  <c r="O60" i="1" s="1"/>
  <c r="Q50" i="1" a="1"/>
  <c r="Q50" i="1" s="1"/>
  <c r="P50" i="1" a="1"/>
  <c r="P50" i="1" s="1"/>
  <c r="F36" i="1" a="1"/>
  <c r="F36" i="1" s="1"/>
  <c r="I36" i="1" s="1" a="1"/>
  <c r="I36" i="1" s="1"/>
  <c r="K36" i="1" s="1" a="1"/>
  <c r="K36" i="1" s="1"/>
  <c r="Q36" i="1" a="1"/>
  <c r="Q36" i="1" s="1"/>
  <c r="T36" i="1" s="1" a="1"/>
  <c r="T36" i="1" s="1"/>
  <c r="V36" i="1" s="1" a="1"/>
  <c r="V36" i="1" s="1"/>
  <c r="P36" i="1" a="1"/>
  <c r="P36" i="1" s="1"/>
  <c r="S36" i="1" s="1" a="1"/>
  <c r="S36" i="1" s="1"/>
  <c r="F37" i="1" a="1"/>
  <c r="F37" i="1" s="1"/>
  <c r="I37" i="1" s="1" a="1"/>
  <c r="I37" i="1" s="1"/>
  <c r="K37" i="1" s="1" a="1"/>
  <c r="K37" i="1" s="1"/>
  <c r="Q37" i="1" a="1"/>
  <c r="Q37" i="1" s="1"/>
  <c r="T37" i="1" s="1" a="1"/>
  <c r="T37" i="1" s="1"/>
  <c r="V37" i="1" s="1" a="1"/>
  <c r="V37" i="1" s="1"/>
  <c r="P37" i="1" a="1"/>
  <c r="P37" i="1" s="1"/>
  <c r="S37" i="1" s="1" a="1"/>
  <c r="S37" i="1" s="1"/>
  <c r="F38" i="1" a="1"/>
  <c r="F38" i="1" s="1"/>
  <c r="I38" i="1" s="1" a="1"/>
  <c r="I38" i="1" s="1"/>
  <c r="K38" i="1" s="1" a="1"/>
  <c r="K38" i="1" s="1"/>
  <c r="Q38" i="1" a="1"/>
  <c r="Q38" i="1" s="1"/>
  <c r="T38" i="1" s="1" a="1"/>
  <c r="T38" i="1" s="1"/>
  <c r="V38" i="1" s="1" a="1"/>
  <c r="V38" i="1" s="1"/>
  <c r="P38" i="1" a="1"/>
  <c r="P38" i="1" s="1"/>
  <c r="S38" i="1" s="1" a="1"/>
  <c r="S38" i="1" s="1"/>
  <c r="F39" i="1" a="1"/>
  <c r="F39" i="1" s="1"/>
  <c r="I39" i="1" s="1" a="1"/>
  <c r="I39" i="1" s="1"/>
  <c r="K39" i="1" s="1" a="1"/>
  <c r="K39" i="1" s="1"/>
  <c r="Q39" i="1" a="1"/>
  <c r="Q39" i="1" s="1"/>
  <c r="T39" i="1" s="1" a="1"/>
  <c r="T39" i="1" s="1"/>
  <c r="V39" i="1" s="1" a="1"/>
  <c r="V39" i="1" s="1"/>
  <c r="P39" i="1" a="1"/>
  <c r="P39" i="1" s="1"/>
  <c r="S39" i="1" s="1" a="1"/>
  <c r="S39" i="1" s="1"/>
  <c r="H60" i="1" a="1"/>
  <c r="H60" i="1" s="1"/>
  <c r="D41" i="1" a="1"/>
  <c r="D41" i="1" s="1"/>
  <c r="D60" i="1" a="1"/>
  <c r="D60" i="1" s="1"/>
  <c r="Q52" i="1" a="1"/>
  <c r="Q52" i="1" s="1"/>
  <c r="T52" i="1" s="1" a="1"/>
  <c r="T52" i="1" s="1"/>
  <c r="V52" i="1" s="1" a="1"/>
  <c r="V52" i="1" s="1"/>
  <c r="P52" i="1" a="1"/>
  <c r="P52" i="1" s="1"/>
  <c r="S52" i="1" s="1" a="1"/>
  <c r="S52" i="1" s="1"/>
  <c r="P53" i="1" a="1"/>
  <c r="P53" i="1" s="1"/>
  <c r="S53" i="1" s="1" a="1"/>
  <c r="S53" i="1" s="1"/>
  <c r="Q53" i="1" a="1"/>
  <c r="Q53" i="1" s="1"/>
  <c r="T53" i="1" s="1" a="1"/>
  <c r="T53" i="1" s="1"/>
  <c r="V53" i="1" s="1" a="1"/>
  <c r="V53" i="1" s="1"/>
  <c r="P57" i="1" a="1"/>
  <c r="P57" i="1" s="1"/>
  <c r="S57" i="1" s="1" a="1"/>
  <c r="S57" i="1" s="1"/>
  <c r="Q57" i="1" a="1"/>
  <c r="Q57" i="1" s="1"/>
  <c r="T57" i="1" s="1" a="1"/>
  <c r="T57" i="1" s="1"/>
  <c r="V57" i="1" s="1" a="1"/>
  <c r="V57" i="1" s="1"/>
  <c r="E74" i="1" a="1"/>
  <c r="E74" i="1" s="1"/>
  <c r="H74" i="1" s="1" a="1"/>
  <c r="H74" i="1" s="1"/>
  <c r="F74" i="1" a="1"/>
  <c r="F74" i="1" s="1"/>
  <c r="I74" i="1" s="1" a="1"/>
  <c r="I74" i="1" s="1"/>
  <c r="K74" i="1" s="1" a="1"/>
  <c r="K74" i="1" s="1"/>
  <c r="P56" i="1" a="1"/>
  <c r="P56" i="1" s="1"/>
  <c r="S56" i="1" s="1" a="1"/>
  <c r="S56" i="1" s="1"/>
  <c r="Q56" i="1" a="1"/>
  <c r="Q56" i="1" s="1"/>
  <c r="T56" i="1" s="1" a="1"/>
  <c r="T56" i="1" s="1"/>
  <c r="V56" i="1" s="1" a="1"/>
  <c r="V56" i="1" s="1"/>
  <c r="E73" i="1" a="1"/>
  <c r="E73" i="1" s="1"/>
  <c r="H73" i="1" s="1" a="1"/>
  <c r="H73" i="1" s="1"/>
  <c r="F73" i="1" a="1"/>
  <c r="F73" i="1" s="1"/>
  <c r="I73" i="1" s="1" a="1"/>
  <c r="I73" i="1" s="1"/>
  <c r="K73" i="1" s="1" a="1"/>
  <c r="K73" i="1" s="1"/>
  <c r="E77" i="1" a="1"/>
  <c r="E77" i="1" s="1"/>
  <c r="H77" i="1" s="1" a="1"/>
  <c r="H77" i="1" s="1"/>
  <c r="F77" i="1" a="1"/>
  <c r="F77" i="1" s="1"/>
  <c r="I77" i="1" s="1" a="1"/>
  <c r="I77" i="1" s="1"/>
  <c r="K77" i="1" s="1" a="1"/>
  <c r="K77" i="1" s="1"/>
  <c r="P55" i="1" a="1"/>
  <c r="P55" i="1" s="1"/>
  <c r="S55" i="1" s="1" a="1"/>
  <c r="S55" i="1" s="1"/>
  <c r="Q55" i="1" a="1"/>
  <c r="Q55" i="1" s="1"/>
  <c r="T55" i="1" s="1" a="1"/>
  <c r="T55" i="1" s="1"/>
  <c r="V55" i="1" s="1" a="1"/>
  <c r="V55" i="1" s="1"/>
  <c r="E69" i="1" a="1"/>
  <c r="E69" i="1" s="1"/>
  <c r="E71" i="1" a="1"/>
  <c r="E71" i="1" s="1"/>
  <c r="H71" i="1" s="1" a="1"/>
  <c r="H71" i="1" s="1"/>
  <c r="E72" i="1" a="1"/>
  <c r="E72" i="1" s="1"/>
  <c r="H72" i="1" s="1" a="1"/>
  <c r="H72" i="1" s="1"/>
  <c r="E76" i="1" a="1"/>
  <c r="E76" i="1" s="1"/>
  <c r="H76" i="1" s="1" a="1"/>
  <c r="H76" i="1" s="1"/>
  <c r="F76" i="1" a="1"/>
  <c r="F76" i="1" s="1"/>
  <c r="I76" i="1" s="1" a="1"/>
  <c r="I76" i="1" s="1"/>
  <c r="K76" i="1" s="1" a="1"/>
  <c r="K76" i="1" s="1"/>
  <c r="P54" i="1" a="1"/>
  <c r="P54" i="1" s="1"/>
  <c r="S54" i="1" s="1" a="1"/>
  <c r="S54" i="1" s="1"/>
  <c r="Q54" i="1" a="1"/>
  <c r="Q54" i="1" s="1"/>
  <c r="T54" i="1" s="1" a="1"/>
  <c r="T54" i="1" s="1"/>
  <c r="V54" i="1" s="1" a="1"/>
  <c r="V54" i="1" s="1"/>
  <c r="P58" i="1" a="1"/>
  <c r="P58" i="1" s="1"/>
  <c r="S58" i="1" s="1" a="1"/>
  <c r="S58" i="1" s="1"/>
  <c r="Q58" i="1" a="1"/>
  <c r="Q58" i="1" s="1"/>
  <c r="T58" i="1" s="1" a="1"/>
  <c r="T58" i="1" s="1"/>
  <c r="V58" i="1" s="1" a="1"/>
  <c r="V58" i="1" s="1"/>
  <c r="F69" i="1" a="1"/>
  <c r="F69" i="1" s="1"/>
  <c r="E75" i="1" a="1"/>
  <c r="E75" i="1" s="1"/>
  <c r="H75" i="1" s="1" a="1"/>
  <c r="H75" i="1" s="1"/>
  <c r="F75" i="1" a="1"/>
  <c r="F75" i="1" s="1"/>
  <c r="I75" i="1" s="1" a="1"/>
  <c r="I75" i="1" s="1"/>
  <c r="K75" i="1" s="1" a="1"/>
  <c r="K75" i="1" s="1"/>
  <c r="E35" i="1" l="1" a="1"/>
  <c r="E35" i="1" s="1"/>
  <c r="H35" i="1" s="1" a="1"/>
  <c r="H35" i="1" s="1"/>
  <c r="E33" i="1" a="1"/>
  <c r="E33" i="1" s="1"/>
  <c r="H33" i="1" s="1" a="1"/>
  <c r="H33" i="1" s="1"/>
  <c r="E31" i="1" a="1"/>
  <c r="E31" i="1" s="1"/>
  <c r="E39" i="1" a="1"/>
  <c r="E39" i="1" s="1"/>
  <c r="H39" i="1" s="1" a="1"/>
  <c r="H39" i="1" s="1"/>
  <c r="E38" i="1" a="1"/>
  <c r="E38" i="1" s="1"/>
  <c r="H38" i="1" s="1" a="1"/>
  <c r="H38" i="1" s="1"/>
  <c r="E37" i="1" a="1"/>
  <c r="E37" i="1" s="1"/>
  <c r="H37" i="1" s="1" a="1"/>
  <c r="H37" i="1" s="1"/>
  <c r="E36" i="1" a="1"/>
  <c r="E36" i="1" s="1"/>
  <c r="H36" i="1" s="1" a="1"/>
  <c r="H36" i="1" s="1"/>
  <c r="Q22" i="1" a="1"/>
  <c r="Q22" i="1" s="1"/>
  <c r="T12" i="1" a="1"/>
  <c r="T12" i="1" s="1"/>
  <c r="E34" i="1" a="1"/>
  <c r="E34" i="1" s="1"/>
  <c r="H34" i="1" s="1" a="1"/>
  <c r="H34" i="1" s="1"/>
  <c r="I41" i="1" a="1"/>
  <c r="I41" i="1" s="1"/>
  <c r="K31" i="1" a="1"/>
  <c r="K31" i="1" s="1"/>
  <c r="K41" i="1" s="1" a="1"/>
  <c r="K41" i="1" s="1"/>
  <c r="F41" i="1" a="1"/>
  <c r="F41" i="1" s="1"/>
  <c r="F79" i="1" a="1"/>
  <c r="F79" i="1" s="1"/>
  <c r="I69" i="1" a="1"/>
  <c r="I69" i="1" s="1"/>
  <c r="F22" i="1" a="1"/>
  <c r="F22" i="1" s="1"/>
  <c r="I12" i="1" a="1"/>
  <c r="I12" i="1" s="1"/>
  <c r="S31" i="1" a="1"/>
  <c r="S31" i="1" s="1"/>
  <c r="P22" i="1" a="1"/>
  <c r="P22" i="1" s="1"/>
  <c r="S12" i="1" a="1"/>
  <c r="S12" i="1" s="1"/>
  <c r="S22" i="1" s="1" a="1"/>
  <c r="S22" i="1" s="1"/>
  <c r="E79" i="1" a="1"/>
  <c r="E79" i="1" s="1"/>
  <c r="H69" i="1" a="1"/>
  <c r="H69" i="1" s="1"/>
  <c r="H79" i="1" s="1" a="1"/>
  <c r="H79" i="1" s="1"/>
  <c r="P60" i="1" a="1"/>
  <c r="P60" i="1" s="1"/>
  <c r="S50" i="1" a="1"/>
  <c r="S50" i="1" s="1"/>
  <c r="S60" i="1" s="1" a="1"/>
  <c r="S60" i="1" s="1"/>
  <c r="E32" i="1" a="1"/>
  <c r="E32" i="1" s="1"/>
  <c r="H32" i="1" s="1" a="1"/>
  <c r="H32" i="1" s="1"/>
  <c r="Q41" i="1" a="1"/>
  <c r="Q41" i="1" s="1"/>
  <c r="T31" i="1" a="1"/>
  <c r="T31" i="1" s="1"/>
  <c r="H22" i="1" a="1"/>
  <c r="H22" i="1" s="1"/>
  <c r="Q60" i="1" a="1"/>
  <c r="Q60" i="1" s="1"/>
  <c r="T50" i="1" a="1"/>
  <c r="T50" i="1" s="1"/>
  <c r="P34" i="1" a="1"/>
  <c r="P34" i="1" s="1"/>
  <c r="S34" i="1" s="1" a="1"/>
  <c r="S34" i="1" s="1"/>
  <c r="P32" i="1" a="1"/>
  <c r="P32" i="1" s="1"/>
  <c r="S32" i="1" s="1" a="1"/>
  <c r="S32" i="1" s="1"/>
  <c r="E22" i="1" a="1"/>
  <c r="E22" i="1" s="1"/>
  <c r="T41" i="1" l="1" a="1"/>
  <c r="T41" i="1" s="1"/>
  <c r="V31" i="1" a="1"/>
  <c r="V31" i="1" s="1"/>
  <c r="V41" i="1" s="1" a="1"/>
  <c r="V41" i="1" s="1"/>
  <c r="T60" i="1" a="1"/>
  <c r="T60" i="1" s="1"/>
  <c r="V50" i="1" a="1"/>
  <c r="V50" i="1" s="1"/>
  <c r="V60" i="1" s="1" a="1"/>
  <c r="V60" i="1" s="1"/>
  <c r="S41" i="1" a="1"/>
  <c r="S41" i="1" s="1"/>
  <c r="I79" i="1" a="1"/>
  <c r="I79" i="1" s="1"/>
  <c r="K69" i="1" a="1"/>
  <c r="K69" i="1" s="1"/>
  <c r="K79" i="1" s="1" a="1"/>
  <c r="K79" i="1" s="1"/>
  <c r="E41" i="1" a="1"/>
  <c r="E41" i="1" s="1"/>
  <c r="H31" i="1" a="1"/>
  <c r="H31" i="1" s="1"/>
  <c r="H41" i="1" s="1" a="1"/>
  <c r="H41" i="1" s="1"/>
  <c r="P41" i="1" a="1"/>
  <c r="P41" i="1" s="1"/>
  <c r="I22" i="1" a="1"/>
  <c r="I22" i="1" s="1"/>
  <c r="K12" i="1" a="1"/>
  <c r="K12" i="1" s="1"/>
  <c r="K22" i="1" s="1" a="1"/>
  <c r="K22" i="1" s="1"/>
  <c r="T22" i="1" a="1"/>
  <c r="T22" i="1" s="1"/>
  <c r="V12" i="1" a="1"/>
  <c r="V12" i="1" s="1"/>
  <c r="V22" i="1" s="1" a="1"/>
  <c r="V22" i="1" s="1"/>
</calcChain>
</file>

<file path=xl/sharedStrings.xml><?xml version="1.0" encoding="utf-8"?>
<sst xmlns="http://schemas.openxmlformats.org/spreadsheetml/2006/main" count="266" uniqueCount="36">
  <si>
    <t>KEMBALI KE MENU UTAMA</t>
  </si>
  <si>
    <t>No</t>
  </si>
  <si>
    <t>Kelompok Pangan</t>
  </si>
  <si>
    <t>Perhitungan Skor Pola Pangan Harapan (PPH)</t>
  </si>
  <si>
    <t>Kalori</t>
  </si>
  <si>
    <t>%</t>
  </si>
  <si>
    <t>% AKE*)</t>
  </si>
  <si>
    <t>Bobot</t>
  </si>
  <si>
    <t>Skor Aktual</t>
  </si>
  <si>
    <t>Skor AKE</t>
  </si>
  <si>
    <t>Skor Maks</t>
  </si>
  <si>
    <t>Skor PPH</t>
  </si>
  <si>
    <t>1.</t>
  </si>
  <si>
    <t>Padi-padian</t>
  </si>
  <si>
    <t>2.</t>
  </si>
  <si>
    <t>Umbi-umbian</t>
  </si>
  <si>
    <t>3.</t>
  </si>
  <si>
    <t>Pangan Hewani</t>
  </si>
  <si>
    <t>4.</t>
  </si>
  <si>
    <t>Minyak dan Lemak</t>
  </si>
  <si>
    <t>5.</t>
  </si>
  <si>
    <t>Buah/Biji Berminyak</t>
  </si>
  <si>
    <t>6.</t>
  </si>
  <si>
    <t>Kacang-kacangan</t>
  </si>
  <si>
    <t>7.</t>
  </si>
  <si>
    <t>Gula</t>
  </si>
  <si>
    <t>8.</t>
  </si>
  <si>
    <t>Sayur dan Buah</t>
  </si>
  <si>
    <t>9.</t>
  </si>
  <si>
    <t>Lain-lain</t>
  </si>
  <si>
    <t xml:space="preserve">Total </t>
  </si>
  <si>
    <t>Keterangan =</t>
  </si>
  <si>
    <t>*) Angka Kecukupan Energi (AKE) :</t>
  </si>
  <si>
    <t xml:space="preserve"> Kkal/Kap/Hari</t>
  </si>
  <si>
    <t>*) Angka Kecekupan Energi (AKE) :</t>
  </si>
  <si>
    <t>*) Angka Kecekupan Energi (AKE)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</si>
</sst>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0" xfId="1" applyFill="1" applyAlignment="1" applyProtection="1">
      <alignment horizontal="left" vertical="center"/>
    </xf>
    <xf numFmtId="164" fontId="2" fillId="2" borderId="0" xfId="1" applyNumberFormat="1" applyFont="1" applyFill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PEN%20DATA\Aplikasi%20Survey%20Konsumsi%20Pangan%202024%20-%20Copy.xlsm" TargetMode="External"/><Relationship Id="rId1" Type="http://schemas.openxmlformats.org/officeDocument/2006/relationships/externalLinkPath" Target="/OPEN%20DATA/Aplikasi%20Survey%20Konsumsi%20Pangan%202024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AUTHOR"/>
      <sheetName val="MENU"/>
      <sheetName val="PROFILE"/>
      <sheetName val="SURVEI"/>
      <sheetName val="POLA"/>
      <sheetName val="PPH"/>
      <sheetName val="SITUASI"/>
      <sheetName val="SASARAN"/>
      <sheetName val="KONSUMSI"/>
      <sheetName val="KEBUTUHAN"/>
      <sheetName val="PENYEDIAAN"/>
      <sheetName val="FUK"/>
      <sheetName val="DKBM"/>
    </sheetNames>
    <sheetDataSet>
      <sheetData sheetId="0"/>
      <sheetData sheetId="1"/>
      <sheetData sheetId="2"/>
      <sheetData sheetId="3">
        <row r="8">
          <cell r="G8" t="str">
            <v>Kabupaten Sukoharjo</v>
          </cell>
        </row>
        <row r="11">
          <cell r="G11" t="str">
            <v>Dinas  Pangan</v>
          </cell>
        </row>
        <row r="12">
          <cell r="G12" t="str">
            <v>Kabupaten Sukoharjo</v>
          </cell>
        </row>
        <row r="13">
          <cell r="G13" t="str">
            <v>Gedung Menara Wijaya Lt. 5, Jl. Jenderal Sudirman No. 199 Sukoharjo</v>
          </cell>
        </row>
        <row r="15">
          <cell r="G15">
            <v>2024</v>
          </cell>
        </row>
        <row r="27">
          <cell r="I27" t="str">
            <v>Agroekologi Wilayah</v>
          </cell>
          <cell r="K27" t="str">
            <v>Pertumbuhan Wilayah</v>
          </cell>
        </row>
      </sheetData>
      <sheetData sheetId="4">
        <row r="13">
          <cell r="AE13">
            <v>2664.4074074074069</v>
          </cell>
        </row>
        <row r="14">
          <cell r="AE14">
            <v>2615.833333333333</v>
          </cell>
        </row>
        <row r="15">
          <cell r="AE15">
            <v>2687.4999999999995</v>
          </cell>
        </row>
        <row r="16">
          <cell r="H16">
            <v>1</v>
          </cell>
          <cell r="J16">
            <v>2</v>
          </cell>
          <cell r="AE16">
            <v>2866.6666666666665</v>
          </cell>
        </row>
        <row r="17">
          <cell r="AE17">
            <v>2150</v>
          </cell>
        </row>
        <row r="18">
          <cell r="AE18">
            <v>2150</v>
          </cell>
        </row>
        <row r="19">
          <cell r="AE19">
            <v>2150</v>
          </cell>
        </row>
        <row r="20">
          <cell r="AE20">
            <v>2150</v>
          </cell>
        </row>
        <row r="38">
          <cell r="H38">
            <v>1</v>
          </cell>
          <cell r="J38">
            <v>2</v>
          </cell>
          <cell r="AE38">
            <v>2150</v>
          </cell>
        </row>
        <row r="39">
          <cell r="AE39">
            <v>2150</v>
          </cell>
        </row>
        <row r="40">
          <cell r="AE40">
            <v>2150</v>
          </cell>
        </row>
        <row r="41">
          <cell r="AE41">
            <v>2150</v>
          </cell>
        </row>
        <row r="42">
          <cell r="AE42">
            <v>2150</v>
          </cell>
        </row>
        <row r="58">
          <cell r="H58">
            <v>1</v>
          </cell>
          <cell r="J58">
            <v>2</v>
          </cell>
          <cell r="AE58">
            <v>2150</v>
          </cell>
        </row>
        <row r="59">
          <cell r="AE59">
            <v>2150</v>
          </cell>
        </row>
        <row r="60">
          <cell r="AE60">
            <v>2150</v>
          </cell>
        </row>
        <row r="61">
          <cell r="AE61">
            <v>2150</v>
          </cell>
        </row>
        <row r="62">
          <cell r="AE62">
            <v>2150</v>
          </cell>
        </row>
        <row r="80">
          <cell r="H80">
            <v>1</v>
          </cell>
          <cell r="J80">
            <v>2</v>
          </cell>
          <cell r="AE80">
            <v>2150</v>
          </cell>
        </row>
        <row r="81">
          <cell r="AE81">
            <v>2150</v>
          </cell>
        </row>
        <row r="82">
          <cell r="AE82">
            <v>2150</v>
          </cell>
        </row>
        <row r="83">
          <cell r="AE83">
            <v>2150</v>
          </cell>
        </row>
        <row r="84">
          <cell r="AE84">
            <v>2150</v>
          </cell>
        </row>
        <row r="101">
          <cell r="H101">
            <v>1</v>
          </cell>
          <cell r="J101">
            <v>2</v>
          </cell>
          <cell r="AE101">
            <v>2866.6666666666665</v>
          </cell>
        </row>
        <row r="102">
          <cell r="AE102">
            <v>2150</v>
          </cell>
        </row>
        <row r="103">
          <cell r="AE103">
            <v>2150</v>
          </cell>
        </row>
        <row r="104">
          <cell r="AE104">
            <v>2150</v>
          </cell>
        </row>
        <row r="105">
          <cell r="AE105">
            <v>2150</v>
          </cell>
        </row>
        <row r="131">
          <cell r="H131">
            <v>1</v>
          </cell>
          <cell r="J131">
            <v>2</v>
          </cell>
          <cell r="AE131">
            <v>5375</v>
          </cell>
        </row>
        <row r="132">
          <cell r="AE132">
            <v>2150</v>
          </cell>
        </row>
        <row r="133">
          <cell r="AE133">
            <v>2150</v>
          </cell>
        </row>
        <row r="134">
          <cell r="AE134">
            <v>2150</v>
          </cell>
        </row>
        <row r="135">
          <cell r="AE135">
            <v>2150</v>
          </cell>
        </row>
        <row r="136">
          <cell r="AE136">
            <v>2150</v>
          </cell>
        </row>
        <row r="155">
          <cell r="H155">
            <v>1</v>
          </cell>
          <cell r="J155">
            <v>2</v>
          </cell>
          <cell r="AE155">
            <v>1433.3333333333333</v>
          </cell>
        </row>
        <row r="156">
          <cell r="AE156">
            <v>2150</v>
          </cell>
        </row>
        <row r="157">
          <cell r="AE157">
            <v>2150</v>
          </cell>
        </row>
        <row r="183">
          <cell r="H183">
            <v>1</v>
          </cell>
          <cell r="J183">
            <v>2</v>
          </cell>
          <cell r="AE183">
            <v>2150</v>
          </cell>
        </row>
        <row r="184">
          <cell r="AE184">
            <v>2150</v>
          </cell>
        </row>
        <row r="185">
          <cell r="AE185">
            <v>2150</v>
          </cell>
        </row>
        <row r="186">
          <cell r="AE186">
            <v>2150</v>
          </cell>
        </row>
        <row r="187">
          <cell r="AE187">
            <v>2150</v>
          </cell>
        </row>
        <row r="202">
          <cell r="H202">
            <v>1</v>
          </cell>
          <cell r="J202">
            <v>2</v>
          </cell>
          <cell r="AE202">
            <v>2150</v>
          </cell>
        </row>
        <row r="203">
          <cell r="AE203">
            <v>2150</v>
          </cell>
        </row>
        <row r="204">
          <cell r="AE204">
            <v>2150</v>
          </cell>
        </row>
        <row r="205">
          <cell r="AE205">
            <v>2150</v>
          </cell>
        </row>
        <row r="206">
          <cell r="AE206">
            <v>2150</v>
          </cell>
        </row>
        <row r="224">
          <cell r="H224">
            <v>1</v>
          </cell>
          <cell r="J224">
            <v>2</v>
          </cell>
          <cell r="AE224">
            <v>3583.3333333333335</v>
          </cell>
        </row>
        <row r="225">
          <cell r="AE225">
            <v>2150</v>
          </cell>
        </row>
        <row r="226">
          <cell r="AE226">
            <v>2150</v>
          </cell>
        </row>
        <row r="227">
          <cell r="AE227">
            <v>2150</v>
          </cell>
        </row>
        <row r="228">
          <cell r="AE228">
            <v>2150</v>
          </cell>
        </row>
        <row r="229">
          <cell r="AE229">
            <v>2150</v>
          </cell>
        </row>
        <row r="254">
          <cell r="AE254">
            <v>2400.8333333333335</v>
          </cell>
        </row>
        <row r="255">
          <cell r="H255">
            <v>1</v>
          </cell>
          <cell r="J255">
            <v>2</v>
          </cell>
          <cell r="AE255">
            <v>3583.3333333333335</v>
          </cell>
        </row>
        <row r="256">
          <cell r="AE256">
            <v>2150</v>
          </cell>
        </row>
        <row r="257">
          <cell r="AE257">
            <v>2150</v>
          </cell>
        </row>
        <row r="258">
          <cell r="AE258">
            <v>2150</v>
          </cell>
        </row>
        <row r="259">
          <cell r="AE259">
            <v>2150</v>
          </cell>
        </row>
        <row r="260">
          <cell r="AE260">
            <v>2150</v>
          </cell>
        </row>
        <row r="285">
          <cell r="H285">
            <v>1</v>
          </cell>
          <cell r="J285">
            <v>2</v>
          </cell>
          <cell r="AE285">
            <v>1612.5</v>
          </cell>
        </row>
        <row r="286">
          <cell r="AE286">
            <v>2150</v>
          </cell>
        </row>
        <row r="287">
          <cell r="AE287">
            <v>2150</v>
          </cell>
        </row>
        <row r="288">
          <cell r="AE288">
            <v>2150</v>
          </cell>
        </row>
        <row r="311">
          <cell r="H311">
            <v>1</v>
          </cell>
          <cell r="J311">
            <v>2</v>
          </cell>
          <cell r="AE311">
            <v>3583.3333333333335</v>
          </cell>
        </row>
        <row r="312">
          <cell r="AE312">
            <v>2150</v>
          </cell>
        </row>
        <row r="313">
          <cell r="AE313">
            <v>2150</v>
          </cell>
        </row>
        <row r="314">
          <cell r="AE314">
            <v>2150</v>
          </cell>
        </row>
        <row r="315">
          <cell r="AE315">
            <v>2150</v>
          </cell>
        </row>
        <row r="316">
          <cell r="AE316">
            <v>2150</v>
          </cell>
        </row>
        <row r="335">
          <cell r="H335">
            <v>1</v>
          </cell>
          <cell r="J335">
            <v>2</v>
          </cell>
          <cell r="AE335">
            <v>2150</v>
          </cell>
        </row>
        <row r="336">
          <cell r="AE336">
            <v>2150</v>
          </cell>
        </row>
        <row r="337">
          <cell r="AE337">
            <v>2150</v>
          </cell>
        </row>
        <row r="338">
          <cell r="AE338">
            <v>2150</v>
          </cell>
        </row>
        <row r="339">
          <cell r="AE339">
            <v>2150</v>
          </cell>
        </row>
        <row r="360">
          <cell r="H360">
            <v>1</v>
          </cell>
          <cell r="J360">
            <v>2</v>
          </cell>
          <cell r="AE360">
            <v>2150</v>
          </cell>
        </row>
        <row r="361">
          <cell r="AE361">
            <v>2150</v>
          </cell>
        </row>
        <row r="362">
          <cell r="AE362">
            <v>2150</v>
          </cell>
        </row>
        <row r="363">
          <cell r="AE363">
            <v>2150</v>
          </cell>
        </row>
        <row r="364">
          <cell r="AE364">
            <v>2150</v>
          </cell>
        </row>
        <row r="365">
          <cell r="AE365">
            <v>2150</v>
          </cell>
        </row>
        <row r="382">
          <cell r="H382">
            <v>1</v>
          </cell>
          <cell r="J382">
            <v>2</v>
          </cell>
          <cell r="AE382">
            <v>1612.5</v>
          </cell>
        </row>
        <row r="383">
          <cell r="AE383">
            <v>2150</v>
          </cell>
        </row>
        <row r="384">
          <cell r="AE384">
            <v>2150</v>
          </cell>
        </row>
        <row r="385">
          <cell r="AE385">
            <v>2150</v>
          </cell>
        </row>
        <row r="407">
          <cell r="H407">
            <v>1</v>
          </cell>
          <cell r="J407">
            <v>2</v>
          </cell>
          <cell r="AE407">
            <v>1791.6666666666667</v>
          </cell>
        </row>
        <row r="408">
          <cell r="AE408">
            <v>2150</v>
          </cell>
        </row>
        <row r="409">
          <cell r="AE409">
            <v>2150</v>
          </cell>
        </row>
        <row r="410">
          <cell r="AE410">
            <v>2150</v>
          </cell>
        </row>
        <row r="411">
          <cell r="AE411">
            <v>2150</v>
          </cell>
        </row>
        <row r="412">
          <cell r="AE412">
            <v>2150</v>
          </cell>
        </row>
        <row r="432">
          <cell r="H432">
            <v>1</v>
          </cell>
          <cell r="J432">
            <v>2</v>
          </cell>
          <cell r="AE432">
            <v>2150</v>
          </cell>
        </row>
        <row r="433">
          <cell r="AE433">
            <v>2150</v>
          </cell>
        </row>
        <row r="434">
          <cell r="AE434">
            <v>2150</v>
          </cell>
        </row>
        <row r="435">
          <cell r="AE435">
            <v>2150</v>
          </cell>
        </row>
        <row r="436">
          <cell r="AE436">
            <v>2150</v>
          </cell>
        </row>
        <row r="455">
          <cell r="H455">
            <v>1</v>
          </cell>
          <cell r="J455">
            <v>2</v>
          </cell>
          <cell r="AE455">
            <v>2150</v>
          </cell>
        </row>
        <row r="456">
          <cell r="AE456">
            <v>2150</v>
          </cell>
        </row>
        <row r="457">
          <cell r="AE457">
            <v>2150</v>
          </cell>
        </row>
        <row r="458">
          <cell r="AE458">
            <v>2150</v>
          </cell>
        </row>
        <row r="459">
          <cell r="AE459">
            <v>2150</v>
          </cell>
        </row>
        <row r="460">
          <cell r="AE460">
            <v>2150</v>
          </cell>
        </row>
        <row r="461">
          <cell r="AE461">
            <v>2150</v>
          </cell>
        </row>
        <row r="481">
          <cell r="H481">
            <v>1</v>
          </cell>
          <cell r="J481">
            <v>2</v>
          </cell>
          <cell r="AE481">
            <v>3225</v>
          </cell>
        </row>
        <row r="482">
          <cell r="AE482">
            <v>2150</v>
          </cell>
        </row>
        <row r="483">
          <cell r="AE483">
            <v>2150</v>
          </cell>
        </row>
        <row r="484">
          <cell r="AE484">
            <v>2150</v>
          </cell>
        </row>
        <row r="505">
          <cell r="AE505">
            <v>2759.166666666667</v>
          </cell>
        </row>
        <row r="506">
          <cell r="H506">
            <v>1</v>
          </cell>
          <cell r="J506">
            <v>2</v>
          </cell>
          <cell r="AE506">
            <v>1612.5</v>
          </cell>
        </row>
        <row r="507">
          <cell r="AE507">
            <v>2150</v>
          </cell>
        </row>
        <row r="508">
          <cell r="AE508">
            <v>2150</v>
          </cell>
        </row>
        <row r="509">
          <cell r="AE509">
            <v>2150</v>
          </cell>
        </row>
        <row r="539">
          <cell r="H539">
            <v>1</v>
          </cell>
          <cell r="J539">
            <v>2</v>
          </cell>
          <cell r="AE539">
            <v>2150</v>
          </cell>
        </row>
        <row r="540">
          <cell r="AE540">
            <v>2150</v>
          </cell>
        </row>
        <row r="541">
          <cell r="AE541">
            <v>2150</v>
          </cell>
        </row>
        <row r="542">
          <cell r="AE542">
            <v>2150</v>
          </cell>
        </row>
        <row r="576">
          <cell r="H576">
            <v>1</v>
          </cell>
          <cell r="J576">
            <v>2</v>
          </cell>
          <cell r="AE576">
            <v>3583.3333333333335</v>
          </cell>
        </row>
        <row r="577">
          <cell r="AE577">
            <v>2150</v>
          </cell>
        </row>
        <row r="578">
          <cell r="AE578">
            <v>2150</v>
          </cell>
        </row>
        <row r="579">
          <cell r="AE579">
            <v>2150</v>
          </cell>
        </row>
        <row r="580">
          <cell r="AE580">
            <v>2150</v>
          </cell>
        </row>
        <row r="581">
          <cell r="AE581">
            <v>2150</v>
          </cell>
        </row>
        <row r="608">
          <cell r="H608">
            <v>1</v>
          </cell>
          <cell r="J608">
            <v>2</v>
          </cell>
          <cell r="AE608">
            <v>5375</v>
          </cell>
        </row>
        <row r="609">
          <cell r="AE609">
            <v>2150</v>
          </cell>
        </row>
        <row r="610">
          <cell r="AE610">
            <v>2150</v>
          </cell>
        </row>
        <row r="611">
          <cell r="AE611">
            <v>2150</v>
          </cell>
        </row>
        <row r="612">
          <cell r="AE612">
            <v>2150</v>
          </cell>
        </row>
        <row r="613">
          <cell r="AE613">
            <v>2150</v>
          </cell>
        </row>
        <row r="637">
          <cell r="H637">
            <v>1</v>
          </cell>
          <cell r="J637">
            <v>2</v>
          </cell>
          <cell r="AE637">
            <v>2150</v>
          </cell>
        </row>
        <row r="638">
          <cell r="AE638">
            <v>2150</v>
          </cell>
        </row>
        <row r="639">
          <cell r="AE639">
            <v>2150</v>
          </cell>
        </row>
        <row r="664">
          <cell r="H664">
            <v>1</v>
          </cell>
          <cell r="J664">
            <v>2</v>
          </cell>
          <cell r="AE664">
            <v>1075</v>
          </cell>
        </row>
        <row r="665">
          <cell r="AE665">
            <v>2150</v>
          </cell>
        </row>
        <row r="666">
          <cell r="AE666">
            <v>2150</v>
          </cell>
        </row>
        <row r="697">
          <cell r="H697">
            <v>1</v>
          </cell>
          <cell r="J697">
            <v>2</v>
          </cell>
          <cell r="AE697">
            <v>3583.3333333333335</v>
          </cell>
        </row>
        <row r="698">
          <cell r="AE698">
            <v>2150</v>
          </cell>
        </row>
        <row r="699">
          <cell r="AE699">
            <v>2150</v>
          </cell>
        </row>
        <row r="700">
          <cell r="AE700">
            <v>2150</v>
          </cell>
        </row>
        <row r="701">
          <cell r="AE701">
            <v>2150</v>
          </cell>
        </row>
        <row r="702">
          <cell r="AE702">
            <v>2150</v>
          </cell>
        </row>
        <row r="730">
          <cell r="H730">
            <v>1</v>
          </cell>
          <cell r="J730">
            <v>2</v>
          </cell>
          <cell r="AE730">
            <v>1612.5</v>
          </cell>
        </row>
        <row r="731">
          <cell r="AE731">
            <v>2150</v>
          </cell>
        </row>
        <row r="732">
          <cell r="AE732">
            <v>2150</v>
          </cell>
        </row>
        <row r="733">
          <cell r="AE733">
            <v>2150</v>
          </cell>
        </row>
        <row r="761">
          <cell r="H761">
            <v>1</v>
          </cell>
          <cell r="J761">
            <v>2</v>
          </cell>
          <cell r="AE761">
            <v>2150</v>
          </cell>
        </row>
        <row r="762">
          <cell r="AE762">
            <v>2150</v>
          </cell>
        </row>
        <row r="763">
          <cell r="AE763">
            <v>2150</v>
          </cell>
        </row>
        <row r="764">
          <cell r="AE764">
            <v>2150</v>
          </cell>
        </row>
        <row r="765">
          <cell r="AE765">
            <v>2150</v>
          </cell>
        </row>
        <row r="766">
          <cell r="AE766">
            <v>2150</v>
          </cell>
        </row>
        <row r="796">
          <cell r="H796">
            <v>1</v>
          </cell>
          <cell r="J796">
            <v>2</v>
          </cell>
          <cell r="AE796">
            <v>4300</v>
          </cell>
        </row>
        <row r="797">
          <cell r="AE797">
            <v>2150</v>
          </cell>
        </row>
        <row r="798">
          <cell r="AE798">
            <v>2150</v>
          </cell>
        </row>
        <row r="799">
          <cell r="AE799">
            <v>2150</v>
          </cell>
        </row>
        <row r="800">
          <cell r="AE800">
            <v>2150</v>
          </cell>
        </row>
        <row r="824">
          <cell r="AE824">
            <v>2442.6388888888887</v>
          </cell>
        </row>
        <row r="825">
          <cell r="AE825">
            <v>2687.5</v>
          </cell>
        </row>
        <row r="826">
          <cell r="H826">
            <v>1</v>
          </cell>
          <cell r="J826">
            <v>2</v>
          </cell>
          <cell r="AE826">
            <v>2866.6666666666665</v>
          </cell>
        </row>
        <row r="827">
          <cell r="AE827">
            <v>2150</v>
          </cell>
        </row>
        <row r="828">
          <cell r="AE828">
            <v>2150</v>
          </cell>
        </row>
        <row r="829">
          <cell r="AE829">
            <v>2150</v>
          </cell>
        </row>
        <row r="830">
          <cell r="AE830">
            <v>2150</v>
          </cell>
        </row>
        <row r="844">
          <cell r="H844">
            <v>1</v>
          </cell>
          <cell r="J844">
            <v>2</v>
          </cell>
          <cell r="AE844">
            <v>2866.6666666666665</v>
          </cell>
        </row>
        <row r="845">
          <cell r="AE845">
            <v>2150</v>
          </cell>
        </row>
        <row r="846">
          <cell r="AE846">
            <v>2150</v>
          </cell>
        </row>
        <row r="847">
          <cell r="AE847">
            <v>2150</v>
          </cell>
        </row>
        <row r="848">
          <cell r="AE848">
            <v>2150</v>
          </cell>
        </row>
        <row r="858">
          <cell r="H858">
            <v>1</v>
          </cell>
          <cell r="J858">
            <v>2</v>
          </cell>
          <cell r="AE858">
            <v>2150</v>
          </cell>
        </row>
        <row r="859">
          <cell r="AE859">
            <v>2150</v>
          </cell>
        </row>
        <row r="860">
          <cell r="AE860">
            <v>2150</v>
          </cell>
        </row>
        <row r="861">
          <cell r="AE861">
            <v>2150</v>
          </cell>
        </row>
        <row r="871">
          <cell r="H871">
            <v>1</v>
          </cell>
          <cell r="J871">
            <v>2</v>
          </cell>
          <cell r="AE871">
            <v>1612.5</v>
          </cell>
        </row>
        <row r="872">
          <cell r="AE872">
            <v>2150</v>
          </cell>
        </row>
        <row r="873">
          <cell r="AE873">
            <v>2150</v>
          </cell>
        </row>
        <row r="874">
          <cell r="AE874">
            <v>2150</v>
          </cell>
        </row>
        <row r="885">
          <cell r="H885">
            <v>1</v>
          </cell>
          <cell r="J885">
            <v>2</v>
          </cell>
          <cell r="AE885">
            <v>2150</v>
          </cell>
        </row>
        <row r="886">
          <cell r="AE886">
            <v>2150</v>
          </cell>
        </row>
        <row r="887">
          <cell r="AE887">
            <v>2150</v>
          </cell>
        </row>
        <row r="888">
          <cell r="AE888">
            <v>2150</v>
          </cell>
        </row>
        <row r="889">
          <cell r="AE889">
            <v>2150</v>
          </cell>
        </row>
        <row r="899">
          <cell r="H899">
            <v>1</v>
          </cell>
          <cell r="J899">
            <v>2</v>
          </cell>
          <cell r="AE899">
            <v>2866.6666666666665</v>
          </cell>
        </row>
        <row r="900">
          <cell r="AE900">
            <v>2150</v>
          </cell>
        </row>
        <row r="901">
          <cell r="AE901">
            <v>2150</v>
          </cell>
        </row>
        <row r="902">
          <cell r="AE902">
            <v>2150</v>
          </cell>
        </row>
        <row r="903">
          <cell r="AE903">
            <v>2150</v>
          </cell>
        </row>
        <row r="912">
          <cell r="H912">
            <v>1</v>
          </cell>
          <cell r="J912">
            <v>2</v>
          </cell>
          <cell r="AE912">
            <v>3225</v>
          </cell>
        </row>
        <row r="913">
          <cell r="AE913">
            <v>2150</v>
          </cell>
        </row>
        <row r="914">
          <cell r="AE914">
            <v>2150</v>
          </cell>
        </row>
        <row r="915">
          <cell r="AE915">
            <v>2150</v>
          </cell>
        </row>
        <row r="929">
          <cell r="H929">
            <v>1</v>
          </cell>
          <cell r="J929">
            <v>2</v>
          </cell>
          <cell r="AE929">
            <v>2150</v>
          </cell>
        </row>
        <row r="930">
          <cell r="AE930">
            <v>2150</v>
          </cell>
        </row>
        <row r="931">
          <cell r="AE931">
            <v>2150</v>
          </cell>
        </row>
        <row r="932">
          <cell r="AE932">
            <v>2150</v>
          </cell>
        </row>
        <row r="933">
          <cell r="AE933">
            <v>2150</v>
          </cell>
        </row>
        <row r="943">
          <cell r="H943">
            <v>1</v>
          </cell>
          <cell r="J943">
            <v>2</v>
          </cell>
          <cell r="AE943">
            <v>1612.5</v>
          </cell>
        </row>
        <row r="944">
          <cell r="AE944">
            <v>2150</v>
          </cell>
        </row>
        <row r="945">
          <cell r="AE945">
            <v>2150</v>
          </cell>
        </row>
        <row r="946">
          <cell r="AE946">
            <v>2150</v>
          </cell>
        </row>
        <row r="956">
          <cell r="H956">
            <v>1</v>
          </cell>
          <cell r="J956">
            <v>2</v>
          </cell>
          <cell r="AE956">
            <v>5375</v>
          </cell>
        </row>
        <row r="957">
          <cell r="AE957">
            <v>2150</v>
          </cell>
        </row>
        <row r="958">
          <cell r="AE958">
            <v>2150</v>
          </cell>
        </row>
        <row r="959">
          <cell r="AE959">
            <v>2150</v>
          </cell>
        </row>
        <row r="960">
          <cell r="AE960">
            <v>2150</v>
          </cell>
        </row>
        <row r="961">
          <cell r="AE961">
            <v>2150</v>
          </cell>
        </row>
        <row r="969">
          <cell r="AE969">
            <v>2436.666666666667</v>
          </cell>
        </row>
        <row r="970">
          <cell r="H970">
            <v>1</v>
          </cell>
          <cell r="J970">
            <v>2</v>
          </cell>
          <cell r="AE970">
            <v>2150</v>
          </cell>
        </row>
        <row r="971">
          <cell r="AE971">
            <v>2150</v>
          </cell>
        </row>
        <row r="972">
          <cell r="AE972">
            <v>2150</v>
          </cell>
        </row>
        <row r="973">
          <cell r="AE973">
            <v>2150</v>
          </cell>
        </row>
        <row r="997">
          <cell r="H997">
            <v>1</v>
          </cell>
          <cell r="J997">
            <v>2</v>
          </cell>
          <cell r="AE997">
            <v>1075</v>
          </cell>
        </row>
        <row r="998">
          <cell r="AE998">
            <v>2150</v>
          </cell>
        </row>
        <row r="999">
          <cell r="AE999">
            <v>2150</v>
          </cell>
        </row>
        <row r="1025">
          <cell r="H1025">
            <v>1</v>
          </cell>
          <cell r="J1025">
            <v>2</v>
          </cell>
          <cell r="AE1025">
            <v>5016.666666666667</v>
          </cell>
        </row>
        <row r="1026">
          <cell r="AE1026">
            <v>2150</v>
          </cell>
        </row>
        <row r="1027">
          <cell r="AE1027">
            <v>2150</v>
          </cell>
        </row>
        <row r="1028">
          <cell r="AE1028">
            <v>2150</v>
          </cell>
        </row>
        <row r="1029">
          <cell r="AE1029">
            <v>2150</v>
          </cell>
        </row>
        <row r="1030">
          <cell r="AE1030">
            <v>2150</v>
          </cell>
        </row>
        <row r="1031">
          <cell r="AE1031">
            <v>2150</v>
          </cell>
        </row>
        <row r="1032">
          <cell r="AE1032">
            <v>2150</v>
          </cell>
        </row>
        <row r="1047">
          <cell r="H1047">
            <v>1</v>
          </cell>
          <cell r="J1047">
            <v>2</v>
          </cell>
          <cell r="AE1047">
            <v>2687.5</v>
          </cell>
        </row>
        <row r="1048">
          <cell r="AE1048">
            <v>2150</v>
          </cell>
        </row>
        <row r="1049">
          <cell r="AE1049">
            <v>2150</v>
          </cell>
        </row>
        <row r="1050">
          <cell r="AE1050">
            <v>2150</v>
          </cell>
        </row>
        <row r="1051">
          <cell r="AE1051">
            <v>2150</v>
          </cell>
        </row>
        <row r="1052">
          <cell r="AE1052">
            <v>2150</v>
          </cell>
        </row>
        <row r="1065">
          <cell r="H1065">
            <v>1</v>
          </cell>
          <cell r="J1065">
            <v>2</v>
          </cell>
          <cell r="AE1065">
            <v>1612.5</v>
          </cell>
        </row>
        <row r="1066">
          <cell r="AE1066">
            <v>2150</v>
          </cell>
        </row>
        <row r="1067">
          <cell r="AE1067">
            <v>2150</v>
          </cell>
        </row>
        <row r="1068">
          <cell r="AE1068">
            <v>2150</v>
          </cell>
        </row>
        <row r="1092">
          <cell r="H1092">
            <v>1</v>
          </cell>
          <cell r="J1092">
            <v>2</v>
          </cell>
          <cell r="AE1092">
            <v>2150</v>
          </cell>
        </row>
        <row r="1093">
          <cell r="AE1093">
            <v>2150</v>
          </cell>
        </row>
        <row r="1094">
          <cell r="AE1094">
            <v>2150</v>
          </cell>
        </row>
        <row r="1095">
          <cell r="AE1095">
            <v>2150</v>
          </cell>
        </row>
        <row r="1096">
          <cell r="AE1096">
            <v>2150</v>
          </cell>
        </row>
        <row r="1120">
          <cell r="H1120">
            <v>1</v>
          </cell>
          <cell r="J1120">
            <v>2</v>
          </cell>
          <cell r="AE1120">
            <v>3225</v>
          </cell>
        </row>
        <row r="1121">
          <cell r="AE1121">
            <v>2150</v>
          </cell>
        </row>
        <row r="1122">
          <cell r="AE1122">
            <v>2150</v>
          </cell>
        </row>
        <row r="1123">
          <cell r="AE1123">
            <v>2150</v>
          </cell>
        </row>
        <row r="1124">
          <cell r="AE1124">
            <v>2150</v>
          </cell>
        </row>
        <row r="1125">
          <cell r="AE1125">
            <v>2150</v>
          </cell>
        </row>
        <row r="1126">
          <cell r="AE1126">
            <v>2150</v>
          </cell>
        </row>
        <row r="1144">
          <cell r="H1144">
            <v>1</v>
          </cell>
          <cell r="J1144">
            <v>2</v>
          </cell>
          <cell r="AE1144">
            <v>2150</v>
          </cell>
        </row>
        <row r="1145">
          <cell r="AE1145">
            <v>2150</v>
          </cell>
        </row>
        <row r="1146">
          <cell r="AE1146">
            <v>2150</v>
          </cell>
        </row>
        <row r="1147">
          <cell r="AE1147">
            <v>2150</v>
          </cell>
        </row>
        <row r="1148">
          <cell r="AE1148">
            <v>2150</v>
          </cell>
        </row>
        <row r="1149">
          <cell r="AE1149">
            <v>2150</v>
          </cell>
        </row>
        <row r="1167">
          <cell r="H1167">
            <v>1</v>
          </cell>
          <cell r="J1167">
            <v>2</v>
          </cell>
          <cell r="AE1167">
            <v>2150</v>
          </cell>
        </row>
        <row r="1168">
          <cell r="AE1168">
            <v>2150</v>
          </cell>
        </row>
        <row r="1169">
          <cell r="AE1169">
            <v>2150</v>
          </cell>
        </row>
        <row r="1170">
          <cell r="AE1170">
            <v>2150</v>
          </cell>
        </row>
        <row r="1189">
          <cell r="H1189">
            <v>1</v>
          </cell>
          <cell r="J1189">
            <v>2</v>
          </cell>
          <cell r="AE1189">
            <v>2150</v>
          </cell>
        </row>
        <row r="1190">
          <cell r="AE1190">
            <v>2150</v>
          </cell>
        </row>
        <row r="1191">
          <cell r="AE1191">
            <v>2150</v>
          </cell>
        </row>
        <row r="1192">
          <cell r="AE1192">
            <v>2150</v>
          </cell>
        </row>
        <row r="1193">
          <cell r="AE1193">
            <v>2150</v>
          </cell>
        </row>
        <row r="1209">
          <cell r="AE1209">
            <v>2203.75</v>
          </cell>
        </row>
        <row r="1210">
          <cell r="H1210">
            <v>1</v>
          </cell>
          <cell r="J1210">
            <v>2</v>
          </cell>
          <cell r="AE1210">
            <v>1612.5</v>
          </cell>
        </row>
        <row r="1211">
          <cell r="AE1211">
            <v>2150</v>
          </cell>
        </row>
        <row r="1212">
          <cell r="AE1212">
            <v>2150</v>
          </cell>
        </row>
        <row r="1213">
          <cell r="AE1213">
            <v>2150</v>
          </cell>
        </row>
        <row r="1232">
          <cell r="H1232">
            <v>1</v>
          </cell>
          <cell r="J1232">
            <v>2</v>
          </cell>
          <cell r="AE1232">
            <v>860</v>
          </cell>
        </row>
        <row r="1233">
          <cell r="AE1233">
            <v>2150</v>
          </cell>
        </row>
        <row r="1234">
          <cell r="AE1234">
            <v>2150</v>
          </cell>
        </row>
        <row r="1249">
          <cell r="H1249">
            <v>1</v>
          </cell>
          <cell r="J1249">
            <v>2</v>
          </cell>
          <cell r="AE1249">
            <v>3010</v>
          </cell>
        </row>
        <row r="1250">
          <cell r="AE1250">
            <v>2150</v>
          </cell>
        </row>
        <row r="1251">
          <cell r="AE1251">
            <v>2150</v>
          </cell>
        </row>
        <row r="1252">
          <cell r="AE1252">
            <v>2150</v>
          </cell>
        </row>
        <row r="1253">
          <cell r="AE1253">
            <v>2150</v>
          </cell>
        </row>
        <row r="1254">
          <cell r="AE1254">
            <v>2150</v>
          </cell>
        </row>
        <row r="1255">
          <cell r="AE1255">
            <v>2150</v>
          </cell>
        </row>
        <row r="1256">
          <cell r="AE1256">
            <v>2150</v>
          </cell>
        </row>
        <row r="1269">
          <cell r="H1269">
            <v>1</v>
          </cell>
          <cell r="J1269">
            <v>2</v>
          </cell>
          <cell r="AE1269">
            <v>2150</v>
          </cell>
        </row>
        <row r="1270">
          <cell r="AE1270">
            <v>2150</v>
          </cell>
        </row>
        <row r="1271">
          <cell r="AE1271">
            <v>2150</v>
          </cell>
        </row>
        <row r="1272">
          <cell r="AE1272">
            <v>2150</v>
          </cell>
        </row>
        <row r="1273">
          <cell r="AE1273">
            <v>2150</v>
          </cell>
        </row>
        <row r="1274">
          <cell r="AE1274">
            <v>2150</v>
          </cell>
        </row>
        <row r="1287">
          <cell r="H1287">
            <v>1</v>
          </cell>
          <cell r="J1287">
            <v>2</v>
          </cell>
          <cell r="AE1287">
            <v>1290</v>
          </cell>
        </row>
        <row r="1288">
          <cell r="AE1288">
            <v>2150</v>
          </cell>
        </row>
        <row r="1289">
          <cell r="AE1289">
            <v>2150</v>
          </cell>
        </row>
        <row r="1290">
          <cell r="AE1290">
            <v>2150</v>
          </cell>
        </row>
        <row r="1315">
          <cell r="H1315">
            <v>1</v>
          </cell>
          <cell r="J1315">
            <v>2</v>
          </cell>
          <cell r="AE1315">
            <v>2150</v>
          </cell>
        </row>
        <row r="1316">
          <cell r="AE1316">
            <v>2150</v>
          </cell>
        </row>
        <row r="1317">
          <cell r="AE1317">
            <v>2150</v>
          </cell>
        </row>
        <row r="1318">
          <cell r="AE1318">
            <v>2150</v>
          </cell>
        </row>
        <row r="1319">
          <cell r="AE1319">
            <v>2150</v>
          </cell>
        </row>
        <row r="1334">
          <cell r="H1334">
            <v>1</v>
          </cell>
          <cell r="J1334">
            <v>2</v>
          </cell>
          <cell r="AE1334">
            <v>3225</v>
          </cell>
        </row>
        <row r="1335">
          <cell r="AE1335">
            <v>2150</v>
          </cell>
        </row>
        <row r="1336">
          <cell r="AE1336">
            <v>2150</v>
          </cell>
        </row>
        <row r="1337">
          <cell r="AE1337">
            <v>2150</v>
          </cell>
        </row>
        <row r="1338">
          <cell r="AE1338">
            <v>2150</v>
          </cell>
        </row>
        <row r="1339">
          <cell r="AE1339">
            <v>2150</v>
          </cell>
        </row>
        <row r="1340">
          <cell r="AE1340">
            <v>2150</v>
          </cell>
        </row>
        <row r="1354">
          <cell r="H1354">
            <v>1</v>
          </cell>
          <cell r="J1354">
            <v>2</v>
          </cell>
          <cell r="AE1354">
            <v>3583.3333333333335</v>
          </cell>
        </row>
        <row r="1355">
          <cell r="AE1355">
            <v>2150</v>
          </cell>
        </row>
        <row r="1356">
          <cell r="AE1356">
            <v>2150</v>
          </cell>
        </row>
        <row r="1357">
          <cell r="AE1357">
            <v>2150</v>
          </cell>
        </row>
        <row r="1358">
          <cell r="AE1358">
            <v>2150</v>
          </cell>
        </row>
        <row r="1359">
          <cell r="AE1359">
            <v>2150</v>
          </cell>
        </row>
        <row r="1374">
          <cell r="H1374">
            <v>1</v>
          </cell>
          <cell r="J1374">
            <v>2</v>
          </cell>
          <cell r="AE1374">
            <v>1290</v>
          </cell>
        </row>
        <row r="1375">
          <cell r="AE1375">
            <v>2150</v>
          </cell>
        </row>
        <row r="1376">
          <cell r="AE1376">
            <v>2150</v>
          </cell>
        </row>
        <row r="1377">
          <cell r="AE1377">
            <v>2150</v>
          </cell>
        </row>
        <row r="1392">
          <cell r="H1392">
            <v>1</v>
          </cell>
          <cell r="J1392">
            <v>2</v>
          </cell>
          <cell r="AE1392">
            <v>2866.6666666666665</v>
          </cell>
        </row>
        <row r="1393">
          <cell r="AE1393">
            <v>2150</v>
          </cell>
        </row>
        <row r="1394">
          <cell r="AE1394">
            <v>2150</v>
          </cell>
        </row>
        <row r="1395">
          <cell r="AE1395">
            <v>2150</v>
          </cell>
        </row>
        <row r="1396">
          <cell r="AE1396">
            <v>2150</v>
          </cell>
        </row>
        <row r="1415">
          <cell r="AE1415">
            <v>2642.1111111111109</v>
          </cell>
        </row>
        <row r="1416">
          <cell r="AE1416">
            <v>2107</v>
          </cell>
        </row>
        <row r="1417">
          <cell r="H1417">
            <v>1</v>
          </cell>
          <cell r="J1417">
            <v>1</v>
          </cell>
          <cell r="AE1417">
            <v>3225</v>
          </cell>
        </row>
        <row r="1418">
          <cell r="AE1418">
            <v>2150</v>
          </cell>
        </row>
        <row r="1419">
          <cell r="AE1419">
            <v>2150</v>
          </cell>
        </row>
        <row r="1420">
          <cell r="AE1420">
            <v>2150</v>
          </cell>
        </row>
        <row r="1439">
          <cell r="H1439">
            <v>1</v>
          </cell>
          <cell r="J1439">
            <v>1</v>
          </cell>
          <cell r="AE1439">
            <v>1612.5</v>
          </cell>
        </row>
        <row r="1440">
          <cell r="AE1440">
            <v>2150</v>
          </cell>
        </row>
        <row r="1441">
          <cell r="AE1441">
            <v>2150</v>
          </cell>
        </row>
        <row r="1442">
          <cell r="AE1442">
            <v>2150</v>
          </cell>
        </row>
        <row r="1463">
          <cell r="H1463">
            <v>1</v>
          </cell>
          <cell r="J1463">
            <v>1</v>
          </cell>
          <cell r="AE1463">
            <v>2866.6666666666665</v>
          </cell>
        </row>
        <row r="1464">
          <cell r="AE1464">
            <v>2150</v>
          </cell>
        </row>
        <row r="1465">
          <cell r="AE1465">
            <v>2150</v>
          </cell>
        </row>
        <row r="1466">
          <cell r="AE1466">
            <v>2150</v>
          </cell>
        </row>
        <row r="1467">
          <cell r="AE1467">
            <v>2150</v>
          </cell>
        </row>
        <row r="1485">
          <cell r="H1485">
            <v>1</v>
          </cell>
          <cell r="J1485">
            <v>1</v>
          </cell>
          <cell r="AE1485">
            <v>860</v>
          </cell>
        </row>
        <row r="1486">
          <cell r="AE1486">
            <v>2150</v>
          </cell>
        </row>
        <row r="1487">
          <cell r="AE1487">
            <v>2150</v>
          </cell>
        </row>
        <row r="1509">
          <cell r="H1509">
            <v>1</v>
          </cell>
          <cell r="J1509">
            <v>1</v>
          </cell>
          <cell r="AE1509">
            <v>1075</v>
          </cell>
        </row>
        <row r="1510">
          <cell r="AE1510">
            <v>2150</v>
          </cell>
        </row>
        <row r="1511">
          <cell r="AE1511">
            <v>2150</v>
          </cell>
        </row>
        <row r="1541">
          <cell r="H1541">
            <v>1</v>
          </cell>
          <cell r="J1541">
            <v>1</v>
          </cell>
          <cell r="AE1541">
            <v>1290</v>
          </cell>
        </row>
        <row r="1542">
          <cell r="AE1542">
            <v>2150</v>
          </cell>
        </row>
        <row r="1543">
          <cell r="AE1543">
            <v>2150</v>
          </cell>
        </row>
        <row r="1544">
          <cell r="AE1544">
            <v>2150</v>
          </cell>
        </row>
        <row r="1565">
          <cell r="H1565">
            <v>1</v>
          </cell>
          <cell r="J1565">
            <v>1</v>
          </cell>
          <cell r="AE1565">
            <v>1290</v>
          </cell>
        </row>
        <row r="1566">
          <cell r="AE1566">
            <v>2150</v>
          </cell>
        </row>
        <row r="1567">
          <cell r="AE1567">
            <v>2150</v>
          </cell>
        </row>
        <row r="1568">
          <cell r="AE1568">
            <v>2150</v>
          </cell>
        </row>
        <row r="1593">
          <cell r="H1593">
            <v>1</v>
          </cell>
          <cell r="J1593">
            <v>1</v>
          </cell>
          <cell r="AE1593">
            <v>2580</v>
          </cell>
        </row>
        <row r="1594">
          <cell r="AE1594">
            <v>2150</v>
          </cell>
        </row>
        <row r="1595">
          <cell r="AE1595">
            <v>2150</v>
          </cell>
        </row>
        <row r="1596">
          <cell r="AE1596">
            <v>2150</v>
          </cell>
        </row>
        <row r="1597">
          <cell r="AE1597">
            <v>2150</v>
          </cell>
        </row>
        <row r="1598">
          <cell r="AE1598">
            <v>2150</v>
          </cell>
        </row>
        <row r="1599">
          <cell r="AE1599">
            <v>2150</v>
          </cell>
        </row>
        <row r="1616">
          <cell r="H1616">
            <v>1</v>
          </cell>
          <cell r="J1616">
            <v>1</v>
          </cell>
          <cell r="AE1616">
            <v>3583.3333333333335</v>
          </cell>
        </row>
        <row r="1617">
          <cell r="AE1617">
            <v>2150</v>
          </cell>
        </row>
        <row r="1618">
          <cell r="AE1618">
            <v>2150</v>
          </cell>
        </row>
        <row r="1619">
          <cell r="AE1619">
            <v>2150</v>
          </cell>
        </row>
        <row r="1620">
          <cell r="AE1620">
            <v>2150</v>
          </cell>
        </row>
        <row r="1621">
          <cell r="AE1621">
            <v>2150</v>
          </cell>
        </row>
        <row r="1641">
          <cell r="H1641">
            <v>1</v>
          </cell>
          <cell r="J1641">
            <v>1</v>
          </cell>
          <cell r="AE1641">
            <v>2687.5</v>
          </cell>
        </row>
        <row r="1642">
          <cell r="AE1642">
            <v>2150</v>
          </cell>
        </row>
        <row r="1643">
          <cell r="AE1643">
            <v>2150</v>
          </cell>
        </row>
        <row r="1644">
          <cell r="AE1644">
            <v>2150</v>
          </cell>
        </row>
        <row r="1645">
          <cell r="AE1645">
            <v>2150</v>
          </cell>
        </row>
        <row r="1646">
          <cell r="AE1646">
            <v>2150</v>
          </cell>
        </row>
        <row r="1663">
          <cell r="AE1663">
            <v>3497.3333333333335</v>
          </cell>
        </row>
        <row r="1664">
          <cell r="H1664">
            <v>1</v>
          </cell>
          <cell r="J1664">
            <v>1</v>
          </cell>
          <cell r="AE1664">
            <v>2150</v>
          </cell>
        </row>
        <row r="1665">
          <cell r="AE1665">
            <v>2150</v>
          </cell>
        </row>
        <row r="1666">
          <cell r="AE1666">
            <v>2150</v>
          </cell>
        </row>
        <row r="1667">
          <cell r="AE1667">
            <v>2150</v>
          </cell>
        </row>
        <row r="1668">
          <cell r="AE1668">
            <v>2150</v>
          </cell>
        </row>
        <row r="1692">
          <cell r="H1692">
            <v>1</v>
          </cell>
          <cell r="J1692">
            <v>1</v>
          </cell>
          <cell r="AE1692">
            <v>1290</v>
          </cell>
        </row>
        <row r="1693">
          <cell r="AE1693">
            <v>2150</v>
          </cell>
        </row>
        <row r="1694">
          <cell r="AE1694">
            <v>2150</v>
          </cell>
        </row>
        <row r="1695">
          <cell r="AE1695">
            <v>2150</v>
          </cell>
        </row>
        <row r="1720">
          <cell r="H1720">
            <v>1</v>
          </cell>
          <cell r="J1720">
            <v>1</v>
          </cell>
          <cell r="AE1720">
            <v>2687.5</v>
          </cell>
        </row>
        <row r="1721">
          <cell r="AE1721">
            <v>2150</v>
          </cell>
        </row>
        <row r="1722">
          <cell r="AE1722">
            <v>2150</v>
          </cell>
        </row>
        <row r="1723">
          <cell r="AE1723">
            <v>2150</v>
          </cell>
        </row>
        <row r="1724">
          <cell r="AE1724">
            <v>2150</v>
          </cell>
        </row>
        <row r="1725">
          <cell r="AE1725">
            <v>2150</v>
          </cell>
        </row>
        <row r="1746">
          <cell r="H1746">
            <v>1</v>
          </cell>
          <cell r="J1746">
            <v>1</v>
          </cell>
          <cell r="AE1746">
            <v>1612.5</v>
          </cell>
        </row>
        <row r="1747">
          <cell r="AE1747">
            <v>2150</v>
          </cell>
        </row>
        <row r="1748">
          <cell r="AE1748">
            <v>2150</v>
          </cell>
        </row>
        <row r="1749">
          <cell r="AE1749">
            <v>2150</v>
          </cell>
        </row>
        <row r="1770">
          <cell r="H1770">
            <v>1</v>
          </cell>
          <cell r="J1770">
            <v>1</v>
          </cell>
          <cell r="AE1770">
            <v>1612.5</v>
          </cell>
        </row>
        <row r="1771">
          <cell r="AE1771">
            <v>2150</v>
          </cell>
        </row>
        <row r="1772">
          <cell r="AE1772">
            <v>2150</v>
          </cell>
        </row>
        <row r="1773">
          <cell r="AE1773">
            <v>2150</v>
          </cell>
        </row>
        <row r="1796">
          <cell r="H1796">
            <v>1</v>
          </cell>
          <cell r="J1796">
            <v>1</v>
          </cell>
          <cell r="AE1796">
            <v>3225</v>
          </cell>
        </row>
        <row r="1797">
          <cell r="AE1797">
            <v>2150</v>
          </cell>
        </row>
        <row r="1798">
          <cell r="AE1798">
            <v>2150</v>
          </cell>
        </row>
        <row r="1799">
          <cell r="AE1799">
            <v>2150</v>
          </cell>
        </row>
        <row r="1800">
          <cell r="AE1800">
            <v>2150</v>
          </cell>
        </row>
        <row r="1801">
          <cell r="AE1801">
            <v>2150</v>
          </cell>
        </row>
        <row r="1802">
          <cell r="AE1802">
            <v>2150</v>
          </cell>
        </row>
        <row r="1824">
          <cell r="H1824">
            <v>1</v>
          </cell>
          <cell r="J1824">
            <v>1</v>
          </cell>
          <cell r="AE1824">
            <v>15050</v>
          </cell>
        </row>
        <row r="1825">
          <cell r="AE1825">
            <v>2150</v>
          </cell>
        </row>
        <row r="1826">
          <cell r="AE1826">
            <v>2150</v>
          </cell>
        </row>
        <row r="1827">
          <cell r="AE1827">
            <v>2150</v>
          </cell>
        </row>
        <row r="1828">
          <cell r="AE1828">
            <v>2150</v>
          </cell>
        </row>
        <row r="1829">
          <cell r="AE1829">
            <v>2150</v>
          </cell>
        </row>
        <row r="1830">
          <cell r="AE1830">
            <v>2150</v>
          </cell>
        </row>
        <row r="1831">
          <cell r="AE1831">
            <v>2150</v>
          </cell>
        </row>
        <row r="1846">
          <cell r="H1846">
            <v>1</v>
          </cell>
          <cell r="J1846">
            <v>1</v>
          </cell>
          <cell r="AE1846">
            <v>2866.6666666666665</v>
          </cell>
        </row>
        <row r="1847">
          <cell r="AE1847">
            <v>2150</v>
          </cell>
        </row>
        <row r="1848">
          <cell r="AE1848">
            <v>2150</v>
          </cell>
        </row>
        <row r="1849">
          <cell r="AE1849">
            <v>2150</v>
          </cell>
        </row>
        <row r="1850">
          <cell r="AE1850">
            <v>2150</v>
          </cell>
        </row>
        <row r="1876">
          <cell r="H1876">
            <v>1</v>
          </cell>
          <cell r="J1876">
            <v>1</v>
          </cell>
          <cell r="AE1876">
            <v>1612.5</v>
          </cell>
        </row>
        <row r="1877">
          <cell r="AE1877">
            <v>2150</v>
          </cell>
        </row>
        <row r="1878">
          <cell r="AE1878">
            <v>2150</v>
          </cell>
        </row>
        <row r="1879">
          <cell r="AE1879">
            <v>2150</v>
          </cell>
        </row>
        <row r="1905">
          <cell r="H1905">
            <v>1</v>
          </cell>
          <cell r="J1905">
            <v>1</v>
          </cell>
          <cell r="AE1905">
            <v>2866.6666666666665</v>
          </cell>
        </row>
        <row r="1906">
          <cell r="AE1906">
            <v>2150</v>
          </cell>
        </row>
        <row r="1907">
          <cell r="AE1907">
            <v>2150</v>
          </cell>
        </row>
        <row r="1908">
          <cell r="AE1908">
            <v>2150</v>
          </cell>
        </row>
        <row r="1909">
          <cell r="AE1909">
            <v>2150</v>
          </cell>
        </row>
        <row r="1933">
          <cell r="AE1933">
            <v>2322</v>
          </cell>
        </row>
        <row r="1934">
          <cell r="H1934">
            <v>1</v>
          </cell>
          <cell r="J1934">
            <v>2</v>
          </cell>
          <cell r="AE1934">
            <v>2687.5</v>
          </cell>
        </row>
        <row r="1935">
          <cell r="AE1935">
            <v>2150</v>
          </cell>
        </row>
        <row r="1936">
          <cell r="AE1936">
            <v>2150</v>
          </cell>
        </row>
        <row r="1937">
          <cell r="AE1937">
            <v>2150</v>
          </cell>
        </row>
        <row r="1938">
          <cell r="AE1938">
            <v>2150</v>
          </cell>
        </row>
        <row r="1939">
          <cell r="AE1939">
            <v>2150</v>
          </cell>
        </row>
        <row r="1961">
          <cell r="H1961">
            <v>1</v>
          </cell>
          <cell r="J1961">
            <v>2</v>
          </cell>
          <cell r="AE1961">
            <v>1433.3333333333333</v>
          </cell>
        </row>
        <row r="1962">
          <cell r="AE1962">
            <v>2150</v>
          </cell>
        </row>
        <row r="1963">
          <cell r="AE1963">
            <v>2150</v>
          </cell>
        </row>
        <row r="1964">
          <cell r="AE1964">
            <v>2150</v>
          </cell>
        </row>
        <row r="1965">
          <cell r="AE1965">
            <v>2150</v>
          </cell>
        </row>
        <row r="1987">
          <cell r="H1987">
            <v>1</v>
          </cell>
          <cell r="J1987">
            <v>2</v>
          </cell>
          <cell r="AE1987">
            <v>2866.6666666666665</v>
          </cell>
        </row>
        <row r="1988">
          <cell r="AE1988">
            <v>2150</v>
          </cell>
        </row>
        <row r="1989">
          <cell r="AE1989">
            <v>2150</v>
          </cell>
        </row>
        <row r="1990">
          <cell r="AE1990">
            <v>2150</v>
          </cell>
        </row>
        <row r="1991">
          <cell r="AE1991">
            <v>2150</v>
          </cell>
        </row>
        <row r="2011">
          <cell r="H2011">
            <v>1</v>
          </cell>
          <cell r="J2011">
            <v>2</v>
          </cell>
          <cell r="AE2011">
            <v>2687.5</v>
          </cell>
        </row>
        <row r="2012">
          <cell r="AE2012">
            <v>2150</v>
          </cell>
        </row>
        <row r="2013">
          <cell r="AE2013">
            <v>2150</v>
          </cell>
        </row>
        <row r="2014">
          <cell r="AE2014">
            <v>2150</v>
          </cell>
        </row>
        <row r="2015">
          <cell r="AE2015">
            <v>2150</v>
          </cell>
        </row>
        <row r="2016">
          <cell r="AE2016">
            <v>2150</v>
          </cell>
        </row>
        <row r="2033">
          <cell r="H2033">
            <v>1</v>
          </cell>
          <cell r="J2033">
            <v>2</v>
          </cell>
          <cell r="AE2033">
            <v>3762.5</v>
          </cell>
        </row>
        <row r="2034">
          <cell r="AE2034">
            <v>2150</v>
          </cell>
        </row>
        <row r="2035">
          <cell r="AE2035">
            <v>2150</v>
          </cell>
        </row>
        <row r="2036">
          <cell r="AE2036">
            <v>2150</v>
          </cell>
        </row>
        <row r="2037">
          <cell r="AE2037">
            <v>2150</v>
          </cell>
        </row>
        <row r="2038">
          <cell r="AE2038">
            <v>2150</v>
          </cell>
        </row>
        <row r="2039">
          <cell r="AE2039">
            <v>2150</v>
          </cell>
        </row>
        <row r="2040">
          <cell r="AE2040">
            <v>2150</v>
          </cell>
        </row>
        <row r="2055">
          <cell r="H2055">
            <v>1</v>
          </cell>
          <cell r="J2055">
            <v>2</v>
          </cell>
          <cell r="AE2055">
            <v>2150</v>
          </cell>
        </row>
        <row r="2056">
          <cell r="AE2056">
            <v>2150</v>
          </cell>
        </row>
        <row r="2057">
          <cell r="AE2057">
            <v>2150</v>
          </cell>
        </row>
        <row r="2058">
          <cell r="AE2058">
            <v>2150</v>
          </cell>
        </row>
        <row r="2076">
          <cell r="H2076">
            <v>1</v>
          </cell>
          <cell r="J2076">
            <v>2</v>
          </cell>
          <cell r="AE2076">
            <v>2150</v>
          </cell>
        </row>
        <row r="2077">
          <cell r="AE2077">
            <v>2150</v>
          </cell>
        </row>
        <row r="2078">
          <cell r="AE2078">
            <v>2150</v>
          </cell>
        </row>
        <row r="2079">
          <cell r="AE2079">
            <v>2150</v>
          </cell>
        </row>
        <row r="2080">
          <cell r="AE2080">
            <v>2150</v>
          </cell>
        </row>
        <row r="2081">
          <cell r="AE2081">
            <v>2150</v>
          </cell>
        </row>
        <row r="2101">
          <cell r="H2101">
            <v>1</v>
          </cell>
          <cell r="J2101">
            <v>2</v>
          </cell>
          <cell r="AE2101">
            <v>1720</v>
          </cell>
        </row>
        <row r="2102">
          <cell r="AE2102">
            <v>2150</v>
          </cell>
        </row>
        <row r="2103">
          <cell r="AE2103">
            <v>2150</v>
          </cell>
        </row>
        <row r="2104">
          <cell r="AE2104">
            <v>2150</v>
          </cell>
        </row>
        <row r="2105">
          <cell r="AE2105">
            <v>2150</v>
          </cell>
        </row>
        <row r="2120">
          <cell r="H2120">
            <v>1</v>
          </cell>
          <cell r="J2120">
            <v>2</v>
          </cell>
          <cell r="AE2120">
            <v>2150</v>
          </cell>
        </row>
        <row r="2121">
          <cell r="AE2121">
            <v>2150</v>
          </cell>
        </row>
        <row r="2122">
          <cell r="AE2122">
            <v>2150</v>
          </cell>
        </row>
        <row r="2123">
          <cell r="AE2123">
            <v>2150</v>
          </cell>
        </row>
        <row r="2124">
          <cell r="AE2124">
            <v>2150</v>
          </cell>
        </row>
        <row r="2141">
          <cell r="H2141">
            <v>1</v>
          </cell>
          <cell r="J2141">
            <v>2</v>
          </cell>
          <cell r="AE2141">
            <v>1612.5</v>
          </cell>
        </row>
        <row r="2142">
          <cell r="AE2142">
            <v>2150</v>
          </cell>
        </row>
        <row r="2143">
          <cell r="AE2143">
            <v>2150</v>
          </cell>
        </row>
        <row r="2144">
          <cell r="AE2144">
            <v>2150</v>
          </cell>
        </row>
        <row r="2166">
          <cell r="AE2166">
            <v>2928.7777777777783</v>
          </cell>
        </row>
        <row r="2167">
          <cell r="AE2167">
            <v>2830.8333333333335</v>
          </cell>
        </row>
        <row r="2168">
          <cell r="H2168">
            <v>1</v>
          </cell>
          <cell r="J2168">
            <v>1</v>
          </cell>
          <cell r="AE2168">
            <v>1612.5</v>
          </cell>
        </row>
        <row r="2169">
          <cell r="AE2169">
            <v>2150</v>
          </cell>
        </row>
        <row r="2170">
          <cell r="AE2170">
            <v>2150</v>
          </cell>
        </row>
        <row r="2171">
          <cell r="AE2171">
            <v>2150</v>
          </cell>
        </row>
        <row r="2185">
          <cell r="H2185">
            <v>1</v>
          </cell>
          <cell r="J2185">
            <v>1</v>
          </cell>
          <cell r="AE2185">
            <v>2150</v>
          </cell>
        </row>
        <row r="2186">
          <cell r="AE2186">
            <v>2150</v>
          </cell>
        </row>
        <row r="2187">
          <cell r="AE2187">
            <v>2150</v>
          </cell>
        </row>
        <row r="2201">
          <cell r="H2201">
            <v>1</v>
          </cell>
          <cell r="J2201">
            <v>1</v>
          </cell>
          <cell r="AE2201">
            <v>4300</v>
          </cell>
        </row>
        <row r="2202">
          <cell r="AE2202">
            <v>2150</v>
          </cell>
        </row>
        <row r="2203">
          <cell r="AE2203">
            <v>2150</v>
          </cell>
        </row>
        <row r="2204">
          <cell r="AE2204">
            <v>2150</v>
          </cell>
        </row>
        <row r="2205">
          <cell r="AE2205">
            <v>2150</v>
          </cell>
        </row>
        <row r="2217">
          <cell r="H2217">
            <v>1</v>
          </cell>
          <cell r="J2217">
            <v>1</v>
          </cell>
          <cell r="AE2217">
            <v>4300</v>
          </cell>
        </row>
        <row r="2218">
          <cell r="AE2218">
            <v>2150</v>
          </cell>
        </row>
        <row r="2219">
          <cell r="AE2219">
            <v>2150</v>
          </cell>
        </row>
        <row r="2220">
          <cell r="AE2220">
            <v>2150</v>
          </cell>
        </row>
        <row r="2221">
          <cell r="AE2221">
            <v>2150</v>
          </cell>
        </row>
        <row r="2236">
          <cell r="H2236">
            <v>1</v>
          </cell>
          <cell r="J2236">
            <v>1</v>
          </cell>
          <cell r="AE2236">
            <v>1433.3333333333333</v>
          </cell>
        </row>
        <row r="2237">
          <cell r="AE2237">
            <v>2150</v>
          </cell>
        </row>
        <row r="2238">
          <cell r="AE2238">
            <v>2150</v>
          </cell>
        </row>
        <row r="2253">
          <cell r="H2253">
            <v>1</v>
          </cell>
          <cell r="J2253">
            <v>1</v>
          </cell>
          <cell r="AE2253">
            <v>2150</v>
          </cell>
        </row>
        <row r="2254">
          <cell r="AE2254">
            <v>2150</v>
          </cell>
        </row>
        <row r="2255">
          <cell r="AE2255">
            <v>2150</v>
          </cell>
        </row>
        <row r="2256">
          <cell r="AE2256">
            <v>2150</v>
          </cell>
        </row>
        <row r="2273">
          <cell r="H2273">
            <v>1</v>
          </cell>
          <cell r="J2273">
            <v>1</v>
          </cell>
          <cell r="AE2273">
            <v>3225</v>
          </cell>
        </row>
        <row r="2274">
          <cell r="AE2274">
            <v>2150</v>
          </cell>
        </row>
        <row r="2275">
          <cell r="AE2275">
            <v>2150</v>
          </cell>
        </row>
        <row r="2276">
          <cell r="AE2276">
            <v>2150</v>
          </cell>
        </row>
        <row r="2277">
          <cell r="AE2277">
            <v>2150</v>
          </cell>
        </row>
        <row r="2278">
          <cell r="AE2278">
            <v>2150</v>
          </cell>
        </row>
        <row r="2279">
          <cell r="AE2279">
            <v>2150</v>
          </cell>
        </row>
        <row r="2288">
          <cell r="H2288">
            <v>1</v>
          </cell>
          <cell r="J2288">
            <v>1</v>
          </cell>
          <cell r="AE2288">
            <v>3225</v>
          </cell>
        </row>
        <row r="2289">
          <cell r="AE2289">
            <v>2150</v>
          </cell>
        </row>
        <row r="2290">
          <cell r="AE2290">
            <v>2150</v>
          </cell>
        </row>
        <row r="2291">
          <cell r="AE2291">
            <v>2150</v>
          </cell>
        </row>
        <row r="2304">
          <cell r="H2304">
            <v>1</v>
          </cell>
          <cell r="J2304">
            <v>1</v>
          </cell>
          <cell r="AE2304">
            <v>4300</v>
          </cell>
        </row>
        <row r="2305">
          <cell r="AE2305">
            <v>2150</v>
          </cell>
        </row>
        <row r="2306">
          <cell r="AE2306">
            <v>2150</v>
          </cell>
        </row>
        <row r="2307">
          <cell r="AE2307">
            <v>2150</v>
          </cell>
        </row>
        <row r="2308">
          <cell r="AE2308">
            <v>2150</v>
          </cell>
        </row>
        <row r="2319">
          <cell r="H2319">
            <v>1</v>
          </cell>
          <cell r="J2319">
            <v>1</v>
          </cell>
          <cell r="AE2319">
            <v>1612.5</v>
          </cell>
        </row>
        <row r="2320">
          <cell r="AE2320">
            <v>2150</v>
          </cell>
        </row>
        <row r="2321">
          <cell r="AE2321">
            <v>2150</v>
          </cell>
        </row>
        <row r="2322">
          <cell r="AE2322">
            <v>2150</v>
          </cell>
        </row>
        <row r="2336">
          <cell r="AE2336">
            <v>3224.9999999999995</v>
          </cell>
        </row>
        <row r="2337">
          <cell r="H2337">
            <v>1</v>
          </cell>
          <cell r="J2337">
            <v>1</v>
          </cell>
          <cell r="AE2337">
            <v>2150</v>
          </cell>
        </row>
        <row r="2338">
          <cell r="AE2338">
            <v>2150</v>
          </cell>
        </row>
        <row r="2339">
          <cell r="AE2339">
            <v>2150</v>
          </cell>
        </row>
        <row r="2340">
          <cell r="AE2340">
            <v>2150</v>
          </cell>
        </row>
        <row r="2341">
          <cell r="AE2341">
            <v>2150</v>
          </cell>
        </row>
        <row r="2361">
          <cell r="H2361">
            <v>1</v>
          </cell>
          <cell r="J2361">
            <v>1</v>
          </cell>
          <cell r="AE2361">
            <v>2866.6666666666665</v>
          </cell>
        </row>
        <row r="2362">
          <cell r="AE2362">
            <v>2150</v>
          </cell>
        </row>
        <row r="2363">
          <cell r="AE2363">
            <v>2150</v>
          </cell>
        </row>
        <row r="2364">
          <cell r="AE2364">
            <v>2150</v>
          </cell>
        </row>
        <row r="2365">
          <cell r="AE2365">
            <v>2150</v>
          </cell>
        </row>
        <row r="2381">
          <cell r="H2381">
            <v>1</v>
          </cell>
          <cell r="J2381">
            <v>1</v>
          </cell>
          <cell r="AE2381">
            <v>4300</v>
          </cell>
        </row>
        <row r="2382">
          <cell r="AE2382">
            <v>2150</v>
          </cell>
        </row>
        <row r="2383">
          <cell r="AE2383">
            <v>2150</v>
          </cell>
        </row>
        <row r="2384">
          <cell r="AE2384">
            <v>2150</v>
          </cell>
        </row>
        <row r="2385">
          <cell r="AE2385">
            <v>2150</v>
          </cell>
        </row>
        <row r="2408">
          <cell r="H2408">
            <v>1</v>
          </cell>
          <cell r="J2408">
            <v>1</v>
          </cell>
          <cell r="AE2408">
            <v>4300</v>
          </cell>
        </row>
        <row r="2409">
          <cell r="AE2409">
            <v>2150</v>
          </cell>
        </row>
        <row r="2410">
          <cell r="AE2410">
            <v>2150</v>
          </cell>
        </row>
        <row r="2411">
          <cell r="AE2411">
            <v>2150</v>
          </cell>
        </row>
        <row r="2412">
          <cell r="AE2412">
            <v>2150</v>
          </cell>
        </row>
        <row r="2413">
          <cell r="AE2413">
            <v>2150</v>
          </cell>
        </row>
        <row r="2414">
          <cell r="AE2414">
            <v>2150</v>
          </cell>
        </row>
        <row r="2430">
          <cell r="H2430">
            <v>1</v>
          </cell>
          <cell r="J2430">
            <v>1</v>
          </cell>
          <cell r="AE2430">
            <v>3225</v>
          </cell>
        </row>
        <row r="2431">
          <cell r="AE2431">
            <v>2150</v>
          </cell>
        </row>
        <row r="2432">
          <cell r="AE2432">
            <v>2150</v>
          </cell>
        </row>
        <row r="2433">
          <cell r="AE2433">
            <v>2150</v>
          </cell>
        </row>
        <row r="2434">
          <cell r="AE2434">
            <v>2150</v>
          </cell>
        </row>
        <row r="2435">
          <cell r="AE2435">
            <v>2150</v>
          </cell>
        </row>
        <row r="2436">
          <cell r="AE2436">
            <v>2150</v>
          </cell>
        </row>
        <row r="2451">
          <cell r="H2451">
            <v>1</v>
          </cell>
          <cell r="J2451">
            <v>1</v>
          </cell>
          <cell r="AE2451">
            <v>4300</v>
          </cell>
        </row>
        <row r="2452">
          <cell r="AE2452">
            <v>2150</v>
          </cell>
        </row>
        <row r="2453">
          <cell r="AE2453">
            <v>2150</v>
          </cell>
        </row>
        <row r="2454">
          <cell r="AE2454">
            <v>2150</v>
          </cell>
        </row>
        <row r="2455">
          <cell r="AE2455">
            <v>2150</v>
          </cell>
        </row>
        <row r="2456">
          <cell r="AE2456">
            <v>2150</v>
          </cell>
        </row>
        <row r="2457">
          <cell r="AE2457">
            <v>2150</v>
          </cell>
        </row>
        <row r="2477">
          <cell r="H2477">
            <v>1</v>
          </cell>
          <cell r="J2477">
            <v>1</v>
          </cell>
          <cell r="AE2477">
            <v>3583.3333333333335</v>
          </cell>
        </row>
        <row r="2478">
          <cell r="AE2478">
            <v>2150</v>
          </cell>
        </row>
        <row r="2479">
          <cell r="AE2479">
            <v>2150</v>
          </cell>
        </row>
        <row r="2480">
          <cell r="AE2480">
            <v>2150</v>
          </cell>
        </row>
        <row r="2481">
          <cell r="AE2481">
            <v>2150</v>
          </cell>
        </row>
        <row r="2482">
          <cell r="AE2482">
            <v>2150</v>
          </cell>
        </row>
        <row r="2501">
          <cell r="H2501">
            <v>1</v>
          </cell>
          <cell r="J2501">
            <v>1</v>
          </cell>
          <cell r="AE2501">
            <v>2687.5</v>
          </cell>
        </row>
        <row r="2502">
          <cell r="AE2502">
            <v>2150</v>
          </cell>
        </row>
        <row r="2503">
          <cell r="AE2503">
            <v>2150</v>
          </cell>
        </row>
        <row r="2504">
          <cell r="AE2504">
            <v>2150</v>
          </cell>
        </row>
        <row r="2505">
          <cell r="AE2505">
            <v>2150</v>
          </cell>
        </row>
        <row r="2506">
          <cell r="AE2506">
            <v>2150</v>
          </cell>
        </row>
        <row r="2523">
          <cell r="H2523">
            <v>1</v>
          </cell>
          <cell r="J2523">
            <v>1</v>
          </cell>
          <cell r="AE2523">
            <v>2150</v>
          </cell>
        </row>
        <row r="2524">
          <cell r="AE2524">
            <v>2150</v>
          </cell>
        </row>
        <row r="2525">
          <cell r="AE2525">
            <v>2150</v>
          </cell>
        </row>
        <row r="2526">
          <cell r="AE2526">
            <v>2150</v>
          </cell>
        </row>
        <row r="2527">
          <cell r="AE2527">
            <v>2150</v>
          </cell>
        </row>
        <row r="2550">
          <cell r="H2550">
            <v>1</v>
          </cell>
          <cell r="J2550">
            <v>1</v>
          </cell>
          <cell r="AE2550">
            <v>2687.5</v>
          </cell>
        </row>
        <row r="2551">
          <cell r="AE2551">
            <v>2150</v>
          </cell>
        </row>
        <row r="2552">
          <cell r="AE2552">
            <v>2150</v>
          </cell>
        </row>
        <row r="2553">
          <cell r="AE2553">
            <v>2150</v>
          </cell>
        </row>
        <row r="2554">
          <cell r="AE2554">
            <v>2150</v>
          </cell>
        </row>
        <row r="2555">
          <cell r="AE2555">
            <v>2150</v>
          </cell>
        </row>
        <row r="2578">
          <cell r="AE2578">
            <v>2730.5</v>
          </cell>
        </row>
        <row r="2579">
          <cell r="H2579">
            <v>1</v>
          </cell>
          <cell r="J2579">
            <v>1</v>
          </cell>
          <cell r="AE2579">
            <v>3010</v>
          </cell>
        </row>
        <row r="2580">
          <cell r="AE2580">
            <v>2150</v>
          </cell>
        </row>
        <row r="2581">
          <cell r="AE2581">
            <v>2150</v>
          </cell>
        </row>
        <row r="2582">
          <cell r="AE2582">
            <v>2150</v>
          </cell>
        </row>
        <row r="2583">
          <cell r="AE2583">
            <v>2150</v>
          </cell>
        </row>
        <row r="2584">
          <cell r="AE2584">
            <v>2150</v>
          </cell>
        </row>
        <row r="2585">
          <cell r="AE2585">
            <v>2150</v>
          </cell>
        </row>
        <row r="2586">
          <cell r="AE2586">
            <v>2150</v>
          </cell>
        </row>
        <row r="2593">
          <cell r="H2593">
            <v>1</v>
          </cell>
          <cell r="J2593">
            <v>1</v>
          </cell>
          <cell r="AE2593">
            <v>2150</v>
          </cell>
        </row>
        <row r="2594">
          <cell r="AE2594">
            <v>2150</v>
          </cell>
        </row>
        <row r="2595">
          <cell r="AE2595">
            <v>2150</v>
          </cell>
        </row>
        <row r="2596">
          <cell r="AE2596">
            <v>2150</v>
          </cell>
        </row>
        <row r="2597">
          <cell r="AE2597">
            <v>2150</v>
          </cell>
        </row>
        <row r="2613">
          <cell r="H2613">
            <v>1</v>
          </cell>
          <cell r="J2613">
            <v>1</v>
          </cell>
          <cell r="AE2613">
            <v>2866.6666666666665</v>
          </cell>
        </row>
        <row r="2614">
          <cell r="AE2614">
            <v>2150</v>
          </cell>
        </row>
        <row r="2615">
          <cell r="AE2615">
            <v>2150</v>
          </cell>
        </row>
        <row r="2616">
          <cell r="AE2616">
            <v>2150</v>
          </cell>
        </row>
        <row r="2617">
          <cell r="AE2617">
            <v>2150</v>
          </cell>
        </row>
        <row r="2629">
          <cell r="H2629">
            <v>1</v>
          </cell>
          <cell r="J2629">
            <v>1</v>
          </cell>
          <cell r="AE2629">
            <v>4300</v>
          </cell>
        </row>
        <row r="2630">
          <cell r="AE2630">
            <v>2150</v>
          </cell>
        </row>
        <row r="2631">
          <cell r="AE2631">
            <v>2150</v>
          </cell>
        </row>
        <row r="2632">
          <cell r="AE2632">
            <v>2150</v>
          </cell>
        </row>
        <row r="2633">
          <cell r="AE2633">
            <v>2150</v>
          </cell>
        </row>
        <row r="2634">
          <cell r="AE2634">
            <v>2150</v>
          </cell>
        </row>
        <row r="2635">
          <cell r="AE2635">
            <v>2150</v>
          </cell>
        </row>
        <row r="2646">
          <cell r="H2646">
            <v>1</v>
          </cell>
          <cell r="J2646">
            <v>1</v>
          </cell>
          <cell r="AE2646">
            <v>1720</v>
          </cell>
        </row>
        <row r="2647">
          <cell r="AE2647">
            <v>2150</v>
          </cell>
        </row>
        <row r="2648">
          <cell r="AE2648">
            <v>2150</v>
          </cell>
        </row>
        <row r="2649">
          <cell r="AE2649">
            <v>2150</v>
          </cell>
        </row>
        <row r="2650">
          <cell r="AE2650">
            <v>2150</v>
          </cell>
        </row>
        <row r="2659">
          <cell r="H2659">
            <v>1</v>
          </cell>
          <cell r="J2659">
            <v>1</v>
          </cell>
          <cell r="AE2659">
            <v>3583.3333333333335</v>
          </cell>
        </row>
        <row r="2660">
          <cell r="AE2660">
            <v>2150</v>
          </cell>
        </row>
        <row r="2661">
          <cell r="AE2661">
            <v>2150</v>
          </cell>
        </row>
        <row r="2662">
          <cell r="AE2662">
            <v>2150</v>
          </cell>
        </row>
        <row r="2663">
          <cell r="AE2663">
            <v>2150</v>
          </cell>
        </row>
        <row r="2664">
          <cell r="AE2664">
            <v>2150</v>
          </cell>
        </row>
        <row r="2675">
          <cell r="H2675">
            <v>1</v>
          </cell>
          <cell r="J2675">
            <v>1</v>
          </cell>
          <cell r="AE2675">
            <v>3225</v>
          </cell>
        </row>
        <row r="2676">
          <cell r="AE2676">
            <v>2150</v>
          </cell>
        </row>
        <row r="2677">
          <cell r="AE2677">
            <v>2150</v>
          </cell>
        </row>
        <row r="2678">
          <cell r="AE2678">
            <v>2150</v>
          </cell>
        </row>
        <row r="2679">
          <cell r="AE2679">
            <v>2150</v>
          </cell>
        </row>
        <row r="2680">
          <cell r="AE2680">
            <v>2150</v>
          </cell>
        </row>
        <row r="2681">
          <cell r="AE2681">
            <v>2150</v>
          </cell>
        </row>
        <row r="2692">
          <cell r="H2692">
            <v>1</v>
          </cell>
          <cell r="J2692">
            <v>1</v>
          </cell>
          <cell r="AE2692">
            <v>2687.5</v>
          </cell>
        </row>
        <row r="2693">
          <cell r="AE2693">
            <v>2150</v>
          </cell>
        </row>
        <row r="2694">
          <cell r="AE2694">
            <v>2150</v>
          </cell>
        </row>
        <row r="2695">
          <cell r="AE2695">
            <v>2150</v>
          </cell>
        </row>
        <row r="2696">
          <cell r="AE2696">
            <v>2150</v>
          </cell>
        </row>
        <row r="2697">
          <cell r="AE2697">
            <v>2150</v>
          </cell>
        </row>
        <row r="2709">
          <cell r="H2709">
            <v>1</v>
          </cell>
          <cell r="J2709">
            <v>1</v>
          </cell>
          <cell r="AE2709">
            <v>1075</v>
          </cell>
        </row>
        <row r="2710">
          <cell r="AE2710">
            <v>2150</v>
          </cell>
        </row>
        <row r="2711">
          <cell r="AE2711">
            <v>2150</v>
          </cell>
        </row>
        <row r="2722">
          <cell r="H2722">
            <v>1</v>
          </cell>
          <cell r="J2722">
            <v>1</v>
          </cell>
          <cell r="AE2722">
            <v>2687.5</v>
          </cell>
        </row>
        <row r="2723">
          <cell r="AE2723">
            <v>2150</v>
          </cell>
        </row>
        <row r="2724">
          <cell r="AE2724">
            <v>2150</v>
          </cell>
        </row>
        <row r="2725">
          <cell r="AE2725">
            <v>2150</v>
          </cell>
        </row>
        <row r="2726">
          <cell r="AE2726">
            <v>2150</v>
          </cell>
        </row>
        <row r="2727">
          <cell r="AE2727">
            <v>2150</v>
          </cell>
        </row>
        <row r="2740">
          <cell r="AE2740">
            <v>2492.8055555555557</v>
          </cell>
        </row>
        <row r="2741">
          <cell r="AE2741">
            <v>2508.3333333333335</v>
          </cell>
        </row>
        <row r="2742">
          <cell r="H2742">
            <v>1</v>
          </cell>
          <cell r="J2742">
            <v>2</v>
          </cell>
          <cell r="AE2742">
            <v>2687.5</v>
          </cell>
        </row>
        <row r="2743">
          <cell r="AE2743">
            <v>2150</v>
          </cell>
        </row>
        <row r="2744">
          <cell r="AE2744">
            <v>2150</v>
          </cell>
        </row>
        <row r="2745">
          <cell r="AE2745">
            <v>2150</v>
          </cell>
        </row>
        <row r="2746">
          <cell r="AE2746">
            <v>2150</v>
          </cell>
        </row>
        <row r="2747">
          <cell r="AE2747">
            <v>2150</v>
          </cell>
        </row>
        <row r="2766">
          <cell r="H2766">
            <v>1</v>
          </cell>
          <cell r="J2766">
            <v>2</v>
          </cell>
          <cell r="AE2766">
            <v>2150</v>
          </cell>
        </row>
        <row r="2767">
          <cell r="AE2767">
            <v>2150</v>
          </cell>
        </row>
        <row r="2768">
          <cell r="AE2768">
            <v>2150</v>
          </cell>
        </row>
        <row r="2769">
          <cell r="AE2769">
            <v>2150</v>
          </cell>
        </row>
        <row r="2789">
          <cell r="H2789">
            <v>1</v>
          </cell>
          <cell r="J2789">
            <v>2</v>
          </cell>
          <cell r="AE2789">
            <v>1612.5</v>
          </cell>
        </row>
        <row r="2790">
          <cell r="AE2790">
            <v>2150</v>
          </cell>
        </row>
        <row r="2791">
          <cell r="AE2791">
            <v>2150</v>
          </cell>
        </row>
        <row r="2792">
          <cell r="AE2792">
            <v>2150</v>
          </cell>
        </row>
        <row r="2819">
          <cell r="H2819">
            <v>1</v>
          </cell>
          <cell r="J2819">
            <v>2</v>
          </cell>
          <cell r="AE2819">
            <v>2687.5</v>
          </cell>
        </row>
        <row r="2820">
          <cell r="AE2820">
            <v>2150</v>
          </cell>
        </row>
        <row r="2821">
          <cell r="AE2821">
            <v>2150</v>
          </cell>
        </row>
        <row r="2822">
          <cell r="AE2822">
            <v>2150</v>
          </cell>
        </row>
        <row r="2823">
          <cell r="AE2823">
            <v>2150</v>
          </cell>
        </row>
        <row r="2824">
          <cell r="AE2824">
            <v>2150</v>
          </cell>
        </row>
        <row r="2843">
          <cell r="H2843">
            <v>1</v>
          </cell>
          <cell r="J2843">
            <v>2</v>
          </cell>
          <cell r="AE2843">
            <v>2150</v>
          </cell>
        </row>
        <row r="2844">
          <cell r="AE2844">
            <v>2150</v>
          </cell>
        </row>
        <row r="2845">
          <cell r="AE2845">
            <v>2150</v>
          </cell>
        </row>
        <row r="2865">
          <cell r="H2865">
            <v>1</v>
          </cell>
          <cell r="J2865">
            <v>2</v>
          </cell>
          <cell r="AE2865">
            <v>2150</v>
          </cell>
        </row>
        <row r="2866">
          <cell r="AE2866">
            <v>2150</v>
          </cell>
        </row>
        <row r="2867">
          <cell r="AE2867">
            <v>2150</v>
          </cell>
        </row>
        <row r="2868">
          <cell r="AE2868">
            <v>2150</v>
          </cell>
        </row>
        <row r="2869">
          <cell r="AE2869">
            <v>2150</v>
          </cell>
        </row>
        <row r="2885">
          <cell r="H2885">
            <v>1</v>
          </cell>
          <cell r="J2885">
            <v>2</v>
          </cell>
          <cell r="AE2885">
            <v>1433.3333333333333</v>
          </cell>
        </row>
        <row r="2886">
          <cell r="AE2886">
            <v>2150</v>
          </cell>
        </row>
        <row r="2887">
          <cell r="AE2887">
            <v>2150</v>
          </cell>
        </row>
        <row r="2908">
          <cell r="H2908">
            <v>1</v>
          </cell>
          <cell r="J2908">
            <v>2</v>
          </cell>
          <cell r="AE2908">
            <v>2150</v>
          </cell>
        </row>
        <row r="2909">
          <cell r="AE2909">
            <v>2150</v>
          </cell>
        </row>
        <row r="2910">
          <cell r="AE2910">
            <v>2150</v>
          </cell>
        </row>
        <row r="2934">
          <cell r="H2934">
            <v>1</v>
          </cell>
          <cell r="J2934">
            <v>2</v>
          </cell>
          <cell r="AE2934">
            <v>4300</v>
          </cell>
        </row>
        <row r="2935">
          <cell r="AE2935">
            <v>2150</v>
          </cell>
        </row>
        <row r="2936">
          <cell r="AE2936">
            <v>2150</v>
          </cell>
        </row>
        <row r="2937">
          <cell r="AE2937">
            <v>2150</v>
          </cell>
        </row>
        <row r="2938">
          <cell r="AE2938">
            <v>2150</v>
          </cell>
        </row>
        <row r="2965">
          <cell r="H2965">
            <v>1</v>
          </cell>
          <cell r="J2965">
            <v>2</v>
          </cell>
          <cell r="AE2965">
            <v>3762.5</v>
          </cell>
        </row>
        <row r="2966">
          <cell r="AE2966">
            <v>2150</v>
          </cell>
        </row>
        <row r="2967">
          <cell r="AE2967">
            <v>2150</v>
          </cell>
        </row>
        <row r="2968">
          <cell r="AE2968">
            <v>2150</v>
          </cell>
        </row>
        <row r="2969">
          <cell r="AE2969">
            <v>2150</v>
          </cell>
        </row>
        <row r="2970">
          <cell r="AE2970">
            <v>2150</v>
          </cell>
        </row>
        <row r="2971">
          <cell r="AE2971">
            <v>2150</v>
          </cell>
        </row>
        <row r="2972">
          <cell r="AE2972">
            <v>2150</v>
          </cell>
        </row>
        <row r="2994">
          <cell r="AE2994">
            <v>1548</v>
          </cell>
        </row>
        <row r="2995">
          <cell r="H2995">
            <v>1</v>
          </cell>
          <cell r="J2995">
            <v>1</v>
          </cell>
          <cell r="AE2995">
            <v>716.66666666666663</v>
          </cell>
        </row>
        <row r="2996">
          <cell r="AE2996">
            <v>2150</v>
          </cell>
        </row>
        <row r="2997">
          <cell r="AE2997">
            <v>2150</v>
          </cell>
        </row>
        <row r="3013">
          <cell r="H3013">
            <v>1</v>
          </cell>
          <cell r="J3013">
            <v>1</v>
          </cell>
          <cell r="AE3013">
            <v>1433.3333333333333</v>
          </cell>
        </row>
        <row r="3014">
          <cell r="AE3014">
            <v>2150</v>
          </cell>
        </row>
        <row r="3015">
          <cell r="AE3015">
            <v>2150</v>
          </cell>
        </row>
        <row r="3016">
          <cell r="AE3016">
            <v>2150</v>
          </cell>
        </row>
        <row r="3017">
          <cell r="AE3017">
            <v>2150</v>
          </cell>
        </row>
        <row r="3031">
          <cell r="H3031">
            <v>1</v>
          </cell>
          <cell r="J3031">
            <v>1</v>
          </cell>
          <cell r="AE3031">
            <v>1720</v>
          </cell>
        </row>
        <row r="3032">
          <cell r="AE3032">
            <v>2150</v>
          </cell>
        </row>
        <row r="3033">
          <cell r="AE3033">
            <v>2150</v>
          </cell>
        </row>
        <row r="3034">
          <cell r="AE3034">
            <v>2150</v>
          </cell>
        </row>
        <row r="3035">
          <cell r="AE3035">
            <v>2150</v>
          </cell>
        </row>
        <row r="3048">
          <cell r="H3048">
            <v>1</v>
          </cell>
          <cell r="J3048">
            <v>1</v>
          </cell>
          <cell r="AE3048">
            <v>1612.5</v>
          </cell>
        </row>
        <row r="3049">
          <cell r="AE3049">
            <v>2150</v>
          </cell>
        </row>
        <row r="3050">
          <cell r="AE3050">
            <v>2150</v>
          </cell>
        </row>
        <row r="3051">
          <cell r="AE3051">
            <v>2150</v>
          </cell>
        </row>
        <row r="3060">
          <cell r="H3060">
            <v>1</v>
          </cell>
          <cell r="J3060">
            <v>1</v>
          </cell>
          <cell r="AE3060">
            <v>2150</v>
          </cell>
        </row>
        <row r="3061">
          <cell r="AE3061">
            <v>2150</v>
          </cell>
        </row>
        <row r="3062">
          <cell r="AE3062">
            <v>2150</v>
          </cell>
        </row>
        <row r="3063">
          <cell r="AE3063">
            <v>2150</v>
          </cell>
        </row>
        <row r="3064">
          <cell r="AE3064">
            <v>2150</v>
          </cell>
        </row>
        <row r="3077">
          <cell r="H3077">
            <v>1</v>
          </cell>
          <cell r="J3077">
            <v>1</v>
          </cell>
          <cell r="AE3077">
            <v>1075</v>
          </cell>
        </row>
        <row r="3078">
          <cell r="AE3078">
            <v>2150</v>
          </cell>
        </row>
        <row r="3079">
          <cell r="AE3079">
            <v>2150</v>
          </cell>
        </row>
        <row r="3089">
          <cell r="H3089">
            <v>1</v>
          </cell>
          <cell r="J3089">
            <v>1</v>
          </cell>
          <cell r="AE3089">
            <v>2150</v>
          </cell>
        </row>
        <row r="3090">
          <cell r="AE3090">
            <v>2150</v>
          </cell>
        </row>
        <row r="3091">
          <cell r="AE3091">
            <v>2150</v>
          </cell>
        </row>
        <row r="3092">
          <cell r="AE3092">
            <v>2150</v>
          </cell>
        </row>
        <row r="3093">
          <cell r="AE3093">
            <v>2150</v>
          </cell>
        </row>
        <row r="3101">
          <cell r="H3101">
            <v>1</v>
          </cell>
          <cell r="J3101">
            <v>1</v>
          </cell>
          <cell r="AE3101">
            <v>2150</v>
          </cell>
        </row>
        <row r="3102">
          <cell r="AE3102">
            <v>2150</v>
          </cell>
        </row>
        <row r="3103">
          <cell r="AE3103">
            <v>2150</v>
          </cell>
        </row>
        <row r="3104">
          <cell r="AE3104">
            <v>2150</v>
          </cell>
        </row>
        <row r="3105">
          <cell r="AE3105">
            <v>2150</v>
          </cell>
        </row>
        <row r="3106">
          <cell r="AE3106">
            <v>2150</v>
          </cell>
        </row>
        <row r="3116">
          <cell r="H3116">
            <v>1</v>
          </cell>
          <cell r="J3116">
            <v>1</v>
          </cell>
          <cell r="AE3116">
            <v>1612.5</v>
          </cell>
        </row>
        <row r="3117">
          <cell r="AE3117">
            <v>2150</v>
          </cell>
        </row>
        <row r="3118">
          <cell r="AE3118">
            <v>2150</v>
          </cell>
        </row>
        <row r="3119">
          <cell r="AE3119">
            <v>2150</v>
          </cell>
        </row>
        <row r="3132">
          <cell r="H3132">
            <v>1</v>
          </cell>
          <cell r="J3132">
            <v>1</v>
          </cell>
          <cell r="AE3132">
            <v>860</v>
          </cell>
        </row>
        <row r="3133">
          <cell r="AE3133">
            <v>2150</v>
          </cell>
        </row>
        <row r="3134">
          <cell r="AE3134">
            <v>2150</v>
          </cell>
        </row>
        <row r="3147">
          <cell r="AE3147">
            <v>3422.083333333333</v>
          </cell>
        </row>
        <row r="3148">
          <cell r="H3148">
            <v>1</v>
          </cell>
          <cell r="J3148">
            <v>1</v>
          </cell>
          <cell r="AE3148">
            <v>2150</v>
          </cell>
        </row>
        <row r="3149">
          <cell r="AE3149">
            <v>2150</v>
          </cell>
        </row>
        <row r="3150">
          <cell r="AE3150">
            <v>2150</v>
          </cell>
        </row>
        <row r="3151">
          <cell r="AE3151">
            <v>2150</v>
          </cell>
        </row>
        <row r="3152">
          <cell r="AE3152">
            <v>2150</v>
          </cell>
        </row>
        <row r="3171">
          <cell r="H3171">
            <v>1</v>
          </cell>
          <cell r="J3171">
            <v>1</v>
          </cell>
          <cell r="AE3171">
            <v>2150</v>
          </cell>
        </row>
        <row r="3172">
          <cell r="AE3172">
            <v>2150</v>
          </cell>
        </row>
        <row r="3173">
          <cell r="AE3173">
            <v>2150</v>
          </cell>
        </row>
        <row r="3174">
          <cell r="AE3174">
            <v>2150</v>
          </cell>
        </row>
        <row r="3175">
          <cell r="AE3175">
            <v>2150</v>
          </cell>
        </row>
        <row r="3200">
          <cell r="H3200">
            <v>1</v>
          </cell>
          <cell r="J3200">
            <v>1</v>
          </cell>
          <cell r="AE3200">
            <v>860</v>
          </cell>
        </row>
        <row r="3201">
          <cell r="AE3201">
            <v>2150</v>
          </cell>
        </row>
        <row r="3202">
          <cell r="AE3202">
            <v>2150</v>
          </cell>
        </row>
        <row r="3227">
          <cell r="H3227">
            <v>1</v>
          </cell>
          <cell r="J3227">
            <v>1</v>
          </cell>
          <cell r="AE3227">
            <v>3440</v>
          </cell>
        </row>
        <row r="3228">
          <cell r="AE3228">
            <v>2150</v>
          </cell>
        </row>
        <row r="3229">
          <cell r="AE3229">
            <v>2150</v>
          </cell>
        </row>
        <row r="3230">
          <cell r="AE3230">
            <v>2150</v>
          </cell>
        </row>
        <row r="3231">
          <cell r="AE3231">
            <v>2150</v>
          </cell>
        </row>
        <row r="3232">
          <cell r="AE3232">
            <v>2150</v>
          </cell>
        </row>
        <row r="3233">
          <cell r="AE3233">
            <v>2150</v>
          </cell>
        </row>
        <row r="3234">
          <cell r="AE3234">
            <v>2150</v>
          </cell>
        </row>
        <row r="3235">
          <cell r="AE3235">
            <v>2150</v>
          </cell>
        </row>
        <row r="3260">
          <cell r="H3260">
            <v>1</v>
          </cell>
          <cell r="J3260">
            <v>1</v>
          </cell>
          <cell r="AE3260">
            <v>6450</v>
          </cell>
        </row>
        <row r="3261">
          <cell r="AE3261">
            <v>2150</v>
          </cell>
        </row>
        <row r="3262">
          <cell r="AE3262">
            <v>2150</v>
          </cell>
        </row>
        <row r="3263">
          <cell r="AE3263">
            <v>2150</v>
          </cell>
        </row>
        <row r="3264">
          <cell r="AE3264">
            <v>2150</v>
          </cell>
        </row>
        <row r="3265">
          <cell r="AE3265">
            <v>2150</v>
          </cell>
        </row>
        <row r="3266">
          <cell r="AE3266">
            <v>2150</v>
          </cell>
        </row>
        <row r="3285">
          <cell r="H3285">
            <v>1</v>
          </cell>
          <cell r="J3285">
            <v>1</v>
          </cell>
          <cell r="AE3285">
            <v>2687.5</v>
          </cell>
        </row>
        <row r="3286">
          <cell r="AE3286">
            <v>2150</v>
          </cell>
        </row>
        <row r="3287">
          <cell r="AE3287">
            <v>2150</v>
          </cell>
        </row>
        <row r="3288">
          <cell r="AE3288">
            <v>2150</v>
          </cell>
        </row>
        <row r="3289">
          <cell r="AE3289">
            <v>2150</v>
          </cell>
        </row>
        <row r="3290">
          <cell r="AE3290">
            <v>2150</v>
          </cell>
        </row>
        <row r="3316">
          <cell r="H3316">
            <v>1</v>
          </cell>
          <cell r="J3316">
            <v>1</v>
          </cell>
          <cell r="AE3316">
            <v>4300</v>
          </cell>
        </row>
        <row r="3317">
          <cell r="AE3317">
            <v>2150</v>
          </cell>
        </row>
        <row r="3318">
          <cell r="AE3318">
            <v>2150</v>
          </cell>
        </row>
        <row r="3319">
          <cell r="AE3319">
            <v>2150</v>
          </cell>
        </row>
        <row r="3320">
          <cell r="AE3320">
            <v>2150</v>
          </cell>
        </row>
        <row r="3321">
          <cell r="AE3321">
            <v>2150</v>
          </cell>
        </row>
        <row r="3322">
          <cell r="AE3322">
            <v>2150</v>
          </cell>
        </row>
        <row r="3348">
          <cell r="H3348">
            <v>1</v>
          </cell>
          <cell r="J3348">
            <v>1</v>
          </cell>
          <cell r="AE3348">
            <v>2150</v>
          </cell>
        </row>
        <row r="3349">
          <cell r="AE3349">
            <v>2150</v>
          </cell>
        </row>
        <row r="3350">
          <cell r="AE3350">
            <v>2150</v>
          </cell>
        </row>
        <row r="3351">
          <cell r="AE3351">
            <v>2150</v>
          </cell>
        </row>
        <row r="3352">
          <cell r="AE3352">
            <v>2150</v>
          </cell>
        </row>
        <row r="3377">
          <cell r="H3377">
            <v>1</v>
          </cell>
          <cell r="J3377">
            <v>1</v>
          </cell>
          <cell r="AE3377">
            <v>3583.3333333333335</v>
          </cell>
        </row>
        <row r="3378">
          <cell r="AE3378">
            <v>2150</v>
          </cell>
        </row>
        <row r="3379">
          <cell r="AE3379">
            <v>2150</v>
          </cell>
        </row>
        <row r="3380">
          <cell r="AE3380">
            <v>2150</v>
          </cell>
        </row>
        <row r="3381">
          <cell r="AE3381">
            <v>2150</v>
          </cell>
        </row>
        <row r="3382">
          <cell r="AE3382">
            <v>2150</v>
          </cell>
        </row>
        <row r="3408">
          <cell r="H3408">
            <v>1</v>
          </cell>
          <cell r="J3408">
            <v>1</v>
          </cell>
          <cell r="AE3408">
            <v>6450</v>
          </cell>
        </row>
        <row r="3409">
          <cell r="AE3409">
            <v>2150</v>
          </cell>
        </row>
        <row r="3410">
          <cell r="AE3410">
            <v>2150</v>
          </cell>
        </row>
        <row r="3411">
          <cell r="AE3411">
            <v>2150</v>
          </cell>
        </row>
        <row r="3412">
          <cell r="AE3412">
            <v>2150</v>
          </cell>
        </row>
        <row r="3413">
          <cell r="AE3413">
            <v>2150</v>
          </cell>
        </row>
        <row r="3414">
          <cell r="AE3414">
            <v>2150</v>
          </cell>
        </row>
        <row r="3432">
          <cell r="AE3432">
            <v>3025.5277777777783</v>
          </cell>
        </row>
        <row r="3433">
          <cell r="AE3433">
            <v>2938.3333333333335</v>
          </cell>
        </row>
        <row r="3434">
          <cell r="H3434">
            <v>3</v>
          </cell>
          <cell r="J3434">
            <v>1</v>
          </cell>
          <cell r="AE3434">
            <v>3583.3333333333335</v>
          </cell>
        </row>
        <row r="3435">
          <cell r="AE3435">
            <v>2150</v>
          </cell>
        </row>
        <row r="3436">
          <cell r="AE3436">
            <v>2150</v>
          </cell>
        </row>
        <row r="3437">
          <cell r="AE3437">
            <v>2150</v>
          </cell>
        </row>
        <row r="3438">
          <cell r="AE3438">
            <v>2150</v>
          </cell>
        </row>
        <row r="3439">
          <cell r="AE3439">
            <v>2150</v>
          </cell>
        </row>
        <row r="3466">
          <cell r="H3466">
            <v>3</v>
          </cell>
          <cell r="J3466">
            <v>1</v>
          </cell>
          <cell r="AE3466">
            <v>3583.3333333333335</v>
          </cell>
        </row>
        <row r="3467">
          <cell r="AE3467">
            <v>2150</v>
          </cell>
        </row>
        <row r="3468">
          <cell r="AE3468">
            <v>2150</v>
          </cell>
        </row>
        <row r="3469">
          <cell r="AE3469">
            <v>2150</v>
          </cell>
        </row>
        <row r="3470">
          <cell r="AE3470">
            <v>2150</v>
          </cell>
        </row>
        <row r="3471">
          <cell r="AE3471">
            <v>2150</v>
          </cell>
        </row>
        <row r="3494">
          <cell r="H3494">
            <v>3</v>
          </cell>
          <cell r="J3494">
            <v>1</v>
          </cell>
          <cell r="AE3494">
            <v>2866.6666666666665</v>
          </cell>
        </row>
        <row r="3495">
          <cell r="AE3495">
            <v>2150</v>
          </cell>
        </row>
        <row r="3496">
          <cell r="AE3496">
            <v>2150</v>
          </cell>
        </row>
        <row r="3497">
          <cell r="AE3497">
            <v>2150</v>
          </cell>
        </row>
        <row r="3498">
          <cell r="AE3498">
            <v>2150</v>
          </cell>
        </row>
        <row r="3519">
          <cell r="H3519">
            <v>3</v>
          </cell>
          <cell r="J3519">
            <v>1</v>
          </cell>
          <cell r="AE3519">
            <v>2687.5</v>
          </cell>
        </row>
        <row r="3520">
          <cell r="AE3520">
            <v>2150</v>
          </cell>
        </row>
        <row r="3521">
          <cell r="AE3521">
            <v>2150</v>
          </cell>
        </row>
        <row r="3522">
          <cell r="AE3522">
            <v>2150</v>
          </cell>
        </row>
        <row r="3523">
          <cell r="AE3523">
            <v>2150</v>
          </cell>
        </row>
        <row r="3524">
          <cell r="AE3524">
            <v>2150</v>
          </cell>
        </row>
        <row r="3547">
          <cell r="H3547">
            <v>3</v>
          </cell>
          <cell r="J3547">
            <v>1</v>
          </cell>
          <cell r="AE3547">
            <v>4300</v>
          </cell>
        </row>
        <row r="3548">
          <cell r="AE3548">
            <v>2150</v>
          </cell>
        </row>
        <row r="3549">
          <cell r="AE3549">
            <v>2150</v>
          </cell>
        </row>
        <row r="3550">
          <cell r="AE3550">
            <v>2150</v>
          </cell>
        </row>
        <row r="3551">
          <cell r="AE3551">
            <v>2150</v>
          </cell>
        </row>
        <row r="3552">
          <cell r="AE3552">
            <v>2150</v>
          </cell>
        </row>
        <row r="3553">
          <cell r="AE3553">
            <v>2150</v>
          </cell>
        </row>
        <row r="3577">
          <cell r="H3577">
            <v>3</v>
          </cell>
          <cell r="J3577">
            <v>1</v>
          </cell>
          <cell r="AE3577">
            <v>2150</v>
          </cell>
        </row>
        <row r="3578">
          <cell r="AE3578">
            <v>2150</v>
          </cell>
        </row>
        <row r="3579">
          <cell r="AE3579">
            <v>2150</v>
          </cell>
        </row>
        <row r="3580">
          <cell r="AE3580">
            <v>2150</v>
          </cell>
        </row>
        <row r="3581">
          <cell r="AE3581">
            <v>2150</v>
          </cell>
        </row>
        <row r="3607">
          <cell r="H3607">
            <v>3</v>
          </cell>
          <cell r="J3607">
            <v>1</v>
          </cell>
          <cell r="AE3607">
            <v>2150</v>
          </cell>
        </row>
        <row r="3608">
          <cell r="AE3608">
            <v>2150</v>
          </cell>
        </row>
        <row r="3609">
          <cell r="AE3609">
            <v>2150</v>
          </cell>
        </row>
        <row r="3610">
          <cell r="AE3610">
            <v>2150</v>
          </cell>
        </row>
        <row r="3611">
          <cell r="AE3611">
            <v>2150</v>
          </cell>
        </row>
        <row r="3633">
          <cell r="H3633">
            <v>3</v>
          </cell>
          <cell r="J3633">
            <v>1</v>
          </cell>
          <cell r="AE3633">
            <v>2150</v>
          </cell>
        </row>
        <row r="3634">
          <cell r="AE3634">
            <v>2150</v>
          </cell>
        </row>
        <row r="3635">
          <cell r="AE3635">
            <v>2150</v>
          </cell>
        </row>
        <row r="3636">
          <cell r="AE3636">
            <v>2150</v>
          </cell>
        </row>
        <row r="3637">
          <cell r="AE3637">
            <v>2150</v>
          </cell>
        </row>
        <row r="3658">
          <cell r="H3658">
            <v>3</v>
          </cell>
          <cell r="J3658">
            <v>1</v>
          </cell>
          <cell r="AE3658">
            <v>2687.5</v>
          </cell>
        </row>
        <row r="3659">
          <cell r="AE3659">
            <v>2150</v>
          </cell>
        </row>
        <row r="3660">
          <cell r="AE3660">
            <v>2150</v>
          </cell>
        </row>
        <row r="3661">
          <cell r="AE3661">
            <v>2150</v>
          </cell>
        </row>
        <row r="3662">
          <cell r="AE3662">
            <v>2150</v>
          </cell>
        </row>
        <row r="3663">
          <cell r="AE3663">
            <v>2150</v>
          </cell>
        </row>
        <row r="3685">
          <cell r="H3685">
            <v>3</v>
          </cell>
          <cell r="J3685">
            <v>1</v>
          </cell>
          <cell r="AE3685">
            <v>3225</v>
          </cell>
        </row>
        <row r="3686">
          <cell r="AE3686">
            <v>2150</v>
          </cell>
        </row>
        <row r="3687">
          <cell r="AE3687">
            <v>2150</v>
          </cell>
        </row>
        <row r="3688">
          <cell r="AE3688">
            <v>2150</v>
          </cell>
        </row>
        <row r="3689">
          <cell r="AE3689">
            <v>2150</v>
          </cell>
        </row>
        <row r="3690">
          <cell r="AE3690">
            <v>2150</v>
          </cell>
        </row>
        <row r="3691">
          <cell r="AE3691">
            <v>2150</v>
          </cell>
        </row>
        <row r="3716">
          <cell r="AE3716">
            <v>3404.166666666667</v>
          </cell>
        </row>
        <row r="3717">
          <cell r="H3717">
            <v>3</v>
          </cell>
          <cell r="J3717">
            <v>2</v>
          </cell>
          <cell r="AE3717">
            <v>3225</v>
          </cell>
        </row>
        <row r="3718">
          <cell r="AE3718">
            <v>2150</v>
          </cell>
        </row>
        <row r="3719">
          <cell r="AE3719">
            <v>2150</v>
          </cell>
        </row>
        <row r="3720">
          <cell r="AE3720">
            <v>2150</v>
          </cell>
        </row>
        <row r="3721">
          <cell r="AE3721">
            <v>2150</v>
          </cell>
        </row>
        <row r="3722">
          <cell r="AE3722">
            <v>2150</v>
          </cell>
        </row>
        <row r="3723">
          <cell r="AE3723">
            <v>2150</v>
          </cell>
        </row>
        <row r="3730">
          <cell r="H3730">
            <v>3</v>
          </cell>
          <cell r="J3730">
            <v>2</v>
          </cell>
          <cell r="AE3730">
            <v>4300</v>
          </cell>
        </row>
        <row r="3731">
          <cell r="AE3731">
            <v>2150</v>
          </cell>
        </row>
        <row r="3732">
          <cell r="AE3732">
            <v>2150</v>
          </cell>
        </row>
        <row r="3733">
          <cell r="AE3733">
            <v>2150</v>
          </cell>
        </row>
        <row r="3734">
          <cell r="AE3734">
            <v>2150</v>
          </cell>
        </row>
        <row r="3741">
          <cell r="H3741">
            <v>3</v>
          </cell>
          <cell r="J3741">
            <v>2</v>
          </cell>
          <cell r="AE3741">
            <v>3583.3333333333335</v>
          </cell>
        </row>
        <row r="3742">
          <cell r="AE3742">
            <v>2150</v>
          </cell>
        </row>
        <row r="3743">
          <cell r="AE3743">
            <v>2150</v>
          </cell>
        </row>
        <row r="3744">
          <cell r="AE3744">
            <v>2150</v>
          </cell>
        </row>
        <row r="3745">
          <cell r="AE3745">
            <v>2150</v>
          </cell>
        </row>
        <row r="3746">
          <cell r="AE3746">
            <v>2150</v>
          </cell>
        </row>
        <row r="3756">
          <cell r="H3756">
            <v>3</v>
          </cell>
          <cell r="J3756">
            <v>2</v>
          </cell>
          <cell r="AE3756">
            <v>2150</v>
          </cell>
        </row>
        <row r="3757">
          <cell r="AE3757">
            <v>2150</v>
          </cell>
        </row>
        <row r="3758">
          <cell r="AE3758">
            <v>2150</v>
          </cell>
        </row>
        <row r="3759">
          <cell r="AE3759">
            <v>2150</v>
          </cell>
        </row>
        <row r="3760">
          <cell r="AE3760">
            <v>2150</v>
          </cell>
        </row>
        <row r="3775">
          <cell r="H3775">
            <v>3</v>
          </cell>
          <cell r="J3775">
            <v>2</v>
          </cell>
          <cell r="AE3775">
            <v>3583.3333333333335</v>
          </cell>
        </row>
        <row r="3776">
          <cell r="AE3776">
            <v>2150</v>
          </cell>
        </row>
        <row r="3777">
          <cell r="AE3777">
            <v>2150</v>
          </cell>
        </row>
        <row r="3778">
          <cell r="AE3778">
            <v>2150</v>
          </cell>
        </row>
        <row r="3779">
          <cell r="AE3779">
            <v>2150</v>
          </cell>
        </row>
        <row r="3780">
          <cell r="AE3780">
            <v>2150</v>
          </cell>
        </row>
        <row r="3795">
          <cell r="H3795">
            <v>3</v>
          </cell>
          <cell r="J3795">
            <v>2</v>
          </cell>
          <cell r="AE3795">
            <v>5375</v>
          </cell>
        </row>
        <row r="3796">
          <cell r="AE3796">
            <v>2150</v>
          </cell>
        </row>
        <row r="3797">
          <cell r="AE3797">
            <v>2150</v>
          </cell>
        </row>
        <row r="3798">
          <cell r="AE3798">
            <v>2150</v>
          </cell>
        </row>
        <row r="3799">
          <cell r="AE3799">
            <v>2150</v>
          </cell>
        </row>
        <row r="3800">
          <cell r="AE3800">
            <v>2150</v>
          </cell>
        </row>
        <row r="3814">
          <cell r="H3814">
            <v>3</v>
          </cell>
          <cell r="J3814">
            <v>2</v>
          </cell>
          <cell r="AE3814">
            <v>2150</v>
          </cell>
        </row>
        <row r="3815">
          <cell r="AE3815">
            <v>2150</v>
          </cell>
        </row>
        <row r="3816">
          <cell r="AE3816">
            <v>2150</v>
          </cell>
        </row>
        <row r="3817">
          <cell r="AE3817">
            <v>2150</v>
          </cell>
        </row>
        <row r="3818">
          <cell r="AE3818">
            <v>2150</v>
          </cell>
        </row>
        <row r="3834">
          <cell r="H3834">
            <v>3</v>
          </cell>
          <cell r="J3834">
            <v>2</v>
          </cell>
          <cell r="AE3834">
            <v>3762.5</v>
          </cell>
        </row>
        <row r="3835">
          <cell r="AE3835">
            <v>2150</v>
          </cell>
        </row>
        <row r="3836">
          <cell r="AE3836">
            <v>2150</v>
          </cell>
        </row>
        <row r="3837">
          <cell r="AE3837">
            <v>2150</v>
          </cell>
        </row>
        <row r="3838">
          <cell r="AE3838">
            <v>2150</v>
          </cell>
        </row>
        <row r="3839">
          <cell r="AE3839">
            <v>2150</v>
          </cell>
        </row>
        <row r="3840">
          <cell r="AE3840">
            <v>2150</v>
          </cell>
        </row>
        <row r="3841">
          <cell r="AE3841">
            <v>2150</v>
          </cell>
        </row>
        <row r="3852">
          <cell r="H3852">
            <v>3</v>
          </cell>
          <cell r="J3852">
            <v>2</v>
          </cell>
          <cell r="AE3852">
            <v>2150</v>
          </cell>
        </row>
        <row r="3853">
          <cell r="AE3853">
            <v>2150</v>
          </cell>
        </row>
        <row r="3854">
          <cell r="AE3854">
            <v>2150</v>
          </cell>
        </row>
        <row r="3855">
          <cell r="AE3855">
            <v>2150</v>
          </cell>
        </row>
        <row r="3856">
          <cell r="AE3856">
            <v>2150</v>
          </cell>
        </row>
        <row r="3871">
          <cell r="H3871">
            <v>3</v>
          </cell>
          <cell r="J3871">
            <v>2</v>
          </cell>
          <cell r="AE3871">
            <v>3762.5</v>
          </cell>
        </row>
        <row r="3872">
          <cell r="AE3872">
            <v>2150</v>
          </cell>
        </row>
        <row r="3873">
          <cell r="AE3873">
            <v>2150</v>
          </cell>
        </row>
        <row r="3874">
          <cell r="AE3874">
            <v>2150</v>
          </cell>
        </row>
        <row r="3875">
          <cell r="AE3875">
            <v>2150</v>
          </cell>
        </row>
        <row r="3876">
          <cell r="AE3876">
            <v>2150</v>
          </cell>
        </row>
        <row r="3877">
          <cell r="AE3877">
            <v>2150</v>
          </cell>
        </row>
        <row r="3878">
          <cell r="AE3878">
            <v>2150</v>
          </cell>
        </row>
        <row r="3890">
          <cell r="AE3890">
            <v>2734.0833333333335</v>
          </cell>
        </row>
        <row r="3891">
          <cell r="H3891">
            <v>3</v>
          </cell>
          <cell r="J3891">
            <v>1</v>
          </cell>
          <cell r="AE3891">
            <v>3225</v>
          </cell>
        </row>
        <row r="3892">
          <cell r="AE3892">
            <v>2150</v>
          </cell>
        </row>
        <row r="3893">
          <cell r="AE3893">
            <v>2150</v>
          </cell>
        </row>
        <row r="3894">
          <cell r="AE3894">
            <v>2150</v>
          </cell>
        </row>
        <row r="3895">
          <cell r="AE3895">
            <v>2150</v>
          </cell>
        </row>
        <row r="3896">
          <cell r="AE3896">
            <v>2150</v>
          </cell>
        </row>
        <row r="3897">
          <cell r="AE3897">
            <v>2150</v>
          </cell>
        </row>
        <row r="3918">
          <cell r="H3918">
            <v>3</v>
          </cell>
          <cell r="J3918">
            <v>1</v>
          </cell>
          <cell r="AE3918">
            <v>2150</v>
          </cell>
        </row>
        <row r="3919">
          <cell r="AE3919">
            <v>2150</v>
          </cell>
        </row>
        <row r="3920">
          <cell r="AE3920">
            <v>2150</v>
          </cell>
        </row>
        <row r="3921">
          <cell r="AE3921">
            <v>2150</v>
          </cell>
        </row>
        <row r="3922">
          <cell r="AE3922">
            <v>2150</v>
          </cell>
        </row>
        <row r="3940">
          <cell r="H3940">
            <v>3</v>
          </cell>
          <cell r="J3940">
            <v>1</v>
          </cell>
          <cell r="AE3940">
            <v>2150</v>
          </cell>
        </row>
        <row r="3941">
          <cell r="AE3941">
            <v>2150</v>
          </cell>
        </row>
        <row r="3942">
          <cell r="AE3942">
            <v>2150</v>
          </cell>
        </row>
        <row r="3943">
          <cell r="AE3943">
            <v>2150</v>
          </cell>
        </row>
        <row r="3944">
          <cell r="AE3944">
            <v>2150</v>
          </cell>
        </row>
        <row r="3945">
          <cell r="AE3945">
            <v>2150</v>
          </cell>
        </row>
        <row r="3966">
          <cell r="H3966">
            <v>3</v>
          </cell>
          <cell r="J3966">
            <v>1</v>
          </cell>
          <cell r="AE3966">
            <v>2150</v>
          </cell>
        </row>
        <row r="3967">
          <cell r="AE3967">
            <v>2150</v>
          </cell>
        </row>
        <row r="3968">
          <cell r="AE3968">
            <v>2150</v>
          </cell>
        </row>
        <row r="3969">
          <cell r="AE3969">
            <v>2150</v>
          </cell>
        </row>
        <row r="3970">
          <cell r="AE3970">
            <v>2150</v>
          </cell>
        </row>
        <row r="3993">
          <cell r="H3993">
            <v>3</v>
          </cell>
          <cell r="J3993">
            <v>1</v>
          </cell>
          <cell r="AE3993">
            <v>2150</v>
          </cell>
        </row>
        <row r="3994">
          <cell r="AE3994">
            <v>2150</v>
          </cell>
        </row>
        <row r="3995">
          <cell r="AE3995">
            <v>2150</v>
          </cell>
        </row>
        <row r="3996">
          <cell r="AE3996">
            <v>2150</v>
          </cell>
        </row>
        <row r="3997">
          <cell r="AE3997">
            <v>2150</v>
          </cell>
        </row>
        <row r="3998">
          <cell r="AE3998">
            <v>2150</v>
          </cell>
        </row>
        <row r="4018">
          <cell r="H4018">
            <v>3</v>
          </cell>
          <cell r="J4018">
            <v>1</v>
          </cell>
          <cell r="AE4018">
            <v>2150</v>
          </cell>
        </row>
        <row r="4019">
          <cell r="AE4019">
            <v>2150</v>
          </cell>
        </row>
        <row r="4020">
          <cell r="AE4020">
            <v>2150</v>
          </cell>
        </row>
        <row r="4021">
          <cell r="AE4021">
            <v>2150</v>
          </cell>
        </row>
        <row r="4022">
          <cell r="AE4022">
            <v>2150</v>
          </cell>
        </row>
        <row r="4023">
          <cell r="AE4023">
            <v>2150</v>
          </cell>
        </row>
        <row r="4040">
          <cell r="H4040">
            <v>3</v>
          </cell>
          <cell r="J4040">
            <v>1</v>
          </cell>
          <cell r="AE4040">
            <v>2866.6666666666665</v>
          </cell>
        </row>
        <row r="4041">
          <cell r="AE4041">
            <v>2150</v>
          </cell>
        </row>
        <row r="4042">
          <cell r="AE4042">
            <v>2150</v>
          </cell>
        </row>
        <row r="4043">
          <cell r="AE4043">
            <v>2150</v>
          </cell>
        </row>
        <row r="4044">
          <cell r="AE4044">
            <v>2150</v>
          </cell>
        </row>
        <row r="4068">
          <cell r="H4068">
            <v>3</v>
          </cell>
          <cell r="J4068">
            <v>1</v>
          </cell>
          <cell r="AE4068">
            <v>5016.666666666667</v>
          </cell>
        </row>
        <row r="4069">
          <cell r="AE4069">
            <v>2150</v>
          </cell>
        </row>
        <row r="4070">
          <cell r="AE4070">
            <v>2150</v>
          </cell>
        </row>
        <row r="4071">
          <cell r="AE4071">
            <v>2150</v>
          </cell>
        </row>
        <row r="4072">
          <cell r="AE4072">
            <v>2150</v>
          </cell>
        </row>
        <row r="4073">
          <cell r="AE4073">
            <v>2150</v>
          </cell>
        </row>
        <row r="4074">
          <cell r="AE4074">
            <v>2150</v>
          </cell>
        </row>
        <row r="4075">
          <cell r="AE4075">
            <v>2150</v>
          </cell>
        </row>
        <row r="4089">
          <cell r="H4089">
            <v>3</v>
          </cell>
          <cell r="J4089">
            <v>1</v>
          </cell>
          <cell r="AE4089">
            <v>1720</v>
          </cell>
        </row>
        <row r="4090">
          <cell r="AE4090">
            <v>2150</v>
          </cell>
        </row>
        <row r="4091">
          <cell r="AE4091">
            <v>2150</v>
          </cell>
        </row>
        <row r="4092">
          <cell r="AE4092">
            <v>2150</v>
          </cell>
        </row>
        <row r="4093">
          <cell r="AE4093">
            <v>2150</v>
          </cell>
        </row>
        <row r="4116">
          <cell r="H4116">
            <v>3</v>
          </cell>
          <cell r="J4116">
            <v>1</v>
          </cell>
          <cell r="AE4116">
            <v>3762.5</v>
          </cell>
        </row>
        <row r="4117">
          <cell r="AE4117">
            <v>2150</v>
          </cell>
        </row>
        <row r="4118">
          <cell r="AE4118">
            <v>2150</v>
          </cell>
        </row>
        <row r="4119">
          <cell r="AE4119">
            <v>2150</v>
          </cell>
        </row>
        <row r="4120">
          <cell r="AE4120">
            <v>2150</v>
          </cell>
        </row>
        <row r="4121">
          <cell r="AE4121">
            <v>2150</v>
          </cell>
        </row>
        <row r="4122">
          <cell r="AE4122">
            <v>2150</v>
          </cell>
        </row>
        <row r="4123">
          <cell r="AE4123">
            <v>2150</v>
          </cell>
        </row>
        <row r="4138">
          <cell r="AE4138">
            <v>2575.2222222222217</v>
          </cell>
        </row>
        <row r="4139">
          <cell r="AE4139">
            <v>2289.75</v>
          </cell>
        </row>
        <row r="4140">
          <cell r="H4140">
            <v>3</v>
          </cell>
          <cell r="J4140">
            <v>2</v>
          </cell>
          <cell r="AE4140">
            <v>4300</v>
          </cell>
        </row>
        <row r="4141">
          <cell r="AE4141">
            <v>2150</v>
          </cell>
        </row>
        <row r="4142">
          <cell r="AE4142">
            <v>2150</v>
          </cell>
        </row>
        <row r="4143">
          <cell r="AE4143">
            <v>2150</v>
          </cell>
        </row>
        <row r="4144">
          <cell r="AE4144">
            <v>2150</v>
          </cell>
        </row>
        <row r="4159">
          <cell r="H4159">
            <v>3</v>
          </cell>
          <cell r="J4159">
            <v>2</v>
          </cell>
          <cell r="AE4159">
            <v>1612.5</v>
          </cell>
        </row>
        <row r="4160">
          <cell r="AE4160">
            <v>2150</v>
          </cell>
        </row>
        <row r="4161">
          <cell r="AE4161">
            <v>2150</v>
          </cell>
        </row>
        <row r="4162">
          <cell r="AE4162">
            <v>2150</v>
          </cell>
        </row>
        <row r="4176">
          <cell r="H4176">
            <v>3</v>
          </cell>
          <cell r="J4176">
            <v>2</v>
          </cell>
          <cell r="AE4176">
            <v>1612.5</v>
          </cell>
        </row>
        <row r="4177">
          <cell r="AE4177">
            <v>2150</v>
          </cell>
        </row>
        <row r="4178">
          <cell r="AE4178">
            <v>2150</v>
          </cell>
        </row>
        <row r="4179">
          <cell r="AE4179">
            <v>2150</v>
          </cell>
        </row>
        <row r="4195">
          <cell r="H4195">
            <v>3</v>
          </cell>
          <cell r="J4195">
            <v>2</v>
          </cell>
          <cell r="AE4195">
            <v>2687.5</v>
          </cell>
        </row>
        <row r="4196">
          <cell r="AE4196">
            <v>2150</v>
          </cell>
        </row>
        <row r="4197">
          <cell r="AE4197">
            <v>2150</v>
          </cell>
        </row>
        <row r="4198">
          <cell r="AE4198">
            <v>2150</v>
          </cell>
        </row>
        <row r="4199">
          <cell r="AE4199">
            <v>2150</v>
          </cell>
        </row>
        <row r="4200">
          <cell r="AE4200">
            <v>2150</v>
          </cell>
        </row>
        <row r="4215">
          <cell r="H4215">
            <v>3</v>
          </cell>
          <cell r="J4215">
            <v>2</v>
          </cell>
          <cell r="AE4215">
            <v>2150</v>
          </cell>
        </row>
        <row r="4216">
          <cell r="AE4216">
            <v>2150</v>
          </cell>
        </row>
        <row r="4217">
          <cell r="AE4217">
            <v>2150</v>
          </cell>
        </row>
        <row r="4218">
          <cell r="AE4218">
            <v>2150</v>
          </cell>
        </row>
        <row r="4219">
          <cell r="AE4219">
            <v>2150</v>
          </cell>
        </row>
        <row r="4235">
          <cell r="H4235">
            <v>3</v>
          </cell>
          <cell r="J4235">
            <v>2</v>
          </cell>
          <cell r="AE4235">
            <v>3225</v>
          </cell>
        </row>
        <row r="4236">
          <cell r="AE4236">
            <v>2150</v>
          </cell>
        </row>
        <row r="4237">
          <cell r="AE4237">
            <v>2150</v>
          </cell>
        </row>
        <row r="4238">
          <cell r="AE4238">
            <v>2150</v>
          </cell>
        </row>
        <row r="4239">
          <cell r="AE4239">
            <v>2150</v>
          </cell>
        </row>
        <row r="4240">
          <cell r="AE4240">
            <v>2150</v>
          </cell>
        </row>
        <row r="4241">
          <cell r="AE4241">
            <v>2150</v>
          </cell>
        </row>
        <row r="4254">
          <cell r="H4254">
            <v>3</v>
          </cell>
          <cell r="J4254">
            <v>2</v>
          </cell>
          <cell r="AE4254">
            <v>2687.5</v>
          </cell>
        </row>
        <row r="4255">
          <cell r="AE4255">
            <v>2150</v>
          </cell>
        </row>
        <row r="4256">
          <cell r="AE4256">
            <v>2150</v>
          </cell>
        </row>
        <row r="4257">
          <cell r="AE4257">
            <v>2150</v>
          </cell>
        </row>
        <row r="4258">
          <cell r="AE4258">
            <v>2150</v>
          </cell>
        </row>
        <row r="4259">
          <cell r="AE4259">
            <v>2150</v>
          </cell>
        </row>
        <row r="4272">
          <cell r="H4272">
            <v>3</v>
          </cell>
          <cell r="J4272">
            <v>2</v>
          </cell>
          <cell r="AE4272">
            <v>1720</v>
          </cell>
        </row>
        <row r="4273">
          <cell r="AE4273">
            <v>2150</v>
          </cell>
        </row>
        <row r="4274">
          <cell r="AE4274">
            <v>2150</v>
          </cell>
        </row>
        <row r="4275">
          <cell r="AE4275">
            <v>2150</v>
          </cell>
        </row>
        <row r="4276">
          <cell r="AE4276">
            <v>2150</v>
          </cell>
        </row>
        <row r="4289">
          <cell r="H4289">
            <v>3</v>
          </cell>
          <cell r="J4289">
            <v>2</v>
          </cell>
          <cell r="AE4289">
            <v>1612.5</v>
          </cell>
        </row>
        <row r="4290">
          <cell r="AE4290">
            <v>2150</v>
          </cell>
        </row>
        <row r="4291">
          <cell r="AE4291">
            <v>2150</v>
          </cell>
        </row>
        <row r="4292">
          <cell r="AE4292">
            <v>2150</v>
          </cell>
        </row>
        <row r="4306">
          <cell r="H4306">
            <v>3</v>
          </cell>
          <cell r="J4306">
            <v>2</v>
          </cell>
          <cell r="AE4306">
            <v>1290</v>
          </cell>
        </row>
        <row r="4307">
          <cell r="AE4307">
            <v>2150</v>
          </cell>
        </row>
        <row r="4308">
          <cell r="AE4308">
            <v>2150</v>
          </cell>
        </row>
        <row r="4309">
          <cell r="AE4309">
            <v>2150</v>
          </cell>
        </row>
        <row r="4323">
          <cell r="AE4323">
            <v>2920.416666666667</v>
          </cell>
        </row>
        <row r="4324">
          <cell r="H4324">
            <v>3</v>
          </cell>
          <cell r="J4324">
            <v>2</v>
          </cell>
          <cell r="AE4324">
            <v>2150</v>
          </cell>
        </row>
        <row r="4325">
          <cell r="AE4325">
            <v>2150</v>
          </cell>
        </row>
        <row r="4326">
          <cell r="AE4326">
            <v>2150</v>
          </cell>
        </row>
        <row r="4327">
          <cell r="AE4327">
            <v>2150</v>
          </cell>
        </row>
        <row r="4328">
          <cell r="AE4328">
            <v>2150</v>
          </cell>
        </row>
        <row r="4347">
          <cell r="H4347">
            <v>3</v>
          </cell>
          <cell r="J4347">
            <v>2</v>
          </cell>
          <cell r="AE4347">
            <v>1433.3333333333333</v>
          </cell>
        </row>
        <row r="4348">
          <cell r="AE4348">
            <v>2150</v>
          </cell>
        </row>
        <row r="4349">
          <cell r="AE4349">
            <v>2150</v>
          </cell>
        </row>
        <row r="4368">
          <cell r="H4368">
            <v>3</v>
          </cell>
          <cell r="J4368">
            <v>2</v>
          </cell>
          <cell r="AE4368">
            <v>2866.6666666666665</v>
          </cell>
        </row>
        <row r="4369">
          <cell r="AE4369">
            <v>2150</v>
          </cell>
        </row>
        <row r="4370">
          <cell r="AE4370">
            <v>2150</v>
          </cell>
        </row>
        <row r="4371">
          <cell r="AE4371">
            <v>2150</v>
          </cell>
        </row>
        <row r="4372">
          <cell r="AE4372">
            <v>2150</v>
          </cell>
        </row>
        <row r="4391">
          <cell r="H4391">
            <v>3</v>
          </cell>
          <cell r="J4391">
            <v>2</v>
          </cell>
          <cell r="AE4391">
            <v>1612.5</v>
          </cell>
        </row>
        <row r="4392">
          <cell r="AE4392">
            <v>2150</v>
          </cell>
        </row>
        <row r="4393">
          <cell r="AE4393">
            <v>2150</v>
          </cell>
        </row>
        <row r="4394">
          <cell r="AE4394">
            <v>2150</v>
          </cell>
        </row>
        <row r="4411">
          <cell r="H4411">
            <v>3</v>
          </cell>
          <cell r="J4411">
            <v>2</v>
          </cell>
          <cell r="AE4411">
            <v>1433.3333333333333</v>
          </cell>
        </row>
        <row r="4412">
          <cell r="AE4412">
            <v>2150</v>
          </cell>
        </row>
        <row r="4413">
          <cell r="AE4413">
            <v>2150</v>
          </cell>
        </row>
        <row r="4436">
          <cell r="H4436">
            <v>3</v>
          </cell>
          <cell r="J4436">
            <v>2</v>
          </cell>
          <cell r="AE4436">
            <v>3583.3333333333335</v>
          </cell>
        </row>
        <row r="4437">
          <cell r="AE4437">
            <v>2150</v>
          </cell>
        </row>
        <row r="4438">
          <cell r="AE4438">
            <v>2150</v>
          </cell>
        </row>
        <row r="4439">
          <cell r="AE4439">
            <v>2150</v>
          </cell>
        </row>
        <row r="4440">
          <cell r="AE4440">
            <v>2150</v>
          </cell>
        </row>
        <row r="4441">
          <cell r="AE4441">
            <v>2150</v>
          </cell>
        </row>
        <row r="4453">
          <cell r="H4453">
            <v>3</v>
          </cell>
          <cell r="J4453">
            <v>2</v>
          </cell>
          <cell r="AE4453">
            <v>2866.6666666666665</v>
          </cell>
        </row>
        <row r="4454">
          <cell r="AE4454">
            <v>2150</v>
          </cell>
        </row>
        <row r="4455">
          <cell r="AE4455">
            <v>2150</v>
          </cell>
        </row>
        <row r="4456">
          <cell r="AE4456">
            <v>2150</v>
          </cell>
        </row>
        <row r="4457">
          <cell r="AE4457">
            <v>2150</v>
          </cell>
        </row>
        <row r="4471">
          <cell r="H4471">
            <v>3</v>
          </cell>
          <cell r="J4471">
            <v>2</v>
          </cell>
          <cell r="AE4471">
            <v>4300</v>
          </cell>
        </row>
        <row r="4472">
          <cell r="AE4472">
            <v>2150</v>
          </cell>
        </row>
        <row r="4473">
          <cell r="AE4473">
            <v>2150</v>
          </cell>
        </row>
        <row r="4474">
          <cell r="AE4474">
            <v>2150</v>
          </cell>
        </row>
        <row r="4475">
          <cell r="AE4475">
            <v>2150</v>
          </cell>
        </row>
        <row r="4476">
          <cell r="AE4476">
            <v>2150</v>
          </cell>
        </row>
        <row r="4477">
          <cell r="AE4477">
            <v>2150</v>
          </cell>
        </row>
        <row r="4491">
          <cell r="H4491">
            <v>3</v>
          </cell>
          <cell r="J4491">
            <v>2</v>
          </cell>
          <cell r="AE4491">
            <v>5375</v>
          </cell>
        </row>
        <row r="4492">
          <cell r="AE4492">
            <v>2150</v>
          </cell>
        </row>
        <row r="4493">
          <cell r="AE4493">
            <v>2150</v>
          </cell>
        </row>
        <row r="4494">
          <cell r="AE4494">
            <v>2150</v>
          </cell>
        </row>
        <row r="4495">
          <cell r="AE4495">
            <v>2150</v>
          </cell>
        </row>
        <row r="4496">
          <cell r="AE4496">
            <v>2150</v>
          </cell>
        </row>
        <row r="4507">
          <cell r="H4507">
            <v>3</v>
          </cell>
          <cell r="J4507">
            <v>2</v>
          </cell>
          <cell r="AE4507">
            <v>3583.3333333333335</v>
          </cell>
        </row>
        <row r="4508">
          <cell r="AE4508">
            <v>2150</v>
          </cell>
        </row>
        <row r="4509">
          <cell r="AE4509">
            <v>2150</v>
          </cell>
        </row>
        <row r="4510">
          <cell r="AE4510">
            <v>2150</v>
          </cell>
        </row>
        <row r="4511">
          <cell r="AE4511">
            <v>2150</v>
          </cell>
        </row>
        <row r="4512">
          <cell r="AE4512">
            <v>2150</v>
          </cell>
        </row>
        <row r="4528">
          <cell r="AE4528">
            <v>2515.5</v>
          </cell>
        </row>
        <row r="4529">
          <cell r="H4529">
            <v>3</v>
          </cell>
          <cell r="J4529">
            <v>1</v>
          </cell>
          <cell r="AE4529">
            <v>2150</v>
          </cell>
        </row>
        <row r="4530">
          <cell r="AE4530">
            <v>2150</v>
          </cell>
        </row>
        <row r="4531">
          <cell r="AE4531">
            <v>2150</v>
          </cell>
        </row>
        <row r="4532">
          <cell r="AE4532">
            <v>2150</v>
          </cell>
        </row>
        <row r="4533">
          <cell r="AE4533">
            <v>2150</v>
          </cell>
        </row>
        <row r="4546">
          <cell r="H4546">
            <v>3</v>
          </cell>
          <cell r="J4546">
            <v>1</v>
          </cell>
          <cell r="AE4546">
            <v>2150</v>
          </cell>
        </row>
        <row r="4547">
          <cell r="AE4547">
            <v>2150</v>
          </cell>
        </row>
        <row r="4548">
          <cell r="AE4548">
            <v>2150</v>
          </cell>
        </row>
        <row r="4559">
          <cell r="H4559">
            <v>3</v>
          </cell>
          <cell r="J4559">
            <v>1</v>
          </cell>
          <cell r="AE4559">
            <v>2150</v>
          </cell>
        </row>
        <row r="4560">
          <cell r="AE4560">
            <v>2150</v>
          </cell>
        </row>
        <row r="4561">
          <cell r="AE4561">
            <v>2150</v>
          </cell>
        </row>
        <row r="4562">
          <cell r="AE4562">
            <v>2150</v>
          </cell>
        </row>
        <row r="4563">
          <cell r="AE4563">
            <v>2150</v>
          </cell>
        </row>
        <row r="4573">
          <cell r="H4573">
            <v>3</v>
          </cell>
          <cell r="J4573">
            <v>1</v>
          </cell>
          <cell r="AE4573">
            <v>1612.5</v>
          </cell>
        </row>
        <row r="4574">
          <cell r="AE4574">
            <v>2150</v>
          </cell>
        </row>
        <row r="4575">
          <cell r="AE4575">
            <v>2150</v>
          </cell>
        </row>
        <row r="4576">
          <cell r="AE4576">
            <v>2150</v>
          </cell>
        </row>
        <row r="4589">
          <cell r="H4589">
            <v>3</v>
          </cell>
          <cell r="J4589">
            <v>1</v>
          </cell>
          <cell r="AE4589">
            <v>860</v>
          </cell>
        </row>
        <row r="4590">
          <cell r="AE4590">
            <v>2150</v>
          </cell>
        </row>
        <row r="4591">
          <cell r="AE4591">
            <v>2150</v>
          </cell>
        </row>
        <row r="4605">
          <cell r="H4605">
            <v>3</v>
          </cell>
          <cell r="J4605">
            <v>1</v>
          </cell>
          <cell r="AE4605">
            <v>2687.5</v>
          </cell>
        </row>
        <row r="4606">
          <cell r="AE4606">
            <v>2150</v>
          </cell>
        </row>
        <row r="4607">
          <cell r="AE4607">
            <v>2150</v>
          </cell>
        </row>
        <row r="4608">
          <cell r="AE4608">
            <v>2150</v>
          </cell>
        </row>
        <row r="4609">
          <cell r="AE4609">
            <v>2150</v>
          </cell>
        </row>
        <row r="4610">
          <cell r="AE4610">
            <v>2150</v>
          </cell>
        </row>
        <row r="4622">
          <cell r="H4622">
            <v>3</v>
          </cell>
          <cell r="J4622">
            <v>1</v>
          </cell>
          <cell r="AE4622">
            <v>1720</v>
          </cell>
        </row>
        <row r="4623">
          <cell r="AE4623">
            <v>2150</v>
          </cell>
        </row>
        <row r="4624">
          <cell r="AE4624">
            <v>2150</v>
          </cell>
        </row>
        <row r="4625">
          <cell r="AE4625">
            <v>2150</v>
          </cell>
        </row>
        <row r="4626">
          <cell r="AE4626">
            <v>2150</v>
          </cell>
        </row>
        <row r="4636">
          <cell r="H4636">
            <v>3</v>
          </cell>
          <cell r="J4636">
            <v>1</v>
          </cell>
          <cell r="AE4636">
            <v>6450</v>
          </cell>
        </row>
        <row r="4637">
          <cell r="AE4637">
            <v>2150</v>
          </cell>
        </row>
        <row r="4638">
          <cell r="AE4638">
            <v>2150</v>
          </cell>
        </row>
        <row r="4639">
          <cell r="AE4639">
            <v>2150</v>
          </cell>
        </row>
        <row r="4640">
          <cell r="AE4640">
            <v>2150</v>
          </cell>
        </row>
        <row r="4641">
          <cell r="AE4641">
            <v>2150</v>
          </cell>
        </row>
        <row r="4642">
          <cell r="AE4642">
            <v>2150</v>
          </cell>
        </row>
        <row r="4648">
          <cell r="H4648">
            <v>3</v>
          </cell>
          <cell r="J4648">
            <v>1</v>
          </cell>
          <cell r="AE4648">
            <v>2687.5</v>
          </cell>
        </row>
        <row r="4649">
          <cell r="AE4649">
            <v>2150</v>
          </cell>
        </row>
        <row r="4650">
          <cell r="AE4650">
            <v>2150</v>
          </cell>
        </row>
        <row r="4651">
          <cell r="AE4651">
            <v>2150</v>
          </cell>
        </row>
        <row r="4652">
          <cell r="AE4652">
            <v>2150</v>
          </cell>
        </row>
        <row r="4653">
          <cell r="AE4653">
            <v>2150</v>
          </cell>
        </row>
        <row r="4664">
          <cell r="H4664">
            <v>3</v>
          </cell>
          <cell r="J4664">
            <v>1</v>
          </cell>
          <cell r="AE4664">
            <v>2687.5</v>
          </cell>
        </row>
        <row r="4665">
          <cell r="AE4665">
            <v>2150</v>
          </cell>
        </row>
        <row r="4666">
          <cell r="AE4666">
            <v>2150</v>
          </cell>
        </row>
        <row r="4667">
          <cell r="AE4667">
            <v>2150</v>
          </cell>
        </row>
        <row r="4668">
          <cell r="AE4668">
            <v>2150</v>
          </cell>
        </row>
        <row r="4669">
          <cell r="AE4669">
            <v>2150</v>
          </cell>
        </row>
        <row r="4681">
          <cell r="AE4681">
            <v>2441.4444444444443</v>
          </cell>
        </row>
        <row r="4682">
          <cell r="AE4682">
            <v>2683.916666666667</v>
          </cell>
        </row>
        <row r="4683">
          <cell r="H4683">
            <v>3</v>
          </cell>
          <cell r="J4683">
            <v>2</v>
          </cell>
          <cell r="AE4683">
            <v>2150</v>
          </cell>
        </row>
        <row r="4684">
          <cell r="AE4684">
            <v>2150</v>
          </cell>
        </row>
        <row r="4685">
          <cell r="AE4685">
            <v>2150</v>
          </cell>
        </row>
        <row r="4686">
          <cell r="AE4686">
            <v>2150</v>
          </cell>
        </row>
        <row r="4714">
          <cell r="H4714">
            <v>3</v>
          </cell>
          <cell r="J4714">
            <v>2</v>
          </cell>
          <cell r="AE4714">
            <v>1612.5</v>
          </cell>
        </row>
        <row r="4715">
          <cell r="AE4715">
            <v>2150</v>
          </cell>
        </row>
        <row r="4716">
          <cell r="AE4716">
            <v>2150</v>
          </cell>
        </row>
        <row r="4717">
          <cell r="AE4717">
            <v>2150</v>
          </cell>
        </row>
        <row r="4748">
          <cell r="H4748">
            <v>3</v>
          </cell>
          <cell r="J4748">
            <v>2</v>
          </cell>
          <cell r="AE4748">
            <v>3583.3333333333335</v>
          </cell>
        </row>
        <row r="4749">
          <cell r="AE4749">
            <v>2150</v>
          </cell>
        </row>
        <row r="4750">
          <cell r="AE4750">
            <v>2150</v>
          </cell>
        </row>
        <row r="4751">
          <cell r="AE4751">
            <v>2150</v>
          </cell>
        </row>
        <row r="4752">
          <cell r="AE4752">
            <v>2150</v>
          </cell>
        </row>
        <row r="4753">
          <cell r="AE4753">
            <v>2150</v>
          </cell>
        </row>
        <row r="4774">
          <cell r="H4774">
            <v>3</v>
          </cell>
          <cell r="J4774">
            <v>2</v>
          </cell>
          <cell r="AE4774">
            <v>860</v>
          </cell>
        </row>
        <row r="4775">
          <cell r="AE4775">
            <v>2150</v>
          </cell>
        </row>
        <row r="4776">
          <cell r="AE4776">
            <v>2150</v>
          </cell>
        </row>
        <row r="4800">
          <cell r="H4800">
            <v>3</v>
          </cell>
          <cell r="J4800">
            <v>2</v>
          </cell>
          <cell r="AE4800">
            <v>3225</v>
          </cell>
        </row>
        <row r="4801">
          <cell r="AE4801">
            <v>2150</v>
          </cell>
        </row>
        <row r="4802">
          <cell r="AE4802">
            <v>2150</v>
          </cell>
        </row>
        <row r="4803">
          <cell r="AE4803">
            <v>2150</v>
          </cell>
        </row>
        <row r="4804">
          <cell r="AE4804">
            <v>2150</v>
          </cell>
        </row>
        <row r="4805">
          <cell r="AE4805">
            <v>2150</v>
          </cell>
        </row>
        <row r="4806">
          <cell r="AE4806">
            <v>2150</v>
          </cell>
        </row>
        <row r="4825">
          <cell r="H4825">
            <v>3</v>
          </cell>
          <cell r="J4825">
            <v>2</v>
          </cell>
          <cell r="AE4825">
            <v>2150</v>
          </cell>
        </row>
        <row r="4826">
          <cell r="AE4826">
            <v>2150</v>
          </cell>
        </row>
        <row r="4827">
          <cell r="AE4827">
            <v>2150</v>
          </cell>
        </row>
        <row r="4828">
          <cell r="AE4828">
            <v>2150</v>
          </cell>
        </row>
        <row r="4847">
          <cell r="H4847">
            <v>3</v>
          </cell>
          <cell r="J4847">
            <v>2</v>
          </cell>
          <cell r="AE4847">
            <v>5375</v>
          </cell>
        </row>
        <row r="4848">
          <cell r="AE4848">
            <v>2150</v>
          </cell>
        </row>
        <row r="4849">
          <cell r="AE4849">
            <v>2150</v>
          </cell>
        </row>
        <row r="4850">
          <cell r="AE4850">
            <v>2150</v>
          </cell>
        </row>
        <row r="4851">
          <cell r="AE4851">
            <v>2150</v>
          </cell>
        </row>
        <row r="4852">
          <cell r="AE4852">
            <v>2150</v>
          </cell>
        </row>
        <row r="4868">
          <cell r="H4868">
            <v>3</v>
          </cell>
          <cell r="J4868">
            <v>2</v>
          </cell>
          <cell r="AE4868">
            <v>3583.3333333333335</v>
          </cell>
        </row>
        <row r="4869">
          <cell r="AE4869">
            <v>2150</v>
          </cell>
        </row>
        <row r="4870">
          <cell r="AE4870">
            <v>2150</v>
          </cell>
        </row>
        <row r="4871">
          <cell r="AE4871">
            <v>2150</v>
          </cell>
        </row>
        <row r="4872">
          <cell r="AE4872">
            <v>2150</v>
          </cell>
        </row>
        <row r="4873">
          <cell r="AE4873">
            <v>2150</v>
          </cell>
        </row>
        <row r="4886">
          <cell r="H4886">
            <v>3</v>
          </cell>
          <cell r="J4886">
            <v>2</v>
          </cell>
          <cell r="AE4886">
            <v>2150</v>
          </cell>
        </row>
        <row r="4887">
          <cell r="AE4887">
            <v>2150</v>
          </cell>
        </row>
        <row r="4888">
          <cell r="AE4888">
            <v>2150</v>
          </cell>
        </row>
        <row r="4908">
          <cell r="H4908">
            <v>3</v>
          </cell>
          <cell r="J4908">
            <v>2</v>
          </cell>
          <cell r="AE4908">
            <v>2150</v>
          </cell>
        </row>
        <row r="4909">
          <cell r="AE4909">
            <v>2150</v>
          </cell>
        </row>
        <row r="4910">
          <cell r="AE4910">
            <v>2150</v>
          </cell>
        </row>
        <row r="4911">
          <cell r="AE4911">
            <v>2150</v>
          </cell>
        </row>
        <row r="4912">
          <cell r="AE4912">
            <v>2150</v>
          </cell>
        </row>
        <row r="4922">
          <cell r="AE4922">
            <v>2554.9166666666665</v>
          </cell>
        </row>
        <row r="4923">
          <cell r="H4923">
            <v>3</v>
          </cell>
          <cell r="J4923">
            <v>1</v>
          </cell>
          <cell r="AE4923">
            <v>3225</v>
          </cell>
        </row>
        <row r="4924">
          <cell r="AE4924">
            <v>2150</v>
          </cell>
        </row>
        <row r="4925">
          <cell r="AE4925">
            <v>2150</v>
          </cell>
        </row>
        <row r="4926">
          <cell r="AE4926">
            <v>2150</v>
          </cell>
        </row>
        <row r="4927">
          <cell r="AE4927">
            <v>2150</v>
          </cell>
        </row>
        <row r="4928">
          <cell r="AE4928">
            <v>2150</v>
          </cell>
        </row>
        <row r="4929">
          <cell r="AE4929">
            <v>2150</v>
          </cell>
        </row>
        <row r="4944">
          <cell r="H4944">
            <v>3</v>
          </cell>
          <cell r="J4944">
            <v>1</v>
          </cell>
          <cell r="AE4944">
            <v>2866.6666666666665</v>
          </cell>
        </row>
        <row r="4945">
          <cell r="AE4945">
            <v>2150</v>
          </cell>
        </row>
        <row r="4946">
          <cell r="AE4946">
            <v>2150</v>
          </cell>
        </row>
        <row r="4947">
          <cell r="AE4947">
            <v>2150</v>
          </cell>
        </row>
        <row r="4948">
          <cell r="AE4948">
            <v>2150</v>
          </cell>
        </row>
        <row r="4968">
          <cell r="H4968">
            <v>3</v>
          </cell>
          <cell r="J4968">
            <v>1</v>
          </cell>
          <cell r="AE4968">
            <v>4300</v>
          </cell>
        </row>
        <row r="4969">
          <cell r="AE4969">
            <v>2150</v>
          </cell>
        </row>
        <row r="4970">
          <cell r="AE4970">
            <v>2150</v>
          </cell>
        </row>
        <row r="4971">
          <cell r="AE4971">
            <v>2150</v>
          </cell>
        </row>
        <row r="4972">
          <cell r="AE4972">
            <v>2150</v>
          </cell>
        </row>
        <row r="4973">
          <cell r="AE4973">
            <v>2150</v>
          </cell>
        </row>
        <row r="4974">
          <cell r="AE4974">
            <v>2150</v>
          </cell>
        </row>
        <row r="4990">
          <cell r="H4990">
            <v>3</v>
          </cell>
          <cell r="J4990">
            <v>1</v>
          </cell>
          <cell r="AE4990">
            <v>2150</v>
          </cell>
        </row>
        <row r="4991">
          <cell r="AE4991">
            <v>2150</v>
          </cell>
        </row>
        <row r="4992">
          <cell r="AE4992">
            <v>2150</v>
          </cell>
        </row>
        <row r="4993">
          <cell r="AE4993">
            <v>2150</v>
          </cell>
        </row>
        <row r="5015">
          <cell r="H5015">
            <v>3</v>
          </cell>
          <cell r="J5015">
            <v>1</v>
          </cell>
          <cell r="AE5015">
            <v>2150</v>
          </cell>
        </row>
        <row r="5016">
          <cell r="AE5016">
            <v>2150</v>
          </cell>
        </row>
        <row r="5017">
          <cell r="AE5017">
            <v>2150</v>
          </cell>
        </row>
        <row r="5035">
          <cell r="H5035">
            <v>3</v>
          </cell>
          <cell r="J5035">
            <v>1</v>
          </cell>
          <cell r="AE5035">
            <v>1720</v>
          </cell>
        </row>
        <row r="5036">
          <cell r="AE5036">
            <v>2150</v>
          </cell>
        </row>
        <row r="5037">
          <cell r="AE5037">
            <v>2150</v>
          </cell>
        </row>
        <row r="5038">
          <cell r="AE5038">
            <v>2150</v>
          </cell>
        </row>
        <row r="5039">
          <cell r="AE5039">
            <v>2150</v>
          </cell>
        </row>
        <row r="5068">
          <cell r="H5068">
            <v>3</v>
          </cell>
          <cell r="J5068">
            <v>1</v>
          </cell>
          <cell r="AE5068">
            <v>1075</v>
          </cell>
        </row>
        <row r="5069">
          <cell r="AE5069">
            <v>2150</v>
          </cell>
        </row>
        <row r="5070">
          <cell r="AE5070">
            <v>2150</v>
          </cell>
        </row>
        <row r="5093">
          <cell r="H5093">
            <v>3</v>
          </cell>
          <cell r="J5093">
            <v>1</v>
          </cell>
          <cell r="AE5093">
            <v>1075</v>
          </cell>
        </row>
        <row r="5094">
          <cell r="AE5094">
            <v>2150</v>
          </cell>
        </row>
        <row r="5095">
          <cell r="AE5095">
            <v>2150</v>
          </cell>
        </row>
        <row r="5115">
          <cell r="H5115">
            <v>3</v>
          </cell>
          <cell r="J5115">
            <v>1</v>
          </cell>
          <cell r="AE5115">
            <v>5375</v>
          </cell>
        </row>
        <row r="5116">
          <cell r="AE5116">
            <v>2150</v>
          </cell>
        </row>
        <row r="5117">
          <cell r="AE5117">
            <v>2150</v>
          </cell>
        </row>
        <row r="5118">
          <cell r="AE5118">
            <v>2150</v>
          </cell>
        </row>
        <row r="5119">
          <cell r="AE5119">
            <v>2150</v>
          </cell>
        </row>
        <row r="5120">
          <cell r="AE5120">
            <v>2150</v>
          </cell>
        </row>
        <row r="5133">
          <cell r="H5133">
            <v>3</v>
          </cell>
          <cell r="J5133">
            <v>1</v>
          </cell>
          <cell r="AE5133">
            <v>1612.5</v>
          </cell>
        </row>
        <row r="5134">
          <cell r="AE5134">
            <v>2150</v>
          </cell>
        </row>
        <row r="5135">
          <cell r="AE5135">
            <v>2150</v>
          </cell>
        </row>
        <row r="5136">
          <cell r="AE5136">
            <v>2150</v>
          </cell>
        </row>
        <row r="5157">
          <cell r="AE5157">
            <v>2085.5</v>
          </cell>
        </row>
        <row r="5158">
          <cell r="H5158">
            <v>3</v>
          </cell>
          <cell r="J5158">
            <v>1</v>
          </cell>
          <cell r="AE5158">
            <v>3225</v>
          </cell>
        </row>
        <row r="5159">
          <cell r="AE5159">
            <v>2150</v>
          </cell>
        </row>
        <row r="5160">
          <cell r="AE5160">
            <v>2150</v>
          </cell>
        </row>
        <row r="5161">
          <cell r="AE5161">
            <v>2150</v>
          </cell>
        </row>
        <row r="5162">
          <cell r="AE5162">
            <v>2150</v>
          </cell>
        </row>
        <row r="5163">
          <cell r="AE5163">
            <v>2150</v>
          </cell>
        </row>
        <row r="5164">
          <cell r="AE5164">
            <v>2150</v>
          </cell>
        </row>
        <row r="5174">
          <cell r="H5174">
            <v>3</v>
          </cell>
          <cell r="J5174">
            <v>1</v>
          </cell>
          <cell r="AE5174">
            <v>2866.6666666666665</v>
          </cell>
        </row>
        <row r="5175">
          <cell r="AE5175">
            <v>2150</v>
          </cell>
        </row>
        <row r="5176">
          <cell r="AE5176">
            <v>2150</v>
          </cell>
        </row>
        <row r="5177">
          <cell r="AE5177">
            <v>2150</v>
          </cell>
        </row>
        <row r="5178">
          <cell r="AE5178">
            <v>2150</v>
          </cell>
        </row>
        <row r="5191">
          <cell r="H5191">
            <v>3</v>
          </cell>
          <cell r="J5191">
            <v>1</v>
          </cell>
          <cell r="AE5191">
            <v>2580</v>
          </cell>
        </row>
        <row r="5192">
          <cell r="AE5192">
            <v>2150</v>
          </cell>
        </row>
        <row r="5193">
          <cell r="AE5193">
            <v>2150</v>
          </cell>
        </row>
        <row r="5194">
          <cell r="AE5194">
            <v>2150</v>
          </cell>
        </row>
        <row r="5195">
          <cell r="AE5195">
            <v>2150</v>
          </cell>
        </row>
        <row r="5196">
          <cell r="AE5196">
            <v>2150</v>
          </cell>
        </row>
        <row r="5197">
          <cell r="AE5197">
            <v>2150</v>
          </cell>
        </row>
        <row r="5209">
          <cell r="H5209">
            <v>3</v>
          </cell>
          <cell r="J5209">
            <v>1</v>
          </cell>
          <cell r="AE5209">
            <v>1612.5</v>
          </cell>
        </row>
        <row r="5210">
          <cell r="AE5210">
            <v>2150</v>
          </cell>
        </row>
        <row r="5211">
          <cell r="AE5211">
            <v>2150</v>
          </cell>
        </row>
        <row r="5212">
          <cell r="AE5212">
            <v>2150</v>
          </cell>
        </row>
        <row r="5225">
          <cell r="H5225">
            <v>3</v>
          </cell>
          <cell r="J5225">
            <v>1</v>
          </cell>
          <cell r="AE5225">
            <v>1075</v>
          </cell>
        </row>
        <row r="5226">
          <cell r="AE5226">
            <v>2150</v>
          </cell>
        </row>
        <row r="5227">
          <cell r="AE5227">
            <v>2150</v>
          </cell>
        </row>
        <row r="5239">
          <cell r="H5239">
            <v>3</v>
          </cell>
          <cell r="J5239">
            <v>1</v>
          </cell>
          <cell r="AE5239">
            <v>2150</v>
          </cell>
        </row>
        <row r="5240">
          <cell r="AE5240">
            <v>2150</v>
          </cell>
        </row>
        <row r="5241">
          <cell r="AE5241">
            <v>2150</v>
          </cell>
        </row>
        <row r="5242">
          <cell r="AE5242">
            <v>2150</v>
          </cell>
        </row>
        <row r="5243">
          <cell r="AE5243">
            <v>2150</v>
          </cell>
        </row>
        <row r="5257">
          <cell r="H5257">
            <v>3</v>
          </cell>
          <cell r="J5257">
            <v>1</v>
          </cell>
          <cell r="AE5257">
            <v>1075</v>
          </cell>
        </row>
        <row r="5258">
          <cell r="AE5258">
            <v>2150</v>
          </cell>
        </row>
        <row r="5259">
          <cell r="AE5259">
            <v>2150</v>
          </cell>
        </row>
        <row r="5274">
          <cell r="H5274">
            <v>3</v>
          </cell>
          <cell r="J5274">
            <v>1</v>
          </cell>
          <cell r="AE5274">
            <v>1075</v>
          </cell>
        </row>
        <row r="5275">
          <cell r="AE5275">
            <v>2150</v>
          </cell>
        </row>
        <row r="5276">
          <cell r="AE5276">
            <v>2150</v>
          </cell>
        </row>
        <row r="5291">
          <cell r="H5291">
            <v>3</v>
          </cell>
          <cell r="J5291">
            <v>1</v>
          </cell>
          <cell r="AE5291">
            <v>3583.3333333333335</v>
          </cell>
        </row>
        <row r="5292">
          <cell r="AE5292">
            <v>2150</v>
          </cell>
        </row>
        <row r="5293">
          <cell r="AE5293">
            <v>2150</v>
          </cell>
        </row>
        <row r="5294">
          <cell r="AE5294">
            <v>2150</v>
          </cell>
        </row>
        <row r="5295">
          <cell r="AE5295">
            <v>2150</v>
          </cell>
        </row>
        <row r="5296">
          <cell r="AE5296">
            <v>2150</v>
          </cell>
        </row>
        <row r="5307">
          <cell r="H5307">
            <v>3</v>
          </cell>
          <cell r="J5307">
            <v>1</v>
          </cell>
          <cell r="AE5307">
            <v>1612.5</v>
          </cell>
        </row>
        <row r="5308">
          <cell r="AE5308">
            <v>2150</v>
          </cell>
        </row>
        <row r="5309">
          <cell r="AE5309">
            <v>2150</v>
          </cell>
        </row>
        <row r="5310">
          <cell r="AE5310">
            <v>2150</v>
          </cell>
        </row>
        <row r="5323">
          <cell r="AE5323">
            <v>2815.3055555555557</v>
          </cell>
        </row>
        <row r="5324">
          <cell r="AE5324">
            <v>2866.666666666667</v>
          </cell>
        </row>
        <row r="5325">
          <cell r="H5325">
            <v>3</v>
          </cell>
          <cell r="J5325">
            <v>2</v>
          </cell>
          <cell r="AE5325">
            <v>2150</v>
          </cell>
        </row>
        <row r="5326">
          <cell r="AE5326">
            <v>2150</v>
          </cell>
        </row>
        <row r="5327">
          <cell r="AE5327">
            <v>2150</v>
          </cell>
        </row>
        <row r="5328">
          <cell r="AE5328">
            <v>2150</v>
          </cell>
        </row>
        <row r="5349">
          <cell r="H5349">
            <v>3</v>
          </cell>
          <cell r="J5349">
            <v>2</v>
          </cell>
          <cell r="AE5349">
            <v>3225</v>
          </cell>
        </row>
        <row r="5350">
          <cell r="AE5350">
            <v>2150</v>
          </cell>
        </row>
        <row r="5351">
          <cell r="AE5351">
            <v>2150</v>
          </cell>
        </row>
        <row r="5352">
          <cell r="AE5352">
            <v>2150</v>
          </cell>
        </row>
        <row r="5353">
          <cell r="AE5353">
            <v>2150</v>
          </cell>
        </row>
        <row r="5354">
          <cell r="AE5354">
            <v>2150</v>
          </cell>
        </row>
        <row r="5355">
          <cell r="AE5355">
            <v>2150</v>
          </cell>
        </row>
        <row r="5372">
          <cell r="H5372">
            <v>3</v>
          </cell>
          <cell r="J5372">
            <v>2</v>
          </cell>
          <cell r="AE5372">
            <v>3583.3333333333335</v>
          </cell>
        </row>
        <row r="5373">
          <cell r="AE5373">
            <v>2150</v>
          </cell>
        </row>
        <row r="5374">
          <cell r="AE5374">
            <v>2150</v>
          </cell>
        </row>
        <row r="5375">
          <cell r="AE5375">
            <v>2150</v>
          </cell>
        </row>
        <row r="5376">
          <cell r="AE5376">
            <v>2150</v>
          </cell>
        </row>
        <row r="5377">
          <cell r="AE5377">
            <v>2150</v>
          </cell>
        </row>
        <row r="5396">
          <cell r="H5396">
            <v>3</v>
          </cell>
          <cell r="J5396">
            <v>2</v>
          </cell>
          <cell r="AE5396">
            <v>2866.6666666666665</v>
          </cell>
        </row>
        <row r="5397">
          <cell r="AE5397">
            <v>2150</v>
          </cell>
        </row>
        <row r="5398">
          <cell r="AE5398">
            <v>2150</v>
          </cell>
        </row>
        <row r="5399">
          <cell r="AE5399">
            <v>2150</v>
          </cell>
        </row>
        <row r="5400">
          <cell r="AE5400">
            <v>2150</v>
          </cell>
        </row>
        <row r="5417">
          <cell r="H5417">
            <v>3</v>
          </cell>
          <cell r="J5417">
            <v>2</v>
          </cell>
          <cell r="AE5417">
            <v>2687.5</v>
          </cell>
        </row>
        <row r="5418">
          <cell r="AE5418">
            <v>2150</v>
          </cell>
        </row>
        <row r="5419">
          <cell r="AE5419">
            <v>2150</v>
          </cell>
        </row>
        <row r="5420">
          <cell r="AE5420">
            <v>2150</v>
          </cell>
        </row>
        <row r="5421">
          <cell r="AE5421">
            <v>2150</v>
          </cell>
        </row>
        <row r="5422">
          <cell r="AE5422">
            <v>2150</v>
          </cell>
        </row>
        <row r="5433">
          <cell r="H5433">
            <v>3</v>
          </cell>
          <cell r="J5433">
            <v>2</v>
          </cell>
          <cell r="AE5433">
            <v>2150</v>
          </cell>
        </row>
        <row r="5434">
          <cell r="AE5434">
            <v>2150</v>
          </cell>
        </row>
        <row r="5435">
          <cell r="AE5435">
            <v>2150</v>
          </cell>
        </row>
        <row r="5436">
          <cell r="AE5436">
            <v>2150</v>
          </cell>
        </row>
        <row r="5437">
          <cell r="AE5437">
            <v>2150</v>
          </cell>
        </row>
        <row r="5448">
          <cell r="H5448">
            <v>3</v>
          </cell>
          <cell r="J5448">
            <v>2</v>
          </cell>
          <cell r="AE5448">
            <v>2866.6666666666665</v>
          </cell>
        </row>
        <row r="5449">
          <cell r="AE5449">
            <v>2150</v>
          </cell>
        </row>
        <row r="5450">
          <cell r="AE5450">
            <v>2150</v>
          </cell>
        </row>
        <row r="5451">
          <cell r="AE5451">
            <v>2150</v>
          </cell>
        </row>
        <row r="5452">
          <cell r="AE5452">
            <v>2150</v>
          </cell>
        </row>
        <row r="5463">
          <cell r="H5463">
            <v>3</v>
          </cell>
          <cell r="J5463">
            <v>2</v>
          </cell>
          <cell r="AE5463">
            <v>3583.3333333333335</v>
          </cell>
        </row>
        <row r="5464">
          <cell r="AE5464">
            <v>2150</v>
          </cell>
        </row>
        <row r="5465">
          <cell r="AE5465">
            <v>2150</v>
          </cell>
        </row>
        <row r="5466">
          <cell r="AE5466">
            <v>2150</v>
          </cell>
        </row>
        <row r="5467">
          <cell r="AE5467">
            <v>2150</v>
          </cell>
        </row>
        <row r="5468">
          <cell r="AE5468">
            <v>2150</v>
          </cell>
        </row>
        <row r="5479">
          <cell r="H5479">
            <v>3</v>
          </cell>
          <cell r="J5479">
            <v>2</v>
          </cell>
          <cell r="AE5479">
            <v>2687.5</v>
          </cell>
        </row>
        <row r="5480">
          <cell r="AE5480">
            <v>2150</v>
          </cell>
        </row>
        <row r="5481">
          <cell r="AE5481">
            <v>2150</v>
          </cell>
        </row>
        <row r="5482">
          <cell r="AE5482">
            <v>2150</v>
          </cell>
        </row>
        <row r="5483">
          <cell r="AE5483">
            <v>2150</v>
          </cell>
        </row>
        <row r="5484">
          <cell r="AE5484">
            <v>2150</v>
          </cell>
        </row>
        <row r="5496">
          <cell r="H5496">
            <v>3</v>
          </cell>
          <cell r="J5496">
            <v>2</v>
          </cell>
          <cell r="AE5496">
            <v>2866.6666666666665</v>
          </cell>
        </row>
        <row r="5497">
          <cell r="AE5497">
            <v>2150</v>
          </cell>
        </row>
        <row r="5498">
          <cell r="AE5498">
            <v>2150</v>
          </cell>
        </row>
        <row r="5499">
          <cell r="AE5499">
            <v>2150</v>
          </cell>
        </row>
        <row r="5500">
          <cell r="AE5500">
            <v>2150</v>
          </cell>
        </row>
        <row r="5510">
          <cell r="AE5510">
            <v>3422.0833333333335</v>
          </cell>
        </row>
        <row r="5511">
          <cell r="H5511">
            <v>3</v>
          </cell>
          <cell r="J5511">
            <v>2</v>
          </cell>
          <cell r="AE5511">
            <v>1612.5</v>
          </cell>
        </row>
        <row r="5512">
          <cell r="AE5512">
            <v>2150</v>
          </cell>
        </row>
        <row r="5513">
          <cell r="AE5513">
            <v>2150</v>
          </cell>
        </row>
        <row r="5514">
          <cell r="AE5514">
            <v>2150</v>
          </cell>
        </row>
        <row r="5544">
          <cell r="H5544">
            <v>3</v>
          </cell>
          <cell r="J5544">
            <v>2</v>
          </cell>
          <cell r="AE5544">
            <v>2150</v>
          </cell>
        </row>
        <row r="5545">
          <cell r="AE5545">
            <v>2150</v>
          </cell>
        </row>
        <row r="5546">
          <cell r="AE5546">
            <v>2150</v>
          </cell>
        </row>
        <row r="5547">
          <cell r="AE5547">
            <v>2150</v>
          </cell>
        </row>
        <row r="5548">
          <cell r="AE5548">
            <v>2150</v>
          </cell>
        </row>
        <row r="5549">
          <cell r="AE5549">
            <v>2150</v>
          </cell>
        </row>
        <row r="5565">
          <cell r="H5565">
            <v>3</v>
          </cell>
          <cell r="J5565">
            <v>2</v>
          </cell>
          <cell r="AE5565">
            <v>3583.3333333333335</v>
          </cell>
        </row>
        <row r="5566">
          <cell r="AE5566">
            <v>2150</v>
          </cell>
        </row>
        <row r="5567">
          <cell r="AE5567">
            <v>2150</v>
          </cell>
        </row>
        <row r="5568">
          <cell r="AE5568">
            <v>2150</v>
          </cell>
        </row>
        <row r="5569">
          <cell r="AE5569">
            <v>2150</v>
          </cell>
        </row>
        <row r="5570">
          <cell r="AE5570">
            <v>2150</v>
          </cell>
        </row>
        <row r="5588">
          <cell r="H5588">
            <v>3</v>
          </cell>
          <cell r="J5588">
            <v>2</v>
          </cell>
          <cell r="AE5588">
            <v>10750</v>
          </cell>
        </row>
        <row r="5589">
          <cell r="AE5589">
            <v>2150</v>
          </cell>
        </row>
        <row r="5590">
          <cell r="AE5590">
            <v>2150</v>
          </cell>
        </row>
        <row r="5591">
          <cell r="AE5591">
            <v>2150</v>
          </cell>
        </row>
        <row r="5592">
          <cell r="AE5592">
            <v>2150</v>
          </cell>
        </row>
        <row r="5593">
          <cell r="AE5593">
            <v>2150</v>
          </cell>
        </row>
        <row r="5606">
          <cell r="H5606">
            <v>3</v>
          </cell>
          <cell r="J5606">
            <v>2</v>
          </cell>
          <cell r="AE5606">
            <v>1612.5</v>
          </cell>
        </row>
        <row r="5607">
          <cell r="AE5607">
            <v>2150</v>
          </cell>
        </row>
        <row r="5608">
          <cell r="AE5608">
            <v>2150</v>
          </cell>
        </row>
        <row r="5609">
          <cell r="AE5609">
            <v>2150</v>
          </cell>
        </row>
        <row r="5638">
          <cell r="H5638">
            <v>3</v>
          </cell>
          <cell r="J5638">
            <v>2</v>
          </cell>
          <cell r="AE5638">
            <v>2150</v>
          </cell>
        </row>
        <row r="5639">
          <cell r="AE5639">
            <v>2150</v>
          </cell>
        </row>
        <row r="5640">
          <cell r="AE5640">
            <v>2150</v>
          </cell>
        </row>
        <row r="5641">
          <cell r="AE5641">
            <v>2150</v>
          </cell>
        </row>
        <row r="5642">
          <cell r="AE5642">
            <v>2150</v>
          </cell>
        </row>
        <row r="5657">
          <cell r="H5657">
            <v>3</v>
          </cell>
          <cell r="J5657">
            <v>2</v>
          </cell>
          <cell r="AE5657">
            <v>1612.5</v>
          </cell>
        </row>
        <row r="5658">
          <cell r="AE5658">
            <v>2150</v>
          </cell>
        </row>
        <row r="5659">
          <cell r="AE5659">
            <v>2150</v>
          </cell>
        </row>
        <row r="5660">
          <cell r="AE5660">
            <v>2150</v>
          </cell>
        </row>
        <row r="5678">
          <cell r="H5678">
            <v>3</v>
          </cell>
          <cell r="J5678">
            <v>2</v>
          </cell>
          <cell r="AE5678">
            <v>4300</v>
          </cell>
        </row>
        <row r="5679">
          <cell r="AE5679">
            <v>2150</v>
          </cell>
        </row>
        <row r="5680">
          <cell r="AE5680">
            <v>2150</v>
          </cell>
        </row>
        <row r="5681">
          <cell r="AE5681">
            <v>2150</v>
          </cell>
        </row>
        <row r="5682">
          <cell r="AE5682">
            <v>2150</v>
          </cell>
        </row>
        <row r="5708">
          <cell r="H5708">
            <v>3</v>
          </cell>
          <cell r="J5708">
            <v>2</v>
          </cell>
          <cell r="AE5708">
            <v>2150</v>
          </cell>
        </row>
        <row r="5709">
          <cell r="AE5709">
            <v>2150</v>
          </cell>
        </row>
        <row r="5710">
          <cell r="AE5710">
            <v>2150</v>
          </cell>
        </row>
        <row r="5711">
          <cell r="AE5711">
            <v>2150</v>
          </cell>
        </row>
        <row r="5712">
          <cell r="AE5712">
            <v>2150</v>
          </cell>
        </row>
        <row r="5740">
          <cell r="H5740">
            <v>3</v>
          </cell>
          <cell r="J5740">
            <v>2</v>
          </cell>
          <cell r="AE5740">
            <v>4300</v>
          </cell>
        </row>
        <row r="5741">
          <cell r="AE5741">
            <v>2150</v>
          </cell>
        </row>
        <row r="5742">
          <cell r="AE5742">
            <v>2150</v>
          </cell>
        </row>
        <row r="5743">
          <cell r="AE5743">
            <v>2150</v>
          </cell>
        </row>
        <row r="5744">
          <cell r="AE5744">
            <v>2150</v>
          </cell>
        </row>
        <row r="5766">
          <cell r="AE5766">
            <v>2157.166666666667</v>
          </cell>
        </row>
        <row r="5767">
          <cell r="H5767">
            <v>3</v>
          </cell>
          <cell r="J5767">
            <v>2</v>
          </cell>
          <cell r="AE5767">
            <v>1290</v>
          </cell>
        </row>
        <row r="5768">
          <cell r="AE5768">
            <v>2150</v>
          </cell>
        </row>
        <row r="5769">
          <cell r="AE5769">
            <v>2150</v>
          </cell>
        </row>
        <row r="5770">
          <cell r="AE5770">
            <v>2150</v>
          </cell>
        </row>
        <row r="5786">
          <cell r="H5786">
            <v>3</v>
          </cell>
          <cell r="J5786">
            <v>2</v>
          </cell>
          <cell r="AE5786">
            <v>2687.5</v>
          </cell>
        </row>
        <row r="5787">
          <cell r="AE5787">
            <v>2150</v>
          </cell>
        </row>
        <row r="5788">
          <cell r="AE5788">
            <v>2150</v>
          </cell>
        </row>
        <row r="5789">
          <cell r="AE5789">
            <v>2150</v>
          </cell>
        </row>
        <row r="5790">
          <cell r="AE5790">
            <v>2150</v>
          </cell>
        </row>
        <row r="5791">
          <cell r="AE5791">
            <v>2150</v>
          </cell>
        </row>
        <row r="5811">
          <cell r="H5811">
            <v>3</v>
          </cell>
          <cell r="J5811">
            <v>2</v>
          </cell>
          <cell r="AE5811">
            <v>2687.5</v>
          </cell>
        </row>
        <row r="5812">
          <cell r="AE5812">
            <v>2150</v>
          </cell>
        </row>
        <row r="5813">
          <cell r="AE5813">
            <v>2150</v>
          </cell>
        </row>
        <row r="5814">
          <cell r="AE5814">
            <v>2150</v>
          </cell>
        </row>
        <row r="5815">
          <cell r="AE5815">
            <v>2150</v>
          </cell>
        </row>
        <row r="5816">
          <cell r="AE5816">
            <v>2150</v>
          </cell>
        </row>
        <row r="5845">
          <cell r="H5845">
            <v>3</v>
          </cell>
          <cell r="J5845">
            <v>2</v>
          </cell>
          <cell r="AE5845">
            <v>2687.5</v>
          </cell>
        </row>
        <row r="5846">
          <cell r="AE5846">
            <v>2150</v>
          </cell>
        </row>
        <row r="5847">
          <cell r="AE5847">
            <v>2150</v>
          </cell>
        </row>
        <row r="5848">
          <cell r="AE5848">
            <v>2150</v>
          </cell>
        </row>
        <row r="5849">
          <cell r="AE5849">
            <v>2150</v>
          </cell>
        </row>
        <row r="5850">
          <cell r="AE5850">
            <v>2150</v>
          </cell>
        </row>
        <row r="5870">
          <cell r="H5870">
            <v>3</v>
          </cell>
          <cell r="J5870">
            <v>2</v>
          </cell>
          <cell r="AE5870">
            <v>1612.5</v>
          </cell>
        </row>
        <row r="5871">
          <cell r="AE5871">
            <v>2150</v>
          </cell>
        </row>
        <row r="5872">
          <cell r="AE5872">
            <v>2150</v>
          </cell>
        </row>
        <row r="5873">
          <cell r="AE5873">
            <v>2150</v>
          </cell>
        </row>
        <row r="5894">
          <cell r="H5894">
            <v>3</v>
          </cell>
          <cell r="J5894">
            <v>2</v>
          </cell>
          <cell r="AE5894">
            <v>1720</v>
          </cell>
        </row>
        <row r="5895">
          <cell r="AE5895">
            <v>2150</v>
          </cell>
        </row>
        <row r="5896">
          <cell r="AE5896">
            <v>2150</v>
          </cell>
        </row>
        <row r="5897">
          <cell r="AE5897">
            <v>2150</v>
          </cell>
        </row>
        <row r="5898">
          <cell r="AE5898">
            <v>2150</v>
          </cell>
        </row>
        <row r="5918">
          <cell r="H5918">
            <v>3</v>
          </cell>
          <cell r="J5918">
            <v>2</v>
          </cell>
          <cell r="AE5918">
            <v>2150</v>
          </cell>
        </row>
        <row r="5919">
          <cell r="AE5919">
            <v>2150</v>
          </cell>
        </row>
        <row r="5920">
          <cell r="AE5920">
            <v>2150</v>
          </cell>
        </row>
        <row r="5921">
          <cell r="AE5921">
            <v>2150</v>
          </cell>
        </row>
        <row r="5941">
          <cell r="H5941">
            <v>3</v>
          </cell>
          <cell r="J5941">
            <v>2</v>
          </cell>
          <cell r="AE5941">
            <v>2866.6666666666665</v>
          </cell>
        </row>
        <row r="5942">
          <cell r="AE5942">
            <v>2150</v>
          </cell>
        </row>
        <row r="5943">
          <cell r="AE5943">
            <v>2150</v>
          </cell>
        </row>
        <row r="5944">
          <cell r="AE5944">
            <v>2150</v>
          </cell>
        </row>
        <row r="5945">
          <cell r="AE5945">
            <v>2150</v>
          </cell>
        </row>
        <row r="5967">
          <cell r="H5967">
            <v>3</v>
          </cell>
          <cell r="J5967">
            <v>2</v>
          </cell>
          <cell r="AE5967">
            <v>2150</v>
          </cell>
        </row>
        <row r="5968">
          <cell r="AE5968">
            <v>2150</v>
          </cell>
        </row>
        <row r="5969">
          <cell r="AE5969">
            <v>2150</v>
          </cell>
        </row>
        <row r="5970">
          <cell r="AE5970">
            <v>2150</v>
          </cell>
        </row>
        <row r="5971">
          <cell r="AE5971">
            <v>2150</v>
          </cell>
        </row>
        <row r="6001">
          <cell r="H6001">
            <v>3</v>
          </cell>
          <cell r="J6001">
            <v>2</v>
          </cell>
          <cell r="AE6001">
            <v>1720</v>
          </cell>
        </row>
        <row r="6002">
          <cell r="AE6002">
            <v>2150</v>
          </cell>
        </row>
        <row r="6003">
          <cell r="AE6003">
            <v>2150</v>
          </cell>
        </row>
        <row r="6004">
          <cell r="AE6004">
            <v>2150</v>
          </cell>
        </row>
        <row r="6005">
          <cell r="AE6005">
            <v>2150</v>
          </cell>
        </row>
      </sheetData>
      <sheetData sheetId="5">
        <row r="12">
          <cell r="BI12">
            <v>2150</v>
          </cell>
          <cell r="BJ12">
            <v>2150</v>
          </cell>
          <cell r="BK12">
            <v>2150</v>
          </cell>
          <cell r="BL12">
            <v>2150</v>
          </cell>
        </row>
        <row r="14">
          <cell r="BE14">
            <v>995.12184111111128</v>
          </cell>
          <cell r="BF14" t="str">
            <v>-</v>
          </cell>
          <cell r="BG14">
            <v>979.17561875000001</v>
          </cell>
          <cell r="BH14">
            <v>988.03463117283945</v>
          </cell>
          <cell r="DU14">
            <v>974.99637152777802</v>
          </cell>
          <cell r="DV14">
            <v>998.46523888888873</v>
          </cell>
          <cell r="DW14" t="str">
            <v>-</v>
          </cell>
          <cell r="DX14">
            <v>988.03463117283945</v>
          </cell>
        </row>
        <row r="19">
          <cell r="BE19">
            <v>53.759023611111111</v>
          </cell>
          <cell r="BF19" t="str">
            <v>-</v>
          </cell>
          <cell r="BG19">
            <v>103.31720520833335</v>
          </cell>
          <cell r="BH19">
            <v>75.784882098765436</v>
          </cell>
          <cell r="DU19">
            <v>71.549559375000001</v>
          </cell>
          <cell r="DV19">
            <v>79.173140277777762</v>
          </cell>
          <cell r="DW19" t="str">
            <v>-</v>
          </cell>
          <cell r="DX19">
            <v>75.784882098765436</v>
          </cell>
        </row>
        <row r="26">
          <cell r="BE26">
            <v>219.30244222222223</v>
          </cell>
          <cell r="BF26" t="str">
            <v>-</v>
          </cell>
          <cell r="BG26">
            <v>239.71155763888891</v>
          </cell>
          <cell r="BH26">
            <v>228.37316018518527</v>
          </cell>
          <cell r="DU26">
            <v>262.67037847222224</v>
          </cell>
          <cell r="DV26">
            <v>200.93538555555557</v>
          </cell>
          <cell r="DW26" t="str">
            <v>-</v>
          </cell>
          <cell r="DX26">
            <v>228.37316018518527</v>
          </cell>
        </row>
        <row r="33">
          <cell r="BE33">
            <v>324.85261111111117</v>
          </cell>
          <cell r="BF33" t="str">
            <v>-</v>
          </cell>
          <cell r="BG33">
            <v>265.05097916666665</v>
          </cell>
          <cell r="BH33">
            <v>298.27410802469132</v>
          </cell>
          <cell r="DU33">
            <v>288.46438194444431</v>
          </cell>
          <cell r="DV33">
            <v>306.12188888888886</v>
          </cell>
          <cell r="DW33" t="str">
            <v>-</v>
          </cell>
          <cell r="DX33">
            <v>298.27410802469132</v>
          </cell>
        </row>
        <row r="39">
          <cell r="BE39">
            <v>32.147788333333331</v>
          </cell>
          <cell r="BF39" t="str">
            <v>-</v>
          </cell>
          <cell r="BG39">
            <v>33.398220138888888</v>
          </cell>
          <cell r="BH39">
            <v>32.70353580246914</v>
          </cell>
          <cell r="DU39">
            <v>32.010797222222223</v>
          </cell>
          <cell r="DV39">
            <v>33.257726666666663</v>
          </cell>
          <cell r="DW39" t="str">
            <v>-</v>
          </cell>
          <cell r="DX39">
            <v>32.70353580246914</v>
          </cell>
        </row>
        <row r="45">
          <cell r="BE45">
            <v>129.50620555555557</v>
          </cell>
          <cell r="BF45" t="str">
            <v>-</v>
          </cell>
          <cell r="BG45">
            <v>129.0559375</v>
          </cell>
          <cell r="BH45">
            <v>129.30608641975317</v>
          </cell>
          <cell r="DU45">
            <v>120.84879861111116</v>
          </cell>
          <cell r="DV45">
            <v>136.07191666666665</v>
          </cell>
          <cell r="DW45" t="str">
            <v>-</v>
          </cell>
          <cell r="DX45">
            <v>129.30608641975317</v>
          </cell>
        </row>
        <row r="51">
          <cell r="BE51">
            <v>96.680027777777738</v>
          </cell>
          <cell r="BF51" t="str">
            <v>-</v>
          </cell>
          <cell r="BG51">
            <v>98.330993055555538</v>
          </cell>
          <cell r="BH51">
            <v>97.413790123456735</v>
          </cell>
          <cell r="DU51">
            <v>109.23776388888894</v>
          </cell>
          <cell r="DV51">
            <v>87.954611111111106</v>
          </cell>
          <cell r="DW51" t="str">
            <v>-</v>
          </cell>
          <cell r="DX51">
            <v>97.413790123456735</v>
          </cell>
        </row>
        <row r="56">
          <cell r="BE56">
            <v>134.07376325000001</v>
          </cell>
          <cell r="BF56" t="str">
            <v>-</v>
          </cell>
          <cell r="BG56">
            <v>121.91923569444441</v>
          </cell>
          <cell r="BH56">
            <v>128.67175100308634</v>
          </cell>
          <cell r="DU56">
            <v>125.12062815972217</v>
          </cell>
          <cell r="DV56">
            <v>131.51264927777774</v>
          </cell>
          <cell r="DW56" t="str">
            <v>-</v>
          </cell>
          <cell r="DX56">
            <v>128.67175100308634</v>
          </cell>
        </row>
        <row r="60">
          <cell r="BE60">
            <v>35.228439405555577</v>
          </cell>
          <cell r="BF60" t="str">
            <v>-</v>
          </cell>
          <cell r="BG60">
            <v>34.381458923611113</v>
          </cell>
          <cell r="BH60">
            <v>34.852003635802497</v>
          </cell>
          <cell r="DU60">
            <v>40.45321629861111</v>
          </cell>
          <cell r="DV60">
            <v>30.371033505555573</v>
          </cell>
          <cell r="DW60" t="str">
            <v>-</v>
          </cell>
          <cell r="DX60">
            <v>34.852003635802497</v>
          </cell>
        </row>
      </sheetData>
      <sheetData sheetId="6"/>
      <sheetData sheetId="7">
        <row r="10">
          <cell r="M10" t="str">
            <v>Wilayah Pertanian</v>
          </cell>
        </row>
        <row r="11">
          <cell r="M11" t="str">
            <v>Wilayah Perikanan</v>
          </cell>
        </row>
        <row r="12">
          <cell r="M12" t="str">
            <v>Wilayah Lainnya</v>
          </cell>
        </row>
        <row r="40">
          <cell r="M40" t="str">
            <v>Wilayah Maju</v>
          </cell>
        </row>
        <row r="41">
          <cell r="M41" t="str">
            <v>Wilayah Sedang</v>
          </cell>
        </row>
        <row r="42">
          <cell r="M42" t="str">
            <v>Wilayah Tertinggal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8ADF-F727-49A3-BB42-152E9F96B993}">
  <sheetPr codeName="PPH_Menurut_Agroekologi">
    <pageSetUpPr fitToPage="1"/>
  </sheetPr>
  <dimension ref="B1:V81"/>
  <sheetViews>
    <sheetView tabSelected="1" zoomScaleNormal="100" workbookViewId="0">
      <selection activeCell="G14" sqref="G14"/>
    </sheetView>
  </sheetViews>
  <sheetFormatPr defaultColWidth="9.109375" defaultRowHeight="11.4" x14ac:dyDescent="0.25"/>
  <cols>
    <col min="1" max="1" width="3.6640625" style="4" customWidth="1"/>
    <col min="2" max="2" width="4" style="38" customWidth="1"/>
    <col min="3" max="3" width="37.33203125" style="4" customWidth="1"/>
    <col min="4" max="4" width="17.6640625" style="10" customWidth="1"/>
    <col min="5" max="5" width="17.6640625" style="4" customWidth="1"/>
    <col min="6" max="6" width="17.33203125" style="4" customWidth="1"/>
    <col min="7" max="11" width="17.6640625" style="4" customWidth="1"/>
    <col min="12" max="12" width="4" style="4" customWidth="1"/>
    <col min="13" max="13" width="4" style="38" customWidth="1"/>
    <col min="14" max="14" width="37" style="4" customWidth="1"/>
    <col min="15" max="15" width="17.6640625" style="10" customWidth="1"/>
    <col min="16" max="22" width="17.6640625" style="4" customWidth="1"/>
    <col min="23" max="23" width="3.44140625" style="4" customWidth="1"/>
    <col min="24" max="16384" width="9.109375" style="4"/>
  </cols>
  <sheetData>
    <row r="1" spans="2:22" ht="12.75" customHeight="1" x14ac:dyDescent="0.25">
      <c r="B1" s="1" t="s">
        <v>0</v>
      </c>
      <c r="C1" s="1"/>
      <c r="D1" s="2"/>
      <c r="E1" s="3"/>
      <c r="M1" s="1" t="s">
        <v>0</v>
      </c>
      <c r="N1" s="1"/>
      <c r="O1" s="2"/>
      <c r="P1" s="3"/>
    </row>
    <row r="2" spans="2:22" x14ac:dyDescent="0.25">
      <c r="B2" s="1"/>
      <c r="C2" s="1"/>
      <c r="D2" s="2"/>
      <c r="E2" s="3"/>
      <c r="M2" s="1"/>
      <c r="N2" s="1"/>
      <c r="O2" s="2"/>
      <c r="P2" s="3"/>
    </row>
    <row r="3" spans="2:22" x14ac:dyDescent="0.25">
      <c r="B3" s="1"/>
      <c r="C3" s="1"/>
      <c r="D3" s="2"/>
      <c r="E3" s="3"/>
      <c r="M3" s="1"/>
      <c r="N3" s="1"/>
      <c r="O3" s="2"/>
      <c r="P3" s="3"/>
    </row>
    <row r="4" spans="2:22" ht="12.75" customHeight="1" x14ac:dyDescent="0.25">
      <c r="B4" s="5" t="str">
        <f>UPPER([1]PROFILE!$G$11)</f>
        <v>DINAS  PANGAN</v>
      </c>
      <c r="C4" s="6"/>
      <c r="D4" s="7"/>
      <c r="E4" s="6"/>
      <c r="F4" s="6"/>
      <c r="G4" s="8" t="str">
        <f>CONCATENATE("SKOR POLA PANGAN HARAPAN MENURUT ", UPPER([1]PROFILE!$I$27))</f>
        <v>SKOR POLA PANGAN HARAPAN MENURUT AGROEKOLOGI WILAYAH</v>
      </c>
      <c r="H4" s="8"/>
      <c r="I4" s="8"/>
      <c r="J4" s="8"/>
      <c r="K4" s="8"/>
      <c r="M4" s="5" t="str">
        <f>UPPER([1]PROFILE!$G$11)</f>
        <v>DINAS  PANGAN</v>
      </c>
      <c r="N4" s="6"/>
      <c r="O4" s="7"/>
      <c r="P4" s="6"/>
      <c r="Q4" s="6"/>
      <c r="R4" s="9" t="str">
        <f>CONCATENATE("SKOR POLA PANGAN HARAPAN MENURUT ", UPPER([1]PROFILE!$K$27))</f>
        <v>SKOR POLA PANGAN HARAPAN MENURUT PERTUMBUHAN WILAYAH</v>
      </c>
      <c r="S4" s="9"/>
      <c r="T4" s="9"/>
      <c r="U4" s="9"/>
      <c r="V4" s="9"/>
    </row>
    <row r="5" spans="2:22" ht="12.75" customHeight="1" x14ac:dyDescent="0.25">
      <c r="B5" s="5" t="str">
        <f>UPPER([1]PROFILE!$G$12)</f>
        <v>KABUPATEN SUKOHARJO</v>
      </c>
      <c r="C5" s="6"/>
      <c r="G5" s="8" t="str">
        <f>CONCATENATE("BERDASARKAN DATA SURVEI KONSUMSI PANGAN TAHUN ",[1]PROFILE!$G$15)</f>
        <v>BERDASARKAN DATA SURVEI KONSUMSI PANGAN TAHUN 2024</v>
      </c>
      <c r="H5" s="8"/>
      <c r="I5" s="8"/>
      <c r="J5" s="8"/>
      <c r="K5" s="8"/>
      <c r="M5" s="5" t="str">
        <f>UPPER([1]PROFILE!$G$12)</f>
        <v>KABUPATEN SUKOHARJO</v>
      </c>
      <c r="N5" s="6"/>
      <c r="R5" s="9" t="str">
        <f>CONCATENATE("BERDASARKAN DATA SURVEI KONSUMSI PANGAN TAHUN ",[1]PROFILE!$G$15)</f>
        <v>BERDASARKAN DATA SURVEI KONSUMSI PANGAN TAHUN 2024</v>
      </c>
      <c r="S5" s="9"/>
      <c r="T5" s="9"/>
      <c r="U5" s="9"/>
      <c r="V5" s="9"/>
    </row>
    <row r="6" spans="2:22" ht="12.75" customHeight="1" x14ac:dyDescent="0.25">
      <c r="B6" s="5" t="str">
        <f>UPPER([1]PROFILE!$G$13)</f>
        <v>GEDUNG MENARA WIJAYA LT. 5, JL. JENDERAL SUDIRMAN NO. 199 SUKOHARJO</v>
      </c>
      <c r="C6" s="6"/>
      <c r="G6" s="8" t="str">
        <f>CONCATENATE("DI WILAYAH ",UPPER([1]PROFILE!$G$8))</f>
        <v>DI WILAYAH KABUPATEN SUKOHARJO</v>
      </c>
      <c r="H6" s="8"/>
      <c r="I6" s="8"/>
      <c r="J6" s="8"/>
      <c r="K6" s="8"/>
      <c r="M6" s="5" t="str">
        <f>UPPER([1]PROFILE!$G$13)</f>
        <v>GEDUNG MENARA WIJAYA LT. 5, JL. JENDERAL SUDIRMAN NO. 199 SUKOHARJO</v>
      </c>
      <c r="N6" s="6"/>
      <c r="R6" s="9" t="str">
        <f>CONCATENATE("DI WILAYAH ",UPPER([1]PROFILE!$G$8))</f>
        <v>DI WILAYAH KABUPATEN SUKOHARJO</v>
      </c>
      <c r="S6" s="9"/>
      <c r="T6" s="9"/>
      <c r="U6" s="9"/>
      <c r="V6" s="9"/>
    </row>
    <row r="7" spans="2:22" ht="12.75" customHeight="1" x14ac:dyDescent="0.25">
      <c r="B7" s="5"/>
      <c r="C7" s="6"/>
      <c r="G7" s="11"/>
      <c r="H7" s="11"/>
      <c r="I7" s="11"/>
      <c r="J7" s="11"/>
      <c r="K7" s="11"/>
      <c r="M7" s="5"/>
      <c r="N7" s="6"/>
      <c r="R7" s="12"/>
      <c r="S7" s="12"/>
      <c r="T7" s="12"/>
      <c r="U7" s="12"/>
      <c r="V7" s="12"/>
    </row>
    <row r="8" spans="2:22" ht="12" x14ac:dyDescent="0.2">
      <c r="B8" s="5"/>
      <c r="C8" s="6"/>
      <c r="K8" s="11"/>
      <c r="M8" s="5"/>
      <c r="N8" s="6"/>
      <c r="V8" s="11"/>
    </row>
    <row r="9" spans="2:22" ht="11.85" customHeight="1" x14ac:dyDescent="0.25">
      <c r="B9" s="13" t="s">
        <v>1</v>
      </c>
      <c r="C9" s="13" t="s">
        <v>2</v>
      </c>
      <c r="D9" s="14" t="s">
        <v>3</v>
      </c>
      <c r="E9" s="14"/>
      <c r="F9" s="14"/>
      <c r="G9" s="14"/>
      <c r="H9" s="14"/>
      <c r="I9" s="14"/>
      <c r="J9" s="14"/>
      <c r="K9" s="14"/>
      <c r="M9" s="13" t="s">
        <v>1</v>
      </c>
      <c r="N9" s="13" t="s">
        <v>2</v>
      </c>
      <c r="O9" s="14" t="s">
        <v>3</v>
      </c>
      <c r="P9" s="14"/>
      <c r="Q9" s="14"/>
      <c r="R9" s="14"/>
      <c r="S9" s="14"/>
      <c r="T9" s="14"/>
      <c r="U9" s="14"/>
      <c r="V9" s="14"/>
    </row>
    <row r="10" spans="2:22" ht="11.85" customHeight="1" x14ac:dyDescent="0.25">
      <c r="B10" s="13"/>
      <c r="C10" s="13"/>
      <c r="D10" s="15" t="s">
        <v>4</v>
      </c>
      <c r="E10" s="16" t="s">
        <v>5</v>
      </c>
      <c r="F10" s="17" t="s">
        <v>6</v>
      </c>
      <c r="G10" s="16" t="s">
        <v>7</v>
      </c>
      <c r="H10" s="18" t="s">
        <v>8</v>
      </c>
      <c r="I10" s="16" t="s">
        <v>9</v>
      </c>
      <c r="J10" s="16" t="s">
        <v>10</v>
      </c>
      <c r="K10" s="16" t="s">
        <v>11</v>
      </c>
      <c r="M10" s="13"/>
      <c r="N10" s="13"/>
      <c r="O10" s="15" t="s">
        <v>4</v>
      </c>
      <c r="P10" s="16" t="s">
        <v>5</v>
      </c>
      <c r="Q10" s="17" t="s">
        <v>6</v>
      </c>
      <c r="R10" s="16" t="s">
        <v>7</v>
      </c>
      <c r="S10" s="18" t="s">
        <v>8</v>
      </c>
      <c r="T10" s="16" t="s">
        <v>9</v>
      </c>
      <c r="U10" s="16" t="s">
        <v>10</v>
      </c>
      <c r="V10" s="16" t="s">
        <v>11</v>
      </c>
    </row>
    <row r="11" spans="2:22" ht="11.85" customHeight="1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1"/>
      <c r="M11" s="19"/>
      <c r="N11" s="20"/>
      <c r="O11" s="20"/>
      <c r="P11" s="20"/>
      <c r="Q11" s="20"/>
      <c r="R11" s="20"/>
      <c r="S11" s="20"/>
      <c r="T11" s="20"/>
      <c r="U11" s="20"/>
      <c r="V11" s="21"/>
    </row>
    <row r="12" spans="2:22" ht="11.85" customHeight="1" x14ac:dyDescent="0.25">
      <c r="B12" s="22" t="s">
        <v>12</v>
      </c>
      <c r="C12" s="23" t="s">
        <v>13</v>
      </c>
      <c r="D12" s="24">
        <f t="array" ref="D12">IF(COUNT([1]SURVEI!$H$13:$H$6031)&gt;0,[1]POLA!$BH$14,"-")</f>
        <v>988.03463117283945</v>
      </c>
      <c r="E12" s="25">
        <f t="array" ref="E12">IF(COUNT([1]SURVEI!$H$13:$H$6031)&gt;0,$D12/$D$22*100,"-")</f>
        <v>49.072602875607821</v>
      </c>
      <c r="F12" s="26">
        <f t="array" ref="F12">IF(COUNT([1]SURVEI!$H$13:$H$6031)&gt;0,$D12/$D$24*100,"-")</f>
        <v>45.955099124318117</v>
      </c>
      <c r="G12" s="25">
        <v>0.5</v>
      </c>
      <c r="H12" s="25">
        <f t="array" ref="H12">IF(COUNT([1]SURVEI!$H$13:$H$6031)&gt;0,E12*G12,"-")</f>
        <v>24.53630143780391</v>
      </c>
      <c r="I12" s="25">
        <f t="array" ref="I12">IF(COUNT([1]SURVEI!$H$13:$H$6031)&gt;0,F12*G12,"-")</f>
        <v>22.977549562159059</v>
      </c>
      <c r="J12" s="25">
        <v>25</v>
      </c>
      <c r="K12" s="27">
        <f t="array" ref="K12">IF(COUNT([1]SURVEI!$H$13:$H$6031)&gt;0,IF(I12&gt;J12,J12,I12),"-")</f>
        <v>22.977549562159059</v>
      </c>
      <c r="M12" s="22" t="s">
        <v>12</v>
      </c>
      <c r="N12" s="23" t="s">
        <v>13</v>
      </c>
      <c r="O12" s="24">
        <f t="array" ref="O12">IF(COUNT([1]SURVEI!$J$13:$J$6031)&gt;0,[1]POLA!$DX$14,"-")</f>
        <v>988.03463117283945</v>
      </c>
      <c r="P12" s="25">
        <f t="array" ref="P12">IF(COUNT([1]SURVEI!$J$13:$J$6031)&gt;0,$O12/$O$22*100,"-")</f>
        <v>49.072602875607821</v>
      </c>
      <c r="Q12" s="26">
        <f t="array" ref="Q12">IF(COUNT([1]SURVEI!$J$13:$J$6031)&gt;0,$O12/$O$24*100,"-")</f>
        <v>45.955099124318117</v>
      </c>
      <c r="R12" s="25">
        <v>0.5</v>
      </c>
      <c r="S12" s="25">
        <f t="array" ref="S12">IF(COUNT([1]SURVEI!$J$13:$J$6031)&gt;0,P12*R12,"-")</f>
        <v>24.53630143780391</v>
      </c>
      <c r="T12" s="25">
        <f t="array" ref="T12">IF(COUNT([1]SURVEI!$J$13:$J$6031)&gt;0,Q12*R12,"-")</f>
        <v>22.977549562159059</v>
      </c>
      <c r="U12" s="25">
        <v>25</v>
      </c>
      <c r="V12" s="27">
        <f t="array" ref="V12">IF(COUNT([1]SURVEI!$J$13:$J$6031)&gt;0,IF(T12&gt;U12,U12,T12),"-")</f>
        <v>22.977549562159059</v>
      </c>
    </row>
    <row r="13" spans="2:22" ht="11.85" customHeight="1" x14ac:dyDescent="0.25">
      <c r="B13" s="22" t="s">
        <v>14</v>
      </c>
      <c r="C13" s="23" t="s">
        <v>15</v>
      </c>
      <c r="D13" s="24">
        <f t="array" ref="D13">IF(COUNT([1]SURVEI!$H$13:$H$6031)&gt;0,[1]POLA!$BH$19,"-")</f>
        <v>75.784882098765436</v>
      </c>
      <c r="E13" s="25">
        <f t="array" ref="E13">IF(COUNT([1]SURVEI!$H$13:$H$6031)&gt;0,$D13/$D$22*100,"-")</f>
        <v>3.7639990602281923</v>
      </c>
      <c r="F13" s="26">
        <f t="array" ref="F13">IF(COUNT([1]SURVEI!$H$13:$H$6031)&gt;0,$D13/$D$24*100,"-")</f>
        <v>3.524878237151881</v>
      </c>
      <c r="G13" s="25">
        <v>0.5</v>
      </c>
      <c r="H13" s="25">
        <f t="array" ref="H13">IF(COUNT([1]SURVEI!$H$13:$H$6031)&gt;0,E13*G13,"-")</f>
        <v>1.8819995301140962</v>
      </c>
      <c r="I13" s="25">
        <f t="array" ref="I13">IF(COUNT([1]SURVEI!$H$13:$H$6031)&gt;0,F13*G13,"-")</f>
        <v>1.7624391185759405</v>
      </c>
      <c r="J13" s="25">
        <v>2.5</v>
      </c>
      <c r="K13" s="27">
        <f t="array" ref="K13">IF(COUNT([1]SURVEI!$H$13:$H$6031)&gt;0,IF(I13&gt;J13,J13,I13),"-")</f>
        <v>1.7624391185759405</v>
      </c>
      <c r="M13" s="22" t="s">
        <v>14</v>
      </c>
      <c r="N13" s="23" t="s">
        <v>15</v>
      </c>
      <c r="O13" s="24">
        <f t="array" ref="O13">IF(COUNT([1]SURVEI!$J$13:$J$6031)&gt;0,[1]POLA!$DX$19,"-")</f>
        <v>75.784882098765436</v>
      </c>
      <c r="P13" s="25">
        <f t="array" ref="P13">IF(COUNT([1]SURVEI!$J$13:$J$6031)&gt;0,$O13/$O$22*100,"-")</f>
        <v>3.7639990602281923</v>
      </c>
      <c r="Q13" s="26">
        <f t="array" ref="Q13">IF(COUNT([1]SURVEI!$J$13:$J$6031)&gt;0,$O13/$O$24*100,"-")</f>
        <v>3.524878237151881</v>
      </c>
      <c r="R13" s="25">
        <v>0.5</v>
      </c>
      <c r="S13" s="25">
        <f t="array" ref="S13">IF(COUNT([1]SURVEI!$J$13:$J$6031)&gt;0,P13*R13,"-")</f>
        <v>1.8819995301140962</v>
      </c>
      <c r="T13" s="25">
        <f t="array" ref="T13">IF(COUNT([1]SURVEI!$J$13:$J$6031)&gt;0,Q13*R13,"-")</f>
        <v>1.7624391185759405</v>
      </c>
      <c r="U13" s="25">
        <v>2.5</v>
      </c>
      <c r="V13" s="27">
        <f t="array" ref="V13">IF(COUNT([1]SURVEI!$J$13:$J$6031)&gt;0,IF(T13&gt;U13,U13,T13),"-")</f>
        <v>1.7624391185759405</v>
      </c>
    </row>
    <row r="14" spans="2:22" ht="11.85" customHeight="1" x14ac:dyDescent="0.25">
      <c r="B14" s="22" t="s">
        <v>16</v>
      </c>
      <c r="C14" s="23" t="s">
        <v>17</v>
      </c>
      <c r="D14" s="24">
        <f t="array" ref="D14">IF(COUNT([1]SURVEI!$H$13:$H$6031)&gt;0,[1]POLA!$BH$26,"-")</f>
        <v>228.37316018518527</v>
      </c>
      <c r="E14" s="25">
        <f t="array" ref="E14">IF(COUNT([1]SURVEI!$H$13:$H$6031)&gt;0,$D14/$D$22*100,"-")</f>
        <v>11.342583593362653</v>
      </c>
      <c r="F14" s="26">
        <f t="array" ref="F14">IF(COUNT([1]SURVEI!$H$13:$H$6031)&gt;0,$D14/$D$24*100,"-")</f>
        <v>10.622007450473733</v>
      </c>
      <c r="G14" s="25">
        <v>2</v>
      </c>
      <c r="H14" s="25">
        <f t="array" ref="H14">IF(COUNT([1]SURVEI!$H$13:$H$6031)&gt;0,E14*G14,"-")</f>
        <v>22.685167186725305</v>
      </c>
      <c r="I14" s="25">
        <f t="array" ref="I14">IF(COUNT([1]SURVEI!$H$13:$H$6031)&gt;0,F14*G14,"-")</f>
        <v>21.244014900947466</v>
      </c>
      <c r="J14" s="25">
        <v>24</v>
      </c>
      <c r="K14" s="27">
        <f t="array" ref="K14">IF(COUNT([1]SURVEI!$H$13:$H$6031)&gt;0,IF(I14&gt;J14,J14,I14),"-")</f>
        <v>21.244014900947466</v>
      </c>
      <c r="M14" s="22" t="s">
        <v>16</v>
      </c>
      <c r="N14" s="23" t="s">
        <v>17</v>
      </c>
      <c r="O14" s="24">
        <f t="array" ref="O14">IF(COUNT([1]SURVEI!$J$13:$J$6031)&gt;0,[1]POLA!$DX$26,"-")</f>
        <v>228.37316018518527</v>
      </c>
      <c r="P14" s="25">
        <f t="array" ref="P14">IF(COUNT([1]SURVEI!$J$13:$J$6031)&gt;0,$O14/$O$22*100,"-")</f>
        <v>11.342583593362653</v>
      </c>
      <c r="Q14" s="26">
        <f t="array" ref="Q14">IF(COUNT([1]SURVEI!$J$13:$J$6031)&gt;0,$O14/$O$24*100,"-")</f>
        <v>10.622007450473733</v>
      </c>
      <c r="R14" s="25">
        <v>2</v>
      </c>
      <c r="S14" s="25">
        <f t="array" ref="S14">IF(COUNT([1]SURVEI!$J$13:$J$6031)&gt;0,P14*R14,"-")</f>
        <v>22.685167186725305</v>
      </c>
      <c r="T14" s="25">
        <f t="array" ref="T14">IF(COUNT([1]SURVEI!$J$13:$J$6031)&gt;0,Q14*R14,"-")</f>
        <v>21.244014900947466</v>
      </c>
      <c r="U14" s="25">
        <v>24</v>
      </c>
      <c r="V14" s="27">
        <f t="array" ref="V14">IF(COUNT([1]SURVEI!$J$13:$J$6031)&gt;0,IF(T14&gt;U14,U14,T14),"-")</f>
        <v>21.244014900947466</v>
      </c>
    </row>
    <row r="15" spans="2:22" ht="11.85" customHeight="1" x14ac:dyDescent="0.25">
      <c r="B15" s="22" t="s">
        <v>18</v>
      </c>
      <c r="C15" s="23" t="s">
        <v>19</v>
      </c>
      <c r="D15" s="24">
        <f t="array" ref="D15">IF(COUNT([1]SURVEI!$H$13:$H$6031)&gt;0,[1]POLA!$BH$33,"-")</f>
        <v>298.27410802469132</v>
      </c>
      <c r="E15" s="25">
        <f t="array" ref="E15">IF(COUNT([1]SURVEI!$H$13:$H$6031)&gt;0,$D15/$D$22*100,"-")</f>
        <v>14.814345964571075</v>
      </c>
      <c r="F15" s="26">
        <f t="array" ref="F15">IF(COUNT([1]SURVEI!$H$13:$H$6031)&gt;0,$D15/$D$24*100,"-")</f>
        <v>13.87321432672983</v>
      </c>
      <c r="G15" s="25">
        <v>0.5</v>
      </c>
      <c r="H15" s="25">
        <f t="array" ref="H15">IF(COUNT([1]SURVEI!$H$13:$H$6031)&gt;0,E15*G15,"-")</f>
        <v>7.4071729822855374</v>
      </c>
      <c r="I15" s="25">
        <f t="array" ref="I15">IF(COUNT([1]SURVEI!$H$13:$H$6031)&gt;0,F15*G15,"-")</f>
        <v>6.9366071633649149</v>
      </c>
      <c r="J15" s="25">
        <v>5</v>
      </c>
      <c r="K15" s="27">
        <f t="array" ref="K15">IF(COUNT([1]SURVEI!$H$13:$H$6031)&gt;0,IF(I15&gt;J15,J15,I15),"-")</f>
        <v>5</v>
      </c>
      <c r="M15" s="22" t="s">
        <v>18</v>
      </c>
      <c r="N15" s="23" t="s">
        <v>19</v>
      </c>
      <c r="O15" s="24">
        <f t="array" ref="O15">IF(COUNT([1]SURVEI!$J$13:$J$6031)&gt;0,[1]POLA!$DX$33,"-")</f>
        <v>298.27410802469132</v>
      </c>
      <c r="P15" s="25">
        <f t="array" ref="P15">IF(COUNT([1]SURVEI!$J$13:$J$6031)&gt;0,$O15/$O$22*100,"-")</f>
        <v>14.814345964571075</v>
      </c>
      <c r="Q15" s="26">
        <f t="array" ref="Q15">IF(COUNT([1]SURVEI!$J$13:$J$6031)&gt;0,$O15/$O$24*100,"-")</f>
        <v>13.87321432672983</v>
      </c>
      <c r="R15" s="25">
        <v>0.5</v>
      </c>
      <c r="S15" s="25">
        <f t="array" ref="S15">IF(COUNT([1]SURVEI!$J$13:$J$6031)&gt;0,P15*R15,"-")</f>
        <v>7.4071729822855374</v>
      </c>
      <c r="T15" s="25">
        <f t="array" ref="T15">IF(COUNT([1]SURVEI!$J$13:$J$6031)&gt;0,Q15*R15,"-")</f>
        <v>6.9366071633649149</v>
      </c>
      <c r="U15" s="25">
        <v>5</v>
      </c>
      <c r="V15" s="27">
        <f t="array" ref="V15">IF(COUNT([1]SURVEI!$J$13:$J$6031)&gt;0,IF(T15&gt;U15,U15,T15),"-")</f>
        <v>5</v>
      </c>
    </row>
    <row r="16" spans="2:22" ht="11.85" customHeight="1" x14ac:dyDescent="0.25">
      <c r="B16" s="22" t="s">
        <v>20</v>
      </c>
      <c r="C16" s="23" t="s">
        <v>21</v>
      </c>
      <c r="D16" s="24">
        <f t="array" ref="D16">IF(COUNT([1]SURVEI!$H$13:$H$6031)&gt;0,[1]POLA!$BH$39,"-")</f>
        <v>32.70353580246914</v>
      </c>
      <c r="E16" s="25">
        <f t="array" ref="E16">IF(COUNT([1]SURVEI!$H$13:$H$6031)&gt;0,$D16/$D$22*100,"-")</f>
        <v>1.6242827674549902</v>
      </c>
      <c r="F16" s="26">
        <f t="array" ref="F16">IF(COUNT([1]SURVEI!$H$13:$H$6031)&gt;0,$D16/$D$24*100,"-")</f>
        <v>1.5210946884869367</v>
      </c>
      <c r="G16" s="25">
        <v>0.5</v>
      </c>
      <c r="H16" s="25">
        <f t="array" ref="H16">IF(COUNT([1]SURVEI!$H$13:$H$6031)&gt;0,E16*G16,"-")</f>
        <v>0.81214138372749511</v>
      </c>
      <c r="I16" s="25">
        <f t="array" ref="I16">IF(COUNT([1]SURVEI!$H$13:$H$6031)&gt;0,F16*G16,"-")</f>
        <v>0.76054734424346837</v>
      </c>
      <c r="J16" s="25">
        <v>1</v>
      </c>
      <c r="K16" s="27">
        <f t="array" ref="K16">IF(COUNT([1]SURVEI!$H$13:$H$6031)&gt;0,IF(I16&gt;J16,J16,I16),"-")</f>
        <v>0.76054734424346837</v>
      </c>
      <c r="M16" s="22" t="s">
        <v>20</v>
      </c>
      <c r="N16" s="23" t="s">
        <v>21</v>
      </c>
      <c r="O16" s="24">
        <f t="array" ref="O16">IF(COUNT([1]SURVEI!$J$13:$J$6031)&gt;0,[1]POLA!$DX$39,"-")</f>
        <v>32.70353580246914</v>
      </c>
      <c r="P16" s="25">
        <f t="array" ref="P16">IF(COUNT([1]SURVEI!$J$13:$J$6031)&gt;0,$O16/$O$22*100,"-")</f>
        <v>1.6242827674549902</v>
      </c>
      <c r="Q16" s="26">
        <f t="array" ref="Q16">IF(COUNT([1]SURVEI!$J$13:$J$6031)&gt;0,$O16/$O$24*100,"-")</f>
        <v>1.5210946884869367</v>
      </c>
      <c r="R16" s="25">
        <v>0.5</v>
      </c>
      <c r="S16" s="25">
        <f t="array" ref="S16">IF(COUNT([1]SURVEI!$J$13:$J$6031)&gt;0,P16*R16,"-")</f>
        <v>0.81214138372749511</v>
      </c>
      <c r="T16" s="25">
        <f t="array" ref="T16">IF(COUNT([1]SURVEI!$J$13:$J$6031)&gt;0,Q16*R16,"-")</f>
        <v>0.76054734424346837</v>
      </c>
      <c r="U16" s="25">
        <v>1</v>
      </c>
      <c r="V16" s="27">
        <f t="array" ref="V16">IF(COUNT([1]SURVEI!$J$13:$J$6031)&gt;0,IF(T16&gt;U16,U16,T16),"-")</f>
        <v>0.76054734424346837</v>
      </c>
    </row>
    <row r="17" spans="2:22" ht="11.85" customHeight="1" x14ac:dyDescent="0.25">
      <c r="B17" s="22" t="s">
        <v>22</v>
      </c>
      <c r="C17" s="23" t="s">
        <v>23</v>
      </c>
      <c r="D17" s="24">
        <f t="array" ref="D17">IF(COUNT([1]SURVEI!$H$13:$H$6031)&gt;0,[1]POLA!$BH$45,"-")</f>
        <v>129.30608641975317</v>
      </c>
      <c r="E17" s="25">
        <f t="array" ref="E17">IF(COUNT([1]SURVEI!$H$13:$H$6031)&gt;0,$D17/$D$22*100,"-")</f>
        <v>6.4222305859292881</v>
      </c>
      <c r="F17" s="26">
        <f t="array" ref="F17">IF(COUNT([1]SURVEI!$H$13:$H$6031)&gt;0,$D17/$D$24*100,"-")</f>
        <v>6.0142365776629383</v>
      </c>
      <c r="G17" s="25">
        <v>2</v>
      </c>
      <c r="H17" s="25">
        <f t="array" ref="H17">IF(COUNT([1]SURVEI!$H$13:$H$6031)&gt;0,E17*G17,"-")</f>
        <v>12.844461171858576</v>
      </c>
      <c r="I17" s="25">
        <f t="array" ref="I17">IF(COUNT([1]SURVEI!$H$13:$H$6031)&gt;0,F17*G17,"-")</f>
        <v>12.028473155325877</v>
      </c>
      <c r="J17" s="25">
        <v>10</v>
      </c>
      <c r="K17" s="27">
        <f t="array" ref="K17">IF(COUNT([1]SURVEI!$H$13:$H$6031)&gt;0,IF(I17&gt;J17,J17,I17),"-")</f>
        <v>10</v>
      </c>
      <c r="M17" s="22" t="s">
        <v>22</v>
      </c>
      <c r="N17" s="23" t="s">
        <v>23</v>
      </c>
      <c r="O17" s="24">
        <f t="array" ref="O17">IF(COUNT([1]SURVEI!$J$13:$J$6031)&gt;0,[1]POLA!$DX$45,"-")</f>
        <v>129.30608641975317</v>
      </c>
      <c r="P17" s="25">
        <f t="array" ref="P17">IF(COUNT([1]SURVEI!$J$13:$J$6031)&gt;0,$O17/$O$22*100,"-")</f>
        <v>6.4222305859292881</v>
      </c>
      <c r="Q17" s="26">
        <f t="array" ref="Q17">IF(COUNT([1]SURVEI!$J$13:$J$6031)&gt;0,$O17/$O$24*100,"-")</f>
        <v>6.0142365776629383</v>
      </c>
      <c r="R17" s="25">
        <v>2</v>
      </c>
      <c r="S17" s="25">
        <f t="array" ref="S17">IF(COUNT([1]SURVEI!$J$13:$J$6031)&gt;0,P17*R17,"-")</f>
        <v>12.844461171858576</v>
      </c>
      <c r="T17" s="25">
        <f t="array" ref="T17">IF(COUNT([1]SURVEI!$J$13:$J$6031)&gt;0,Q17*R17,"-")</f>
        <v>12.028473155325877</v>
      </c>
      <c r="U17" s="25">
        <v>10</v>
      </c>
      <c r="V17" s="27">
        <f t="array" ref="V17">IF(COUNT([1]SURVEI!$J$13:$J$6031)&gt;0,IF(T17&gt;U17,U17,T17),"-")</f>
        <v>10</v>
      </c>
    </row>
    <row r="18" spans="2:22" ht="11.85" customHeight="1" x14ac:dyDescent="0.25">
      <c r="B18" s="22" t="s">
        <v>24</v>
      </c>
      <c r="C18" s="23" t="s">
        <v>25</v>
      </c>
      <c r="D18" s="24">
        <f t="array" ref="D18">IF(COUNT([1]SURVEI!$H$13:$H$6031)&gt;0,[1]POLA!$BH$51,"-")</f>
        <v>97.413790123456735</v>
      </c>
      <c r="E18" s="25">
        <f t="array" ref="E18">IF(COUNT([1]SURVEI!$H$13:$H$6031)&gt;0,$D18/$D$22*100,"-")</f>
        <v>4.8382395581233029</v>
      </c>
      <c r="F18" s="26">
        <f t="array" ref="F18">IF(COUNT([1]SURVEI!$H$13:$H$6031)&gt;0,$D18/$D$24*100,"-")</f>
        <v>4.5308739592305454</v>
      </c>
      <c r="G18" s="25">
        <v>0.5</v>
      </c>
      <c r="H18" s="25">
        <f t="array" ref="H18">IF(COUNT([1]SURVEI!$H$13:$H$6031)&gt;0,E18*G18,"-")</f>
        <v>2.4191197790616514</v>
      </c>
      <c r="I18" s="25">
        <f t="array" ref="I18">IF(COUNT([1]SURVEI!$H$13:$H$6031)&gt;0,F18*G18,"-")</f>
        <v>2.2654369796152727</v>
      </c>
      <c r="J18" s="25">
        <v>2.5</v>
      </c>
      <c r="K18" s="27">
        <f t="array" ref="K18">IF(COUNT([1]SURVEI!$H$13:$H$6031)&gt;0,IF(I18&gt;J18,J18,I18),"-")</f>
        <v>2.2654369796152727</v>
      </c>
      <c r="M18" s="22" t="s">
        <v>24</v>
      </c>
      <c r="N18" s="23" t="s">
        <v>25</v>
      </c>
      <c r="O18" s="24">
        <f t="array" ref="O18">IF(COUNT([1]SURVEI!$J$13:$J$6031)&gt;0,[1]POLA!$DX$51,"-")</f>
        <v>97.413790123456735</v>
      </c>
      <c r="P18" s="25">
        <f t="array" ref="P18">IF(COUNT([1]SURVEI!$J$13:$J$6031)&gt;0,$O18/$O$22*100,"-")</f>
        <v>4.8382395581233029</v>
      </c>
      <c r="Q18" s="26">
        <f t="array" ref="Q18">IF(COUNT([1]SURVEI!$J$13:$J$6031)&gt;0,$O18/$O$24*100,"-")</f>
        <v>4.5308739592305454</v>
      </c>
      <c r="R18" s="25">
        <v>0.5</v>
      </c>
      <c r="S18" s="25">
        <f t="array" ref="S18">IF(COUNT([1]SURVEI!$J$13:$J$6031)&gt;0,P18*R18,"-")</f>
        <v>2.4191197790616514</v>
      </c>
      <c r="T18" s="25">
        <f t="array" ref="T18">IF(COUNT([1]SURVEI!$J$13:$J$6031)&gt;0,Q18*R18,"-")</f>
        <v>2.2654369796152727</v>
      </c>
      <c r="U18" s="25">
        <v>2.5</v>
      </c>
      <c r="V18" s="27">
        <f t="array" ref="V18">IF(COUNT([1]SURVEI!$J$13:$J$6031)&gt;0,IF(T18&gt;U18,U18,T18),"-")</f>
        <v>2.2654369796152727</v>
      </c>
    </row>
    <row r="19" spans="2:22" ht="11.85" customHeight="1" x14ac:dyDescent="0.25">
      <c r="B19" s="22" t="s">
        <v>26</v>
      </c>
      <c r="C19" s="23" t="s">
        <v>27</v>
      </c>
      <c r="D19" s="24">
        <f t="array" ref="D19">IF(COUNT([1]SURVEI!$H$13:$H$6031)&gt;0,[1]POLA!$BH$56,"-")</f>
        <v>128.67175100308634</v>
      </c>
      <c r="E19" s="25">
        <f t="array" ref="E19">IF(COUNT([1]SURVEI!$H$13:$H$6031)&gt;0,$D19/$D$22*100,"-")</f>
        <v>6.390725121434512</v>
      </c>
      <c r="F19" s="26">
        <f t="array" ref="F19">IF(COUNT([1]SURVEI!$H$13:$H$6031)&gt;0,$D19/$D$24*100,"-")</f>
        <v>5.984732604794714</v>
      </c>
      <c r="G19" s="25">
        <v>5</v>
      </c>
      <c r="H19" s="25">
        <f t="array" ref="H19">IF(COUNT([1]SURVEI!$H$13:$H$6031)&gt;0,E19*G19,"-")</f>
        <v>31.953625607172562</v>
      </c>
      <c r="I19" s="25">
        <f t="array" ref="I19">IF(COUNT([1]SURVEI!$H$13:$H$6031)&gt;0,F19*G19,"-")</f>
        <v>29.923663023973571</v>
      </c>
      <c r="J19" s="25">
        <v>30</v>
      </c>
      <c r="K19" s="27">
        <f t="array" ref="K19">IF(COUNT([1]SURVEI!$H$13:$H$6031)&gt;0,IF(I19&gt;J19,J19,I19),"-")</f>
        <v>29.923663023973571</v>
      </c>
      <c r="M19" s="22" t="s">
        <v>26</v>
      </c>
      <c r="N19" s="23" t="s">
        <v>27</v>
      </c>
      <c r="O19" s="24">
        <f t="array" ref="O19">IF(COUNT([1]SURVEI!$J$13:$J$6031)&gt;0,[1]POLA!$DX$56,"-")</f>
        <v>128.67175100308634</v>
      </c>
      <c r="P19" s="25">
        <f t="array" ref="P19">IF(COUNT([1]SURVEI!$J$13:$J$6031)&gt;0,$O19/$O$22*100,"-")</f>
        <v>6.390725121434512</v>
      </c>
      <c r="Q19" s="26">
        <f t="array" ref="Q19">IF(COUNT([1]SURVEI!$J$13:$J$6031)&gt;0,$O19/$O$24*100,"-")</f>
        <v>5.984732604794714</v>
      </c>
      <c r="R19" s="25">
        <v>5</v>
      </c>
      <c r="S19" s="25">
        <f t="array" ref="S19">IF(COUNT([1]SURVEI!$J$13:$J$6031)&gt;0,P19*R19,"-")</f>
        <v>31.953625607172562</v>
      </c>
      <c r="T19" s="25">
        <f t="array" ref="T19">IF(COUNT([1]SURVEI!$J$13:$J$6031)&gt;0,Q19*R19,"-")</f>
        <v>29.923663023973571</v>
      </c>
      <c r="U19" s="25">
        <v>30</v>
      </c>
      <c r="V19" s="27">
        <f t="array" ref="V19">IF(COUNT([1]SURVEI!$J$13:$J$6031)&gt;0,IF(T19&gt;U19,U19,T19),"-")</f>
        <v>29.923663023973571</v>
      </c>
    </row>
    <row r="20" spans="2:22" ht="11.85" customHeight="1" x14ac:dyDescent="0.25">
      <c r="B20" s="22" t="s">
        <v>28</v>
      </c>
      <c r="C20" s="23" t="s">
        <v>29</v>
      </c>
      <c r="D20" s="24">
        <f t="array" ref="D20">IF(COUNT([1]SURVEI!$H$13:$H$6031)&gt;0,[1]POLA!$BH$60,"-")</f>
        <v>34.852003635802497</v>
      </c>
      <c r="E20" s="25">
        <f t="array" ref="E20">IF(COUNT([1]SURVEI!$H$13:$H$6031)&gt;0,$D20/$D$22*100,"-")</f>
        <v>1.73099047328817</v>
      </c>
      <c r="F20" s="26">
        <f t="array" ref="F20">IF(COUNT([1]SURVEI!$H$13:$H$6031)&gt;0,$D20/$D$24*100,"-")</f>
        <v>1.6210234249210465</v>
      </c>
      <c r="G20" s="25">
        <v>0</v>
      </c>
      <c r="H20" s="25">
        <f t="array" ref="H20">IF(COUNT([1]SURVEI!$H$13:$H$6031)&gt;0,E20*G20,"-")</f>
        <v>0</v>
      </c>
      <c r="I20" s="25">
        <f t="array" ref="I20">IF(COUNT([1]SURVEI!$H$13:$H$6031)&gt;0,F20*G20,"-")</f>
        <v>0</v>
      </c>
      <c r="J20" s="25">
        <v>0</v>
      </c>
      <c r="K20" s="27">
        <f t="array" ref="K20">IF(COUNT([1]SURVEI!$H$13:$H$6031)&gt;0,IF(I20&gt;J20,J20,I20),"-")</f>
        <v>0</v>
      </c>
      <c r="M20" s="22" t="s">
        <v>28</v>
      </c>
      <c r="N20" s="23" t="s">
        <v>29</v>
      </c>
      <c r="O20" s="24">
        <f t="array" ref="O20">IF(COUNT([1]SURVEI!$J$13:$J$6031)&gt;0,[1]POLA!$DX$60,"-")</f>
        <v>34.852003635802497</v>
      </c>
      <c r="P20" s="25">
        <f t="array" ref="P20">IF(COUNT([1]SURVEI!$J$13:$J$6031)&gt;0,$O20/$O$22*100,"-")</f>
        <v>1.73099047328817</v>
      </c>
      <c r="Q20" s="26">
        <f t="array" ref="Q20">IF(COUNT([1]SURVEI!$J$13:$J$6031)&gt;0,$O20/$O$24*100,"-")</f>
        <v>1.6210234249210465</v>
      </c>
      <c r="R20" s="25">
        <v>0</v>
      </c>
      <c r="S20" s="25">
        <f t="array" ref="S20">IF(COUNT([1]SURVEI!$J$13:$J$6031)&gt;0,P20*R20,"-")</f>
        <v>0</v>
      </c>
      <c r="T20" s="25">
        <f t="array" ref="T20">IF(COUNT([1]SURVEI!$J$13:$J$6031)&gt;0,Q20*R20,"-")</f>
        <v>0</v>
      </c>
      <c r="U20" s="25">
        <v>0</v>
      </c>
      <c r="V20" s="27">
        <f t="array" ref="V20">IF(COUNT([1]SURVEI!$J$13:$J$6031)&gt;0,IF(T20&gt;U20,U20,T20),"-")</f>
        <v>0</v>
      </c>
    </row>
    <row r="21" spans="2:22" ht="11.85" customHeight="1" x14ac:dyDescent="0.2">
      <c r="B21" s="28"/>
      <c r="C21" s="29"/>
      <c r="D21" s="29"/>
      <c r="E21" s="29"/>
      <c r="F21" s="29"/>
      <c r="G21" s="29"/>
      <c r="H21" s="29"/>
      <c r="I21" s="29"/>
      <c r="J21" s="29"/>
      <c r="K21" s="30"/>
      <c r="M21" s="28"/>
      <c r="N21" s="29"/>
      <c r="O21" s="29"/>
      <c r="P21" s="29"/>
      <c r="Q21" s="29"/>
      <c r="R21" s="29"/>
      <c r="S21" s="29"/>
      <c r="T21" s="29"/>
      <c r="U21" s="29"/>
      <c r="V21" s="30"/>
    </row>
    <row r="22" spans="2:22" ht="11.85" customHeight="1" x14ac:dyDescent="0.25">
      <c r="B22" s="31"/>
      <c r="C22" s="32" t="s">
        <v>30</v>
      </c>
      <c r="D22" s="26">
        <f t="array" ref="D22">IF(SUM(D12:D20)&gt;0,SUM(D12:D20),"-")</f>
        <v>2013.4139484660493</v>
      </c>
      <c r="E22" s="27">
        <f t="array" ref="E22">IF(SUM(E12:E20)&gt;0,SUM(E12:E20),"-")</f>
        <v>100</v>
      </c>
      <c r="F22" s="27">
        <f t="array" ref="F22">IF(SUM(F12:F20)&gt;0,SUM(F12:F20),"-")</f>
        <v>93.647160393769752</v>
      </c>
      <c r="G22" s="27">
        <f t="array" ref="G22">IF(SUM(G12:G20)&gt;0,SUM(G12:G20),"-")</f>
        <v>11.5</v>
      </c>
      <c r="H22" s="27">
        <f t="array" ref="H22">IF(SUM(H12:H20)&gt;0,SUM(H12:H20),"-")</f>
        <v>104.53998907874913</v>
      </c>
      <c r="I22" s="27">
        <f t="array" ref="I22">IF(SUM(I12:I20)&gt;0,SUM(I12:I20),"-")</f>
        <v>97.898731248205578</v>
      </c>
      <c r="J22" s="27">
        <f t="array" ref="J22">IF(SUM(J12:J20)&gt;0,SUM(J12:J20),"-")</f>
        <v>100</v>
      </c>
      <c r="K22" s="27">
        <f t="array" ref="K22">IF(SUM(K12:K20)&gt;0,SUM(K12:K20),"-")</f>
        <v>93.933650929514783</v>
      </c>
      <c r="M22" s="31"/>
      <c r="N22" s="32" t="s">
        <v>30</v>
      </c>
      <c r="O22" s="26">
        <f t="array" ref="O22">IF(SUM(O12:O20)&gt;0,SUM(O12:O20),"-")</f>
        <v>2013.4139484660493</v>
      </c>
      <c r="P22" s="27">
        <f t="array" ref="P22">IF(SUM(P12:P20)&gt;0,SUM(P12:P20),"-")</f>
        <v>100</v>
      </c>
      <c r="Q22" s="27">
        <f t="array" ref="Q22">IF(SUM(Q12:Q20)&gt;0,SUM(Q12:Q20),"-")</f>
        <v>93.647160393769752</v>
      </c>
      <c r="R22" s="27">
        <f t="array" ref="R22">IF(SUM(R12:R20)&gt;0,SUM(R12:R20),"-")</f>
        <v>11.5</v>
      </c>
      <c r="S22" s="27">
        <f t="array" ref="S22">IF(SUM(S12:S20)&gt;0,SUM(S12:S20),"-")</f>
        <v>104.53998907874913</v>
      </c>
      <c r="T22" s="27">
        <f t="array" ref="T22">IF(SUM(T12:T20)&gt;0,SUM(T12:T20),"-")</f>
        <v>97.898731248205578</v>
      </c>
      <c r="U22" s="27">
        <f t="array" ref="U22">IF(SUM(U12:U20)&gt;0,SUM(U12:U20),"-")</f>
        <v>100</v>
      </c>
      <c r="V22" s="27">
        <f t="array" ref="V22">IF(SUM(V12:V20)&gt;0,SUM(V12:V20),"-")</f>
        <v>93.933650929514783</v>
      </c>
    </row>
    <row r="23" spans="2:22" ht="11.85" customHeight="1" x14ac:dyDescent="0.25">
      <c r="B23" s="33" t="s">
        <v>31</v>
      </c>
      <c r="C23" s="33"/>
      <c r="D23" s="33"/>
      <c r="E23" s="33"/>
      <c r="F23" s="33"/>
      <c r="G23" s="33"/>
      <c r="H23" s="33"/>
      <c r="I23" s="33"/>
      <c r="J23" s="33"/>
      <c r="K23" s="33"/>
      <c r="M23" s="33" t="s">
        <v>31</v>
      </c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1.85" customHeight="1" x14ac:dyDescent="0.2">
      <c r="B24" s="34" t="s">
        <v>32</v>
      </c>
      <c r="D24" s="35">
        <f t="array" ref="D24">[1]POLA!$BL$12</f>
        <v>2150</v>
      </c>
      <c r="E24" s="36" t="s">
        <v>33</v>
      </c>
      <c r="G24" s="6"/>
      <c r="M24" s="34" t="s">
        <v>34</v>
      </c>
      <c r="O24" s="35">
        <f>PPH!$D$24</f>
        <v>2150</v>
      </c>
      <c r="P24" s="36" t="s">
        <v>33</v>
      </c>
      <c r="R24" s="6"/>
    </row>
    <row r="25" spans="2:22" ht="11.85" customHeight="1" x14ac:dyDescent="0.2">
      <c r="B25" s="34"/>
      <c r="D25" s="37"/>
      <c r="E25" s="36"/>
      <c r="G25" s="6"/>
      <c r="M25" s="34"/>
      <c r="O25" s="37"/>
      <c r="P25" s="36"/>
      <c r="R25" s="6"/>
    </row>
    <row r="26" spans="2:22" ht="11.85" customHeight="1" x14ac:dyDescent="0.25">
      <c r="D26" s="39"/>
      <c r="E26" s="40"/>
      <c r="F26" s="40"/>
      <c r="G26" s="8" t="str">
        <f>UPPER([1]SITUASI!$M$10)</f>
        <v>WILAYAH PERTANIAN</v>
      </c>
      <c r="H26" s="8"/>
      <c r="I26" s="8"/>
      <c r="J26" s="8"/>
      <c r="K26" s="8"/>
      <c r="O26" s="39"/>
      <c r="P26" s="40"/>
      <c r="Q26" s="40"/>
      <c r="R26" s="8" t="str">
        <f>UPPER([1]SITUASI!$M$40)</f>
        <v>WILAYAH MAJU</v>
      </c>
      <c r="S26" s="8"/>
      <c r="T26" s="8"/>
      <c r="U26" s="8"/>
      <c r="V26" s="8"/>
    </row>
    <row r="27" spans="2:22" ht="11.85" customHeight="1" x14ac:dyDescent="0.25">
      <c r="D27" s="39"/>
      <c r="E27" s="40"/>
      <c r="F27" s="40"/>
      <c r="G27" s="6"/>
      <c r="H27" s="12"/>
      <c r="I27" s="41"/>
      <c r="O27" s="39"/>
      <c r="P27" s="40"/>
      <c r="Q27" s="40"/>
      <c r="R27" s="6"/>
      <c r="S27" s="12"/>
      <c r="T27" s="41"/>
    </row>
    <row r="28" spans="2:22" ht="11.85" customHeight="1" x14ac:dyDescent="0.25">
      <c r="B28" s="13" t="s">
        <v>1</v>
      </c>
      <c r="C28" s="13" t="s">
        <v>2</v>
      </c>
      <c r="D28" s="14" t="s">
        <v>3</v>
      </c>
      <c r="E28" s="14"/>
      <c r="F28" s="14"/>
      <c r="G28" s="14"/>
      <c r="H28" s="14"/>
      <c r="I28" s="14"/>
      <c r="J28" s="14"/>
      <c r="K28" s="14"/>
      <c r="M28" s="13" t="s">
        <v>1</v>
      </c>
      <c r="N28" s="13" t="s">
        <v>2</v>
      </c>
      <c r="O28" s="14" t="s">
        <v>3</v>
      </c>
      <c r="P28" s="14"/>
      <c r="Q28" s="14"/>
      <c r="R28" s="14"/>
      <c r="S28" s="14"/>
      <c r="T28" s="14"/>
      <c r="U28" s="14"/>
      <c r="V28" s="14"/>
    </row>
    <row r="29" spans="2:22" ht="11.85" customHeight="1" x14ac:dyDescent="0.25">
      <c r="B29" s="13"/>
      <c r="C29" s="13"/>
      <c r="D29" s="15" t="s">
        <v>4</v>
      </c>
      <c r="E29" s="16" t="s">
        <v>5</v>
      </c>
      <c r="F29" s="17" t="s">
        <v>6</v>
      </c>
      <c r="G29" s="16" t="s">
        <v>7</v>
      </c>
      <c r="H29" s="18" t="s">
        <v>8</v>
      </c>
      <c r="I29" s="16" t="s">
        <v>9</v>
      </c>
      <c r="J29" s="16" t="s">
        <v>10</v>
      </c>
      <c r="K29" s="16" t="s">
        <v>11</v>
      </c>
      <c r="M29" s="13"/>
      <c r="N29" s="13"/>
      <c r="O29" s="15" t="s">
        <v>4</v>
      </c>
      <c r="P29" s="16" t="s">
        <v>5</v>
      </c>
      <c r="Q29" s="17" t="s">
        <v>6</v>
      </c>
      <c r="R29" s="16" t="s">
        <v>7</v>
      </c>
      <c r="S29" s="18" t="s">
        <v>8</v>
      </c>
      <c r="T29" s="16" t="s">
        <v>9</v>
      </c>
      <c r="U29" s="16" t="s">
        <v>10</v>
      </c>
      <c r="V29" s="16" t="s">
        <v>11</v>
      </c>
    </row>
    <row r="30" spans="2:22" ht="11.85" customHeight="1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1"/>
      <c r="M30" s="19"/>
      <c r="N30" s="20"/>
      <c r="O30" s="20"/>
      <c r="P30" s="20"/>
      <c r="Q30" s="20"/>
      <c r="R30" s="20"/>
      <c r="S30" s="20"/>
      <c r="T30" s="20"/>
      <c r="U30" s="20"/>
      <c r="V30" s="21"/>
    </row>
    <row r="31" spans="2:22" ht="11.85" customHeight="1" x14ac:dyDescent="0.25">
      <c r="B31" s="22" t="s">
        <v>12</v>
      </c>
      <c r="C31" s="23" t="s">
        <v>13</v>
      </c>
      <c r="D31" s="24">
        <f t="array" ref="D31">IF(COUNT(IF([1]SURVEI!$H$13:$H$6031=1,[1]SURVEI!$H$13:$H$6031,"-"))&gt;0,[1]POLA!$BE$14,"-")</f>
        <v>995.12184111111128</v>
      </c>
      <c r="E31" s="25">
        <f t="array" ref="E31">IF(COUNT(IF([1]SURVEI!$H$13:$H$6031=1,[1]SURVEI!$H$13:$H$6031,"-"))&gt;0,$D31/$D$41*100,"-")</f>
        <v>49.24707082565731</v>
      </c>
      <c r="F31" s="26">
        <f t="array" ref="F31">IF(COUNT(IF([1]SURVEI!$H$13:$H$6031=1,[1]SURVEI!$H$13:$H$6031,"-"))&gt;0,$D31/$D$43*100,"-")</f>
        <v>46.284736795865641</v>
      </c>
      <c r="G31" s="25">
        <v>0.5</v>
      </c>
      <c r="H31" s="25">
        <f t="array" ref="H31">IF(COUNT(IF([1]SURVEI!$H$13:$H$6031=1,[1]SURVEI!$H$13:$H$6031,"-"))&gt;0,E31*G31,"-")</f>
        <v>24.623535412828655</v>
      </c>
      <c r="I31" s="25">
        <f t="array" ref="I31">IF(COUNT(IF([1]SURVEI!$H$13:$H$6031=1,[1]SURVEI!$H$13:$H$6031,"-"))&gt;0,F31*G31,"-")</f>
        <v>23.14236839793282</v>
      </c>
      <c r="J31" s="25">
        <v>25</v>
      </c>
      <c r="K31" s="27">
        <f t="array" ref="K31">IF(COUNT(IF([1]SURVEI!$H$13:$H$6031=1,[1]SURVEI!$H$13:$H$6031,"-"))&gt;0,IF(I31&gt;J31,J31,I31),"-")</f>
        <v>23.14236839793282</v>
      </c>
      <c r="M31" s="22" t="s">
        <v>12</v>
      </c>
      <c r="N31" s="23" t="s">
        <v>13</v>
      </c>
      <c r="O31" s="24">
        <f t="array" ref="O31">IF(COUNT(IF([1]SURVEI!$J$13:$J$6031=1,[1]SURVEI!$J$13:$J$6031,"-"))&gt;0,[1]POLA!$DU$14,"-")</f>
        <v>974.99637152777802</v>
      </c>
      <c r="P31" s="25">
        <f t="array" ref="P31">IF(COUNT(IF([1]SURVEI!$J$13:$J$6031=1,[1]SURVEI!$J$13:$J$6031,"-"))&gt;0,$O31/$O$41*100,"-")</f>
        <v>48.139603477996104</v>
      </c>
      <c r="Q31" s="26">
        <f t="array" ref="Q31">IF(COUNT(IF([1]SURVEI!$J$13:$J$6031=1,[1]SURVEI!$J$13:$J$6031,"-"))&gt;0,$O31/$O$43*100,"-")</f>
        <v>36.347591315896452</v>
      </c>
      <c r="R31" s="25">
        <v>0.5</v>
      </c>
      <c r="S31" s="25">
        <f t="array" ref="S31">IF(COUNT(IF([1]SURVEI!$J$13:$J$6031=1,[1]SURVEI!$J$13:$J$6031,"-"))&gt;0,P31*R31,"-")</f>
        <v>24.069801738998052</v>
      </c>
      <c r="T31" s="25">
        <f t="array" ref="T31">IF(COUNT(IF([1]SURVEI!$J$13:$J$6031=1,[1]SURVEI!$J$13:$J$6031,"-"))&gt;0,Q31*R31,"-")</f>
        <v>18.173795657948226</v>
      </c>
      <c r="U31" s="25">
        <v>25</v>
      </c>
      <c r="V31" s="27">
        <f t="array" ref="V31">IF(COUNT(IF([1]SURVEI!$J$13:$J$6031=1,[1]SURVEI!$J$13:$J$6031,"-"))&gt;0,IF(T31&gt;U31,U31,T31),"-")</f>
        <v>18.173795657948226</v>
      </c>
    </row>
    <row r="32" spans="2:22" ht="11.85" customHeight="1" x14ac:dyDescent="0.25">
      <c r="B32" s="22" t="s">
        <v>14</v>
      </c>
      <c r="C32" s="23" t="s">
        <v>15</v>
      </c>
      <c r="D32" s="24">
        <f t="array" ref="D32">IF(COUNT(IF([1]SURVEI!$H$13:$H$6031=1,[1]SURVEI!$H$13:$H$6031,"-"))&gt;0,[1]POLA!$BE$19,"-")</f>
        <v>53.759023611111111</v>
      </c>
      <c r="E32" s="25">
        <f t="array" ref="E32">IF(COUNT(IF([1]SURVEI!$H$13:$H$6031=1,[1]SURVEI!$H$13:$H$6031,"-"))&gt;0,$D32/$D$41*100,"-")</f>
        <v>2.6604525535672234</v>
      </c>
      <c r="F32" s="26">
        <f t="array" ref="F32">IF(COUNT(IF([1]SURVEI!$H$13:$H$6031=1,[1]SURVEI!$H$13:$H$6031,"-"))&gt;0,$D32/$D$43*100,"-")</f>
        <v>2.5004197028423771</v>
      </c>
      <c r="G32" s="25">
        <v>0.5</v>
      </c>
      <c r="H32" s="25">
        <f t="array" ref="H32">IF(COUNT(IF([1]SURVEI!$H$13:$H$6031=1,[1]SURVEI!$H$13:$H$6031,"-"))&gt;0,E32*G32,"-")</f>
        <v>1.3302262767836117</v>
      </c>
      <c r="I32" s="25">
        <f t="array" ref="I32">IF(COUNT(IF([1]SURVEI!$H$13:$H$6031=1,[1]SURVEI!$H$13:$H$6031,"-"))&gt;0,F32*G32,"-")</f>
        <v>1.2502098514211886</v>
      </c>
      <c r="J32" s="25">
        <v>2.5</v>
      </c>
      <c r="K32" s="27">
        <f t="array" ref="K32">IF(COUNT(IF([1]SURVEI!$H$13:$H$6031=1,[1]SURVEI!$H$13:$H$6031,"-"))&gt;0,IF(I32&gt;J32,J32,I32),"-")</f>
        <v>1.2502098514211886</v>
      </c>
      <c r="M32" s="22" t="s">
        <v>14</v>
      </c>
      <c r="N32" s="23" t="s">
        <v>15</v>
      </c>
      <c r="O32" s="24">
        <f t="array" ref="O32">IF(COUNT(IF([1]SURVEI!$J$13:$J$6031=1,[1]SURVEI!$J$13:$J$6031,"-"))&gt;0,[1]POLA!$DU$19,"-")</f>
        <v>71.549559375000001</v>
      </c>
      <c r="P32" s="25">
        <f t="array" ref="P32">IF(COUNT(IF([1]SURVEI!$J$13:$J$6031=1,[1]SURVEI!$J$13:$J$6031,"-"))&gt;0,$O32/$O$41*100,"-")</f>
        <v>3.5326976775725436</v>
      </c>
      <c r="Q32" s="26">
        <f t="array" ref="Q32">IF(COUNT(IF([1]SURVEI!$J$13:$J$6031=1,[1]SURVEI!$J$13:$J$6031,"-"))&gt;0,$O32/$O$43*100,"-")</f>
        <v>2.6673475091192929</v>
      </c>
      <c r="R32" s="25">
        <v>0.5</v>
      </c>
      <c r="S32" s="25">
        <f t="array" ref="S32">IF(COUNT(IF([1]SURVEI!$J$13:$J$6031=1,[1]SURVEI!$J$13:$J$6031,"-"))&gt;0,P32*R32,"-")</f>
        <v>1.7663488387862718</v>
      </c>
      <c r="T32" s="25">
        <f t="array" ref="T32">IF(COUNT(IF([1]SURVEI!$J$13:$J$6031=1,[1]SURVEI!$J$13:$J$6031,"-"))&gt;0,Q32*R32,"-")</f>
        <v>1.3336737545596464</v>
      </c>
      <c r="U32" s="25">
        <v>2.5</v>
      </c>
      <c r="V32" s="27">
        <f t="array" ref="V32">IF(COUNT(IF([1]SURVEI!$J$13:$J$6031=1,[1]SURVEI!$J$13:$J$6031,"-"))&gt;0,IF(T32&gt;U32,U32,T32),"-")</f>
        <v>1.3336737545596464</v>
      </c>
    </row>
    <row r="33" spans="2:22" ht="11.85" customHeight="1" x14ac:dyDescent="0.25">
      <c r="B33" s="22" t="s">
        <v>16</v>
      </c>
      <c r="C33" s="23" t="s">
        <v>17</v>
      </c>
      <c r="D33" s="24">
        <f t="array" ref="D33">IF(COUNT(IF([1]SURVEI!$H$13:$H$6031=1,[1]SURVEI!$H$13:$H$6031,"-"))&gt;0,[1]POLA!$BE$26,"-")</f>
        <v>219.30244222222223</v>
      </c>
      <c r="E33" s="25">
        <f t="array" ref="E33">IF(COUNT(IF([1]SURVEI!$H$13:$H$6031=1,[1]SURVEI!$H$13:$H$6031,"-"))&gt;0,$D33/$D$41*100,"-")</f>
        <v>10.852945295923329</v>
      </c>
      <c r="F33" s="26">
        <f t="array" ref="F33">IF(COUNT(IF([1]SURVEI!$H$13:$H$6031=1,[1]SURVEI!$H$13:$H$6031,"-"))&gt;0,$D33/$D$43*100,"-")</f>
        <v>10.200113591731267</v>
      </c>
      <c r="G33" s="25">
        <v>2</v>
      </c>
      <c r="H33" s="25">
        <f t="array" ref="H33">IF(COUNT(IF([1]SURVEI!$H$13:$H$6031=1,[1]SURVEI!$H$13:$H$6031,"-"))&gt;0,E33*G33,"-")</f>
        <v>21.705890591846657</v>
      </c>
      <c r="I33" s="25">
        <f t="array" ref="I33">IF(COUNT(IF([1]SURVEI!$H$13:$H$6031=1,[1]SURVEI!$H$13:$H$6031,"-"))&gt;0,F33*G33,"-")</f>
        <v>20.400227183462533</v>
      </c>
      <c r="J33" s="25">
        <v>24</v>
      </c>
      <c r="K33" s="27">
        <f t="array" ref="K33">IF(COUNT(IF([1]SURVEI!$H$13:$H$6031=1,[1]SURVEI!$H$13:$H$6031,"-"))&gt;0,IF(I33&gt;J33,J33,I33),"-")</f>
        <v>20.400227183462533</v>
      </c>
      <c r="M33" s="22" t="s">
        <v>16</v>
      </c>
      <c r="N33" s="23" t="s">
        <v>17</v>
      </c>
      <c r="O33" s="24">
        <f t="array" ref="O33">IF(COUNT(IF([1]SURVEI!$J$13:$J$6031=1,[1]SURVEI!$J$13:$J$6031,"-"))&gt;0,[1]POLA!$DU$26,"-")</f>
        <v>262.67037847222224</v>
      </c>
      <c r="P33" s="25">
        <f t="array" ref="P33">IF(COUNT(IF([1]SURVEI!$J$13:$J$6031=1,[1]SURVEI!$J$13:$J$6031,"-"))&gt;0,$O33/$O$41*100,"-")</f>
        <v>12.969122998123572</v>
      </c>
      <c r="Q33" s="26">
        <f t="array" ref="Q33">IF(COUNT(IF([1]SURVEI!$J$13:$J$6031=1,[1]SURVEI!$J$13:$J$6031,"-"))&gt;0,$O33/$O$43*100,"-")</f>
        <v>9.792278049752893</v>
      </c>
      <c r="R33" s="25">
        <v>2</v>
      </c>
      <c r="S33" s="25">
        <f t="array" ref="S33">IF(COUNT(IF([1]SURVEI!$J$13:$J$6031=1,[1]SURVEI!$J$13:$J$6031,"-"))&gt;0,P33*R33,"-")</f>
        <v>25.938245996247144</v>
      </c>
      <c r="T33" s="25">
        <f t="array" ref="T33">IF(COUNT(IF([1]SURVEI!$J$13:$J$6031=1,[1]SURVEI!$J$13:$J$6031,"-"))&gt;0,Q33*R33,"-")</f>
        <v>19.584556099505786</v>
      </c>
      <c r="U33" s="25">
        <v>24</v>
      </c>
      <c r="V33" s="27">
        <f t="array" ref="V33">IF(COUNT(IF([1]SURVEI!$J$13:$J$6031=1,[1]SURVEI!$J$13:$J$6031,"-"))&gt;0,IF(T33&gt;U33,U33,T33),"-")</f>
        <v>19.584556099505786</v>
      </c>
    </row>
    <row r="34" spans="2:22" ht="11.85" customHeight="1" x14ac:dyDescent="0.25">
      <c r="B34" s="22" t="s">
        <v>18</v>
      </c>
      <c r="C34" s="23" t="s">
        <v>19</v>
      </c>
      <c r="D34" s="24">
        <f t="array" ref="D34">IF(COUNT(IF([1]SURVEI!$H$13:$H$6031=1,[1]SURVEI!$H$13:$H$6031,"-"))&gt;0,[1]POLA!$BE$33,"-")</f>
        <v>324.85261111111117</v>
      </c>
      <c r="E34" s="25">
        <f t="array" ref="E34">IF(COUNT(IF([1]SURVEI!$H$13:$H$6031=1,[1]SURVEI!$H$13:$H$6031,"-"))&gt;0,$D34/$D$41*100,"-")</f>
        <v>16.076463088606179</v>
      </c>
      <c r="F34" s="26">
        <f t="array" ref="F34">IF(COUNT(IF([1]SURVEI!$H$13:$H$6031=1,[1]SURVEI!$H$13:$H$6031,"-"))&gt;0,$D34/$D$43*100,"-")</f>
        <v>15.109423772609823</v>
      </c>
      <c r="G34" s="25">
        <v>0.5</v>
      </c>
      <c r="H34" s="25">
        <f t="array" ref="H34">IF(COUNT(IF([1]SURVEI!$H$13:$H$6031=1,[1]SURVEI!$H$13:$H$6031,"-"))&gt;0,E34*G34,"-")</f>
        <v>8.0382315443030894</v>
      </c>
      <c r="I34" s="25">
        <f t="array" ref="I34">IF(COUNT(IF([1]SURVEI!$H$13:$H$6031=1,[1]SURVEI!$H$13:$H$6031,"-"))&gt;0,F34*G34,"-")</f>
        <v>7.5547118863049114</v>
      </c>
      <c r="J34" s="25">
        <v>5</v>
      </c>
      <c r="K34" s="27">
        <f t="array" ref="K34">IF(COUNT(IF([1]SURVEI!$H$13:$H$6031=1,[1]SURVEI!$H$13:$H$6031,"-"))&gt;0,IF(I34&gt;J34,J34,I34),"-")</f>
        <v>5</v>
      </c>
      <c r="M34" s="22" t="s">
        <v>18</v>
      </c>
      <c r="N34" s="23" t="s">
        <v>19</v>
      </c>
      <c r="O34" s="24">
        <f t="array" ref="O34">IF(COUNT(IF([1]SURVEI!$J$13:$J$6031=1,[1]SURVEI!$J$13:$J$6031,"-"))&gt;0,[1]POLA!$DU$33,"-")</f>
        <v>288.46438194444431</v>
      </c>
      <c r="P34" s="25">
        <f t="array" ref="P34">IF(COUNT(IF([1]SURVEI!$J$13:$J$6031=1,[1]SURVEI!$J$13:$J$6031,"-"))&gt;0,$O34/$O$41*100,"-")</f>
        <v>14.242679634357113</v>
      </c>
      <c r="Q34" s="26">
        <f t="array" ref="Q34">IF(COUNT(IF([1]SURVEI!$J$13:$J$6031=1,[1]SURVEI!$J$13:$J$6031,"-"))&gt;0,$O34/$O$43*100,"-")</f>
        <v>10.753871265879473</v>
      </c>
      <c r="R34" s="25">
        <v>0.5</v>
      </c>
      <c r="S34" s="25">
        <f t="array" ref="S34">IF(COUNT(IF([1]SURVEI!$J$13:$J$6031=1,[1]SURVEI!$J$13:$J$6031,"-"))&gt;0,P34*R34,"-")</f>
        <v>7.1213398171785567</v>
      </c>
      <c r="T34" s="25">
        <f t="array" ref="T34">IF(COUNT(IF([1]SURVEI!$J$13:$J$6031=1,[1]SURVEI!$J$13:$J$6031,"-"))&gt;0,Q34*R34,"-")</f>
        <v>5.3769356329397366</v>
      </c>
      <c r="U34" s="25">
        <v>5</v>
      </c>
      <c r="V34" s="27">
        <f t="array" ref="V34">IF(COUNT(IF([1]SURVEI!$J$13:$J$6031=1,[1]SURVEI!$J$13:$J$6031,"-"))&gt;0,IF(T34&gt;U34,U34,T34),"-")</f>
        <v>5</v>
      </c>
    </row>
    <row r="35" spans="2:22" ht="11.85" customHeight="1" x14ac:dyDescent="0.25">
      <c r="B35" s="22" t="s">
        <v>20</v>
      </c>
      <c r="C35" s="23" t="s">
        <v>21</v>
      </c>
      <c r="D35" s="24">
        <f t="array" ref="D35">IF(COUNT(IF([1]SURVEI!$H$13:$H$6031=1,[1]SURVEI!$H$13:$H$6031,"-"))&gt;0,[1]POLA!$BE$39,"-")</f>
        <v>32.147788333333331</v>
      </c>
      <c r="E35" s="25">
        <f t="array" ref="E35">IF(COUNT(IF([1]SURVEI!$H$13:$H$6031=1,[1]SURVEI!$H$13:$H$6031,"-"))&gt;0,$D35/$D$41*100,"-")</f>
        <v>1.5909452928620167</v>
      </c>
      <c r="F35" s="26">
        <f t="array" ref="F35">IF(COUNT(IF([1]SURVEI!$H$13:$H$6031=1,[1]SURVEI!$H$13:$H$6031,"-"))&gt;0,$D35/$D$43*100,"-")</f>
        <v>1.4952459689922479</v>
      </c>
      <c r="G35" s="25">
        <v>0.5</v>
      </c>
      <c r="H35" s="25">
        <f t="array" ref="H35">IF(COUNT(IF([1]SURVEI!$H$13:$H$6031=1,[1]SURVEI!$H$13:$H$6031,"-"))&gt;0,E35*G35,"-")</f>
        <v>0.79547264643100835</v>
      </c>
      <c r="I35" s="25">
        <f t="array" ref="I35">IF(COUNT(IF([1]SURVEI!$H$13:$H$6031=1,[1]SURVEI!$H$13:$H$6031,"-"))&gt;0,F35*G35,"-")</f>
        <v>0.74762298449612397</v>
      </c>
      <c r="J35" s="25">
        <v>1</v>
      </c>
      <c r="K35" s="27">
        <f t="array" ref="K35">IF(COUNT(IF([1]SURVEI!$H$13:$H$6031=1,[1]SURVEI!$H$13:$H$6031,"-"))&gt;0,IF(I35&gt;J35,J35,I35),"-")</f>
        <v>0.74762298449612397</v>
      </c>
      <c r="M35" s="22" t="s">
        <v>20</v>
      </c>
      <c r="N35" s="23" t="s">
        <v>21</v>
      </c>
      <c r="O35" s="24">
        <f t="array" ref="O35">IF(COUNT(IF([1]SURVEI!$J$13:$J$6031=1,[1]SURVEI!$J$13:$J$6031,"-"))&gt;0,[1]POLA!$DU$39,"-")</f>
        <v>32.010797222222223</v>
      </c>
      <c r="P35" s="25">
        <f t="array" ref="P35">IF(COUNT(IF([1]SURVEI!$J$13:$J$6031=1,[1]SURVEI!$J$13:$J$6031,"-"))&gt;0,$O35/$O$41*100,"-")</f>
        <v>1.5805054565256025</v>
      </c>
      <c r="Q35" s="26">
        <f t="array" ref="Q35">IF(COUNT(IF([1]SURVEI!$J$13:$J$6031=1,[1]SURVEI!$J$13:$J$6031,"-"))&gt;0,$O35/$O$43*100,"-")</f>
        <v>1.1933535437738987</v>
      </c>
      <c r="R35" s="25">
        <v>0.5</v>
      </c>
      <c r="S35" s="25">
        <f t="array" ref="S35">IF(COUNT(IF([1]SURVEI!$J$13:$J$6031=1,[1]SURVEI!$J$13:$J$6031,"-"))&gt;0,P35*R35,"-")</f>
        <v>0.79025272826280124</v>
      </c>
      <c r="T35" s="25">
        <f t="array" ref="T35">IF(COUNT(IF([1]SURVEI!$J$13:$J$6031=1,[1]SURVEI!$J$13:$J$6031,"-"))&gt;0,Q35*R35,"-")</f>
        <v>0.59667677188694934</v>
      </c>
      <c r="U35" s="25">
        <v>1</v>
      </c>
      <c r="V35" s="27">
        <f t="array" ref="V35">IF(COUNT(IF([1]SURVEI!$J$13:$J$6031=1,[1]SURVEI!$J$13:$J$6031,"-"))&gt;0,IF(T35&gt;U35,U35,T35),"-")</f>
        <v>0.59667677188694934</v>
      </c>
    </row>
    <row r="36" spans="2:22" ht="11.85" customHeight="1" x14ac:dyDescent="0.25">
      <c r="B36" s="22" t="s">
        <v>22</v>
      </c>
      <c r="C36" s="23" t="s">
        <v>23</v>
      </c>
      <c r="D36" s="24">
        <f t="array" ref="D36">IF(COUNT(IF([1]SURVEI!$H$13:$H$6031=1,[1]SURVEI!$H$13:$H$6031,"-"))&gt;0,[1]POLA!$BE$45,"-")</f>
        <v>129.50620555555557</v>
      </c>
      <c r="E36" s="25">
        <f t="array" ref="E36">IF(COUNT(IF([1]SURVEI!$H$13:$H$6031=1,[1]SURVEI!$H$13:$H$6031,"-"))&gt;0,$D36/$D$41*100,"-")</f>
        <v>6.4090657182595798</v>
      </c>
      <c r="F36" s="26">
        <f t="array" ref="F36">IF(COUNT(IF([1]SURVEI!$H$13:$H$6031=1,[1]SURVEI!$H$13:$H$6031,"-"))&gt;0,$D36/$D$43*100,"-")</f>
        <v>6.023544444444445</v>
      </c>
      <c r="G36" s="25">
        <v>2</v>
      </c>
      <c r="H36" s="25">
        <f t="array" ref="H36">IF(COUNT(IF([1]SURVEI!$H$13:$H$6031=1,[1]SURVEI!$H$13:$H$6031,"-"))&gt;0,E36*G36,"-")</f>
        <v>12.81813143651916</v>
      </c>
      <c r="I36" s="25">
        <f t="array" ref="I36">IF(COUNT(IF([1]SURVEI!$H$13:$H$6031=1,[1]SURVEI!$H$13:$H$6031,"-"))&gt;0,F36*G36,"-")</f>
        <v>12.04708888888889</v>
      </c>
      <c r="J36" s="25">
        <v>10</v>
      </c>
      <c r="K36" s="27">
        <f t="array" ref="K36">IF(COUNT(IF([1]SURVEI!$H$13:$H$6031=1,[1]SURVEI!$H$13:$H$6031,"-"))&gt;0,IF(I36&gt;J36,J36,I36),"-")</f>
        <v>10</v>
      </c>
      <c r="M36" s="22" t="s">
        <v>22</v>
      </c>
      <c r="N36" s="23" t="s">
        <v>23</v>
      </c>
      <c r="O36" s="24">
        <f t="array" ref="O36">IF(COUNT(IF([1]SURVEI!$J$13:$J$6031=1,[1]SURVEI!$J$13:$J$6031,"-"))&gt;0,[1]POLA!$DU$45,"-")</f>
        <v>120.84879861111116</v>
      </c>
      <c r="P36" s="25">
        <f t="array" ref="P36">IF(COUNT(IF([1]SURVEI!$J$13:$J$6031=1,[1]SURVEI!$J$13:$J$6031,"-"))&gt;0,$O36/$O$41*100,"-")</f>
        <v>5.9668050218639728</v>
      </c>
      <c r="Q36" s="26">
        <f t="array" ref="Q36">IF(COUNT(IF([1]SURVEI!$J$13:$J$6031=1,[1]SURVEI!$J$13:$J$6031,"-"))&gt;0,$O36/$O$43*100,"-")</f>
        <v>4.5052093230365386</v>
      </c>
      <c r="R36" s="25">
        <v>2</v>
      </c>
      <c r="S36" s="25">
        <f t="array" ref="S36">IF(COUNT(IF([1]SURVEI!$J$13:$J$6031=1,[1]SURVEI!$J$13:$J$6031,"-"))&gt;0,P36*R36,"-")</f>
        <v>11.933610043727946</v>
      </c>
      <c r="T36" s="25">
        <f t="array" ref="T36">IF(COUNT(IF([1]SURVEI!$J$13:$J$6031=1,[1]SURVEI!$J$13:$J$6031,"-"))&gt;0,Q36*R36,"-")</f>
        <v>9.0104186460730773</v>
      </c>
      <c r="U36" s="25">
        <v>10</v>
      </c>
      <c r="V36" s="27">
        <f t="array" ref="V36">IF(COUNT(IF([1]SURVEI!$J$13:$J$6031=1,[1]SURVEI!$J$13:$J$6031,"-"))&gt;0,IF(T36&gt;U36,U36,T36),"-")</f>
        <v>9.0104186460730773</v>
      </c>
    </row>
    <row r="37" spans="2:22" ht="11.85" customHeight="1" x14ac:dyDescent="0.25">
      <c r="B37" s="22" t="s">
        <v>24</v>
      </c>
      <c r="C37" s="23" t="s">
        <v>25</v>
      </c>
      <c r="D37" s="24">
        <f t="array" ref="D37">IF(COUNT(IF([1]SURVEI!$H$13:$H$6031=1,[1]SURVEI!$H$13:$H$6031,"-"))&gt;0,[1]POLA!$BE$51,"-")</f>
        <v>96.680027777777738</v>
      </c>
      <c r="E37" s="25">
        <f t="array" ref="E37">IF(COUNT(IF([1]SURVEI!$H$13:$H$6031=1,[1]SURVEI!$H$13:$H$6031,"-"))&gt;0,$D37/$D$41*100,"-")</f>
        <v>4.7845479605618655</v>
      </c>
      <c r="F37" s="26">
        <f t="array" ref="F37">IF(COUNT(IF([1]SURVEI!$H$13:$H$6031=1,[1]SURVEI!$H$13:$H$6031,"-"))&gt;0,$D37/$D$43*100,"-")</f>
        <v>4.496745478036174</v>
      </c>
      <c r="G37" s="25">
        <v>0.5</v>
      </c>
      <c r="H37" s="25">
        <f t="array" ref="H37">IF(COUNT(IF([1]SURVEI!$H$13:$H$6031=1,[1]SURVEI!$H$13:$H$6031,"-"))&gt;0,E37*G37,"-")</f>
        <v>2.3922739802809327</v>
      </c>
      <c r="I37" s="25">
        <f t="array" ref="I37">IF(COUNT(IF([1]SURVEI!$H$13:$H$6031=1,[1]SURVEI!$H$13:$H$6031,"-"))&gt;0,F37*G37,"-")</f>
        <v>2.248372739018087</v>
      </c>
      <c r="J37" s="25">
        <v>2.5</v>
      </c>
      <c r="K37" s="27">
        <f t="array" ref="K37">IF(COUNT(IF([1]SURVEI!$H$13:$H$6031=1,[1]SURVEI!$H$13:$H$6031,"-"))&gt;0,IF(I37&gt;J37,J37,I37),"-")</f>
        <v>2.248372739018087</v>
      </c>
      <c r="M37" s="22" t="s">
        <v>24</v>
      </c>
      <c r="N37" s="23" t="s">
        <v>25</v>
      </c>
      <c r="O37" s="24">
        <f t="array" ref="O37">IF(COUNT(IF([1]SURVEI!$J$13:$J$6031=1,[1]SURVEI!$J$13:$J$6031,"-"))&gt;0,[1]POLA!$DU$51,"-")</f>
        <v>109.23776388888894</v>
      </c>
      <c r="P37" s="25">
        <f t="array" ref="P37">IF(COUNT(IF([1]SURVEI!$J$13:$J$6031=1,[1]SURVEI!$J$13:$J$6031,"-"))&gt;0,$O37/$O$41*100,"-")</f>
        <v>5.3935202140229226</v>
      </c>
      <c r="Q37" s="26">
        <f t="array" ref="Q37">IF(COUNT(IF([1]SURVEI!$J$13:$J$6031=1,[1]SURVEI!$J$13:$J$6031,"-"))&gt;0,$O37/$O$43*100,"-")</f>
        <v>4.072353204632007</v>
      </c>
      <c r="R37" s="25">
        <v>0.5</v>
      </c>
      <c r="S37" s="25">
        <f t="array" ref="S37">IF(COUNT(IF([1]SURVEI!$J$13:$J$6031=1,[1]SURVEI!$J$13:$J$6031,"-"))&gt;0,P37*R37,"-")</f>
        <v>2.6967601070114613</v>
      </c>
      <c r="T37" s="25">
        <f t="array" ref="T37">IF(COUNT(IF([1]SURVEI!$J$13:$J$6031=1,[1]SURVEI!$J$13:$J$6031,"-"))&gt;0,Q37*R37,"-")</f>
        <v>2.0361766023160035</v>
      </c>
      <c r="U37" s="25">
        <v>2.5</v>
      </c>
      <c r="V37" s="27">
        <f t="array" ref="V37">IF(COUNT(IF([1]SURVEI!$J$13:$J$6031=1,[1]SURVEI!$J$13:$J$6031,"-"))&gt;0,IF(T37&gt;U37,U37,T37),"-")</f>
        <v>2.0361766023160035</v>
      </c>
    </row>
    <row r="38" spans="2:22" ht="11.85" customHeight="1" x14ac:dyDescent="0.25">
      <c r="B38" s="22" t="s">
        <v>26</v>
      </c>
      <c r="C38" s="23" t="s">
        <v>27</v>
      </c>
      <c r="D38" s="24">
        <f t="array" ref="D38">IF(COUNT(IF([1]SURVEI!$H$13:$H$6031=1,[1]SURVEI!$H$13:$H$6031,"-"))&gt;0,[1]POLA!$BE$56,"-")</f>
        <v>134.07376325000001</v>
      </c>
      <c r="E38" s="25">
        <f t="array" ref="E38">IF(COUNT(IF([1]SURVEI!$H$13:$H$6031=1,[1]SURVEI!$H$13:$H$6031,"-"))&gt;0,$D38/$D$41*100,"-")</f>
        <v>6.6351072219084433</v>
      </c>
      <c r="F38" s="26">
        <f t="array" ref="F38">IF(COUNT(IF([1]SURVEI!$H$13:$H$6031=1,[1]SURVEI!$H$13:$H$6031,"-"))&gt;0,$D38/$D$43*100,"-")</f>
        <v>6.2359889883720943</v>
      </c>
      <c r="G38" s="25">
        <v>5</v>
      </c>
      <c r="H38" s="25">
        <f t="array" ref="H38">IF(COUNT(IF([1]SURVEI!$H$13:$H$6031=1,[1]SURVEI!$H$13:$H$6031,"-"))&gt;0,E38*G38,"-")</f>
        <v>33.175536109542215</v>
      </c>
      <c r="I38" s="25">
        <f t="array" ref="I38">IF(COUNT(IF([1]SURVEI!$H$13:$H$6031=1,[1]SURVEI!$H$13:$H$6031,"-"))&gt;0,F38*G38,"-")</f>
        <v>31.179944941860469</v>
      </c>
      <c r="J38" s="25">
        <v>30</v>
      </c>
      <c r="K38" s="27">
        <f t="array" ref="K38">IF(COUNT(IF([1]SURVEI!$H$13:$H$6031=1,[1]SURVEI!$H$13:$H$6031,"-"))&gt;0,IF(I38&gt;J38,J38,I38),"-")</f>
        <v>30</v>
      </c>
      <c r="M38" s="22" t="s">
        <v>26</v>
      </c>
      <c r="N38" s="23" t="s">
        <v>27</v>
      </c>
      <c r="O38" s="24">
        <f t="array" ref="O38">IF(COUNT(IF([1]SURVEI!$J$13:$J$6031=1,[1]SURVEI!$J$13:$J$6031,"-"))&gt;0,[1]POLA!$DU$56,"-")</f>
        <v>125.12062815972217</v>
      </c>
      <c r="P38" s="25">
        <f t="array" ref="P38">IF(COUNT(IF([1]SURVEI!$J$13:$J$6031=1,[1]SURVEI!$J$13:$J$6031,"-"))&gt;0,$O38/$O$41*100,"-")</f>
        <v>6.1777229151003183</v>
      </c>
      <c r="Q38" s="26">
        <f t="array" ref="Q38">IF(COUNT(IF([1]SURVEI!$J$13:$J$6031=1,[1]SURVEI!$J$13:$J$6031,"-"))&gt;0,$O38/$O$43*100,"-")</f>
        <v>4.6644619306752535</v>
      </c>
      <c r="R38" s="25">
        <v>5</v>
      </c>
      <c r="S38" s="25">
        <f t="array" ref="S38">IF(COUNT(IF([1]SURVEI!$J$13:$J$6031=1,[1]SURVEI!$J$13:$J$6031,"-"))&gt;0,P38*R38,"-")</f>
        <v>30.888614575501592</v>
      </c>
      <c r="T38" s="25">
        <f t="array" ref="T38">IF(COUNT(IF([1]SURVEI!$J$13:$J$6031=1,[1]SURVEI!$J$13:$J$6031,"-"))&gt;0,Q38*R38,"-")</f>
        <v>23.322309653376266</v>
      </c>
      <c r="U38" s="25">
        <v>30</v>
      </c>
      <c r="V38" s="27">
        <f t="array" ref="V38">IF(COUNT(IF([1]SURVEI!$J$13:$J$6031=1,[1]SURVEI!$J$13:$J$6031,"-"))&gt;0,IF(T38&gt;U38,U38,T38),"-")</f>
        <v>23.322309653376266</v>
      </c>
    </row>
    <row r="39" spans="2:22" ht="11.85" customHeight="1" x14ac:dyDescent="0.25">
      <c r="B39" s="22" t="s">
        <v>28</v>
      </c>
      <c r="C39" s="23" t="s">
        <v>29</v>
      </c>
      <c r="D39" s="24">
        <f t="array" ref="D39">IF(COUNT(IF([1]SURVEI!$H$13:$H$6031=1,[1]SURVEI!$H$13:$H$6031,"-"))&gt;0,[1]POLA!$BE$60,"-")</f>
        <v>35.228439405555577</v>
      </c>
      <c r="E39" s="25">
        <f t="array" ref="E39">IF(COUNT(IF([1]SURVEI!$H$13:$H$6031=1,[1]SURVEI!$H$13:$H$6031,"-"))&gt;0,$D39/$D$41*100,"-")</f>
        <v>1.743402042654052</v>
      </c>
      <c r="F39" s="26">
        <f t="array" ref="F39">IF(COUNT(IF([1]SURVEI!$H$13:$H$6031=1,[1]SURVEI!$H$13:$H$6031,"-"))&gt;0,$D39/$D$43*100,"-")</f>
        <v>1.638532065374678</v>
      </c>
      <c r="G39" s="25">
        <v>0</v>
      </c>
      <c r="H39" s="25">
        <f t="array" ref="H39">IF(COUNT(IF([1]SURVEI!$H$13:$H$6031=1,[1]SURVEI!$H$13:$H$6031,"-"))&gt;0,E39*G39,"-")</f>
        <v>0</v>
      </c>
      <c r="I39" s="25">
        <f t="array" ref="I39">IF(COUNT(IF([1]SURVEI!$H$13:$H$6031=1,[1]SURVEI!$H$13:$H$6031,"-"))&gt;0,F39*G39,"-")</f>
        <v>0</v>
      </c>
      <c r="J39" s="25">
        <v>0</v>
      </c>
      <c r="K39" s="27">
        <f t="array" ref="K39">IF(COUNT(IF([1]SURVEI!$H$13:$H$6031=1,[1]SURVEI!$H$13:$H$6031,"-"))&gt;0,IF(I39&gt;J39,J39,I39),"-")</f>
        <v>0</v>
      </c>
      <c r="M39" s="22" t="s">
        <v>28</v>
      </c>
      <c r="N39" s="23" t="s">
        <v>29</v>
      </c>
      <c r="O39" s="24">
        <f t="array" ref="O39">IF(COUNT(IF([1]SURVEI!$J$13:$J$6031=1,[1]SURVEI!$J$13:$J$6031,"-"))&gt;0,[1]POLA!$DU$60,"-")</f>
        <v>40.45321629861111</v>
      </c>
      <c r="P39" s="25">
        <f t="array" ref="P39">IF(COUNT(IF([1]SURVEI!$J$13:$J$6031=1,[1]SURVEI!$J$13:$J$6031,"-"))&gt;0,$O39/$O$41*100,"-")</f>
        <v>1.9973426044378522</v>
      </c>
      <c r="Q39" s="26">
        <f t="array" ref="Q39">IF(COUNT(IF([1]SURVEI!$J$13:$J$6031=1,[1]SURVEI!$J$13:$J$6031,"-"))&gt;0,$O39/$O$43*100,"-")</f>
        <v>1.5080845594650361</v>
      </c>
      <c r="R39" s="25">
        <v>0</v>
      </c>
      <c r="S39" s="25">
        <f t="array" ref="S39">IF(COUNT(IF([1]SURVEI!$J$13:$J$6031=1,[1]SURVEI!$J$13:$J$6031,"-"))&gt;0,P39*R39,"-")</f>
        <v>0</v>
      </c>
      <c r="T39" s="25">
        <f t="array" ref="T39">IF(COUNT(IF([1]SURVEI!$J$13:$J$6031=1,[1]SURVEI!$J$13:$J$6031,"-"))&gt;0,Q39*R39,"-")</f>
        <v>0</v>
      </c>
      <c r="U39" s="25">
        <v>0</v>
      </c>
      <c r="V39" s="27">
        <f t="array" ref="V39">IF(COUNT(IF([1]SURVEI!$J$13:$J$6031=1,[1]SURVEI!$J$13:$J$6031,"-"))&gt;0,IF(T39&gt;U39,U39,T39),"-")</f>
        <v>0</v>
      </c>
    </row>
    <row r="40" spans="2:22" ht="11.85" customHeight="1" x14ac:dyDescent="0.2">
      <c r="B40" s="28"/>
      <c r="C40" s="29"/>
      <c r="D40" s="29"/>
      <c r="E40" s="29"/>
      <c r="F40" s="29"/>
      <c r="G40" s="29"/>
      <c r="H40" s="29"/>
      <c r="I40" s="29"/>
      <c r="J40" s="29"/>
      <c r="K40" s="30"/>
      <c r="M40" s="28"/>
      <c r="N40" s="29"/>
      <c r="O40" s="29"/>
      <c r="P40" s="29"/>
      <c r="Q40" s="29"/>
      <c r="R40" s="29"/>
      <c r="S40" s="29"/>
      <c r="T40" s="29"/>
      <c r="U40" s="29"/>
      <c r="V40" s="30"/>
    </row>
    <row r="41" spans="2:22" ht="11.85" customHeight="1" x14ac:dyDescent="0.25">
      <c r="B41" s="31"/>
      <c r="C41" s="32" t="s">
        <v>30</v>
      </c>
      <c r="D41" s="26">
        <f t="array" ref="D41">IF(SUM(D31:D39)&gt;0,SUM(D31:D39),"-")</f>
        <v>2020.6721423777781</v>
      </c>
      <c r="E41" s="27">
        <f t="array" ref="E41">IF(SUM(E31:E39)&gt;0,SUM(E31:E39),"-")</f>
        <v>100</v>
      </c>
      <c r="F41" s="27">
        <f t="array" ref="F41">IF(SUM(F31:F39)&gt;0,SUM(F31:F39),"-")</f>
        <v>93.984750808268757</v>
      </c>
      <c r="G41" s="27">
        <f t="array" ref="G41">IF(SUM(G31:G39)&gt;0,SUM(G31:G39),"-")</f>
        <v>11.5</v>
      </c>
      <c r="H41" s="27">
        <f t="array" ref="H41">IF(SUM(H31:H39)&gt;0,SUM(H31:H39),"-")</f>
        <v>104.87929799853532</v>
      </c>
      <c r="I41" s="27">
        <f t="array" ref="I41">IF(SUM(I31:I39)&gt;0,SUM(I31:I39),"-")</f>
        <v>98.570546873385013</v>
      </c>
      <c r="J41" s="27">
        <f t="array" ref="J41">IF(SUM(J31:J39)&gt;0,SUM(J31:J39),"-")</f>
        <v>100</v>
      </c>
      <c r="K41" s="27">
        <f t="array" ref="K41">IF(SUM(K31:K39)&gt;0,SUM(K31:K39),"-")</f>
        <v>92.788801156330749</v>
      </c>
      <c r="M41" s="31"/>
      <c r="N41" s="32" t="s">
        <v>30</v>
      </c>
      <c r="O41" s="26">
        <f t="array" ref="O41">IF(SUM(O31:O39)&gt;0,SUM(O31:O39),"-")</f>
        <v>2025.3518955000002</v>
      </c>
      <c r="P41" s="27">
        <f t="array" ref="P41">IF(SUM(P31:P39)&gt;0,SUM(P31:P39),"-")</f>
        <v>100</v>
      </c>
      <c r="Q41" s="27">
        <f t="array" ref="Q41">IF(SUM(Q31:Q39)&gt;0,SUM(Q31:Q39),"-")</f>
        <v>75.504550702230858</v>
      </c>
      <c r="R41" s="27">
        <f t="array" ref="R41">IF(SUM(R31:R39)&gt;0,SUM(R31:R39),"-")</f>
        <v>11.5</v>
      </c>
      <c r="S41" s="27">
        <f t="array" ref="S41">IF(SUM(S31:S39)&gt;0,SUM(S31:S39),"-")</f>
        <v>105.20497384571382</v>
      </c>
      <c r="T41" s="27">
        <f t="array" ref="T41">IF(SUM(T31:T39)&gt;0,SUM(T31:T39),"-")</f>
        <v>79.434542818605692</v>
      </c>
      <c r="U41" s="27">
        <f t="array" ref="U41">IF(SUM(U31:U39)&gt;0,SUM(U31:U39),"-")</f>
        <v>100</v>
      </c>
      <c r="V41" s="27">
        <f t="array" ref="V41">IF(SUM(V31:V39)&gt;0,SUM(V31:V39),"-")</f>
        <v>79.057607185665958</v>
      </c>
    </row>
    <row r="42" spans="2:22" ht="11.85" customHeight="1" x14ac:dyDescent="0.25">
      <c r="B42" s="33" t="s">
        <v>31</v>
      </c>
      <c r="C42" s="33"/>
      <c r="D42" s="33"/>
      <c r="E42" s="33"/>
      <c r="F42" s="33"/>
      <c r="G42" s="33"/>
      <c r="H42" s="33"/>
      <c r="I42" s="33"/>
      <c r="J42" s="33"/>
      <c r="K42" s="33"/>
      <c r="M42" s="33" t="s">
        <v>31</v>
      </c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1.85" customHeight="1" x14ac:dyDescent="0.2">
      <c r="B43" s="34" t="s">
        <v>34</v>
      </c>
      <c r="D43" s="35">
        <f>[1]POLA!$BI$12</f>
        <v>2150</v>
      </c>
      <c r="E43" s="36" t="s">
        <v>33</v>
      </c>
      <c r="G43" s="6"/>
      <c r="M43" s="34" t="s">
        <v>35</v>
      </c>
      <c r="O43" s="24">
        <f t="array" ref="O43">IF(COUNT(IF([1]SURVEI!$J$13:$J$6031=1,[1]SURVEI!$J$13:$J$6031,""))&gt;0,SUM(IF([1]SURVEI!$J$13:$J$6031=1,[1]SURVEI!$AE$13:$AE$6031,0))/COUNT(IF([1]SURVEI!$J$13:$J$6031=1,[1]SURVEI!$J$13:$J$6031,""),"-"),"-")</f>
        <v>2682.4236111111109</v>
      </c>
      <c r="P43" s="36" t="s">
        <v>33</v>
      </c>
      <c r="R43" s="6"/>
    </row>
    <row r="44" spans="2:22" ht="11.85" customHeight="1" x14ac:dyDescent="0.2">
      <c r="B44" s="34"/>
      <c r="D44" s="37"/>
      <c r="E44" s="36"/>
      <c r="G44" s="6"/>
      <c r="M44" s="34"/>
      <c r="O44" s="42"/>
      <c r="P44" s="36"/>
      <c r="R44" s="6"/>
    </row>
    <row r="45" spans="2:22" ht="12.75" customHeight="1" x14ac:dyDescent="0.25">
      <c r="G45" s="8" t="str">
        <f>UPPER([1]SITUASI!$M$11)</f>
        <v>WILAYAH PERIKANAN</v>
      </c>
      <c r="H45" s="8"/>
      <c r="I45" s="8"/>
      <c r="J45" s="8"/>
      <c r="K45" s="8"/>
      <c r="R45" s="8" t="str">
        <f>UPPER([1]SITUASI!$M$41)</f>
        <v>WILAYAH SEDANG</v>
      </c>
      <c r="S45" s="8"/>
      <c r="T45" s="8"/>
      <c r="U45" s="8"/>
      <c r="V45" s="8"/>
    </row>
    <row r="47" spans="2:22" ht="12" x14ac:dyDescent="0.25">
      <c r="B47" s="13" t="s">
        <v>1</v>
      </c>
      <c r="C47" s="13" t="s">
        <v>2</v>
      </c>
      <c r="D47" s="14" t="s">
        <v>3</v>
      </c>
      <c r="E47" s="14"/>
      <c r="F47" s="14"/>
      <c r="G47" s="14"/>
      <c r="H47" s="14"/>
      <c r="I47" s="14"/>
      <c r="J47" s="14"/>
      <c r="K47" s="14"/>
      <c r="M47" s="13" t="s">
        <v>1</v>
      </c>
      <c r="N47" s="13" t="s">
        <v>2</v>
      </c>
      <c r="O47" s="14" t="s">
        <v>3</v>
      </c>
      <c r="P47" s="14"/>
      <c r="Q47" s="14"/>
      <c r="R47" s="14"/>
      <c r="S47" s="14"/>
      <c r="T47" s="14"/>
      <c r="U47" s="14"/>
      <c r="V47" s="14"/>
    </row>
    <row r="48" spans="2:22" ht="11.85" customHeight="1" x14ac:dyDescent="0.25">
      <c r="B48" s="13"/>
      <c r="C48" s="13"/>
      <c r="D48" s="15" t="s">
        <v>4</v>
      </c>
      <c r="E48" s="16" t="s">
        <v>5</v>
      </c>
      <c r="F48" s="17" t="s">
        <v>6</v>
      </c>
      <c r="G48" s="16" t="s">
        <v>7</v>
      </c>
      <c r="H48" s="18" t="s">
        <v>8</v>
      </c>
      <c r="I48" s="16" t="s">
        <v>9</v>
      </c>
      <c r="J48" s="16" t="s">
        <v>10</v>
      </c>
      <c r="K48" s="16" t="s">
        <v>11</v>
      </c>
      <c r="M48" s="13"/>
      <c r="N48" s="13"/>
      <c r="O48" s="15" t="s">
        <v>4</v>
      </c>
      <c r="P48" s="16" t="s">
        <v>5</v>
      </c>
      <c r="Q48" s="17" t="s">
        <v>6</v>
      </c>
      <c r="R48" s="16" t="s">
        <v>7</v>
      </c>
      <c r="S48" s="18" t="s">
        <v>8</v>
      </c>
      <c r="T48" s="16" t="s">
        <v>9</v>
      </c>
      <c r="U48" s="16" t="s">
        <v>10</v>
      </c>
      <c r="V48" s="16" t="s">
        <v>11</v>
      </c>
    </row>
    <row r="49" spans="2:22" ht="11.85" customHeight="1" x14ac:dyDescent="0.25">
      <c r="B49" s="19"/>
      <c r="C49" s="20"/>
      <c r="D49" s="20"/>
      <c r="E49" s="20"/>
      <c r="F49" s="20"/>
      <c r="G49" s="20"/>
      <c r="H49" s="20"/>
      <c r="I49" s="20"/>
      <c r="J49" s="20"/>
      <c r="K49" s="21"/>
      <c r="M49" s="19"/>
      <c r="N49" s="20"/>
      <c r="O49" s="20"/>
      <c r="P49" s="20"/>
      <c r="Q49" s="20"/>
      <c r="R49" s="20"/>
      <c r="S49" s="20"/>
      <c r="T49" s="20"/>
      <c r="U49" s="20"/>
      <c r="V49" s="21"/>
    </row>
    <row r="50" spans="2:22" ht="11.85" customHeight="1" x14ac:dyDescent="0.25">
      <c r="B50" s="22" t="s">
        <v>12</v>
      </c>
      <c r="C50" s="23" t="s">
        <v>13</v>
      </c>
      <c r="D50" s="24" t="str">
        <f t="array" ref="D50">IF(COUNT(IF([1]SURVEI!$H$13:$H$6031=2,[1]SURVEI!$H$13:$H$6031,"-"))&gt;0,[1]POLA!$BF$14,"-")</f>
        <v>-</v>
      </c>
      <c r="E50" s="25" t="str">
        <f t="array" ref="E50">IF(COUNT(IF([1]SURVEI!$H$13:$H$6031=2,[1]SURVEI!$H$13:$H$6031,"-"))&gt;0,$D50/$D$60*100,"-")</f>
        <v>-</v>
      </c>
      <c r="F50" s="26" t="str">
        <f t="array" ref="F50">IF(COUNT(IF([1]SURVEI!$H$13:$H$6031=2,[1]SURVEI!$H$13:$H$6031,"-"))&gt;0,$D50/$D$62*100,"-")</f>
        <v>-</v>
      </c>
      <c r="G50" s="25">
        <v>0.5</v>
      </c>
      <c r="H50" s="25" t="str">
        <f t="array" ref="H50">IF(COUNT(IF([1]SURVEI!$H$13:$H$6031=2,[1]SURVEI!$H$13:$H$6031,"-"))&gt;0,E50*G50,"-")</f>
        <v>-</v>
      </c>
      <c r="I50" s="25" t="str">
        <f t="array" ref="I50">IF(COUNT(IF([1]SURVEI!$H$13:$H$6031=2,[1]SURVEI!$H$13:$H$6031,"-"))&gt;0,F50*G50,"-")</f>
        <v>-</v>
      </c>
      <c r="J50" s="25">
        <v>25</v>
      </c>
      <c r="K50" s="27" t="str">
        <f t="array" ref="K50">IF(COUNT(IF([1]SURVEI!$H$13:$H$6031=2,[1]SURVEI!$H$13:$H$6031,"-"))&gt;0,IF(I50&gt;J50,J50,I50),"-")</f>
        <v>-</v>
      </c>
      <c r="M50" s="22" t="s">
        <v>12</v>
      </c>
      <c r="N50" s="23" t="s">
        <v>13</v>
      </c>
      <c r="O50" s="24">
        <f t="array" ref="O50">IF(COUNT(IF([1]SURVEI!$J$13:$J$6031=1,[1]SURVEI!$J$13:$J$6031,"-"))&gt;0,[1]POLA!$DV$14,"-")</f>
        <v>998.46523888888873</v>
      </c>
      <c r="P50" s="25">
        <f t="array" ref="P50">IF(COUNT(IF([1]SURVEI!$J$13:$J$6031=2,[1]SURVEI!$J$13:$J$6031,"-"))&gt;0,$O50/$O$60*100,"-")</f>
        <v>49.827006361790119</v>
      </c>
      <c r="Q50" s="26">
        <f t="array" ref="Q50">IF(COUNT(IF([1]SURVEI!$J$13:$J$6031=2,[1]SURVEI!$J$13:$J$6031,"-"))&gt;0,$O50/$O$62*100,"-")</f>
        <v>37.678012532521024</v>
      </c>
      <c r="R50" s="25">
        <v>0.5</v>
      </c>
      <c r="S50" s="25">
        <f t="array" ref="S50">IF(COUNT(IF([1]SURVEI!$J$13:$J$6031=2,[1]SURVEI!$J$13:$J$6031,"-"))&gt;0,P50*R50,"-")</f>
        <v>24.913503180895059</v>
      </c>
      <c r="T50" s="25">
        <f t="array" ref="T50">IF(COUNT(IF([1]SURVEI!$J$13:$J$6031=2,[1]SURVEI!$J$13:$J$6031,"-"))&gt;0,Q50*R50,"-")</f>
        <v>18.839006266260512</v>
      </c>
      <c r="U50" s="25">
        <v>25</v>
      </c>
      <c r="V50" s="27">
        <f t="array" ref="V50">IF(COUNT(IF([1]SURVEI!$J$13:$J$6031=2,[1]SURVEI!$J$13:$J$6031,"-"))&gt;0,IF(T50&gt;U50,U50,T50),"-")</f>
        <v>18.839006266260512</v>
      </c>
    </row>
    <row r="51" spans="2:22" ht="11.85" customHeight="1" x14ac:dyDescent="0.25">
      <c r="B51" s="22" t="s">
        <v>14</v>
      </c>
      <c r="C51" s="23" t="s">
        <v>15</v>
      </c>
      <c r="D51" s="24" t="str">
        <f t="array" ref="D51">IF(COUNT(IF([1]SURVEI!$H$13:$H$6031=2,[1]SURVEI!$H$13:$H$6031,"-"))&gt;0,[1]POLA!$BF$19,"-")</f>
        <v>-</v>
      </c>
      <c r="E51" s="25" t="str">
        <f t="array" ref="E51">IF(COUNT(IF([1]SURVEI!$H$13:$H$6031=2,[1]SURVEI!$H$13:$H$6031,"-"))&gt;0,$D51/$D$60*100,"-")</f>
        <v>-</v>
      </c>
      <c r="F51" s="26" t="str">
        <f t="array" ref="F51">IF(COUNT(IF([1]SURVEI!$H$13:$H$6031=2,[1]SURVEI!$H$13:$H$6031,"-"))&gt;0,$D51/$D$62*100,"-")</f>
        <v>-</v>
      </c>
      <c r="G51" s="25">
        <v>0.5</v>
      </c>
      <c r="H51" s="25" t="str">
        <f t="array" ref="H51">IF(COUNT(IF([1]SURVEI!$H$13:$H$6031=2,[1]SURVEI!$H$13:$H$6031,"-"))&gt;0,E51*G51,"-")</f>
        <v>-</v>
      </c>
      <c r="I51" s="25" t="str">
        <f t="array" ref="I51">IF(COUNT(IF([1]SURVEI!$H$13:$H$6031=2,[1]SURVEI!$H$13:$H$6031,"-"))&gt;0,F51*G51,"-")</f>
        <v>-</v>
      </c>
      <c r="J51" s="25">
        <v>2.5</v>
      </c>
      <c r="K51" s="27" t="str">
        <f t="array" ref="K51">IF(COUNT(IF([1]SURVEI!$H$13:$H$6031=2,[1]SURVEI!$H$13:$H$6031,"-"))&gt;0,IF(I51&gt;J51,J51,I51),"-")</f>
        <v>-</v>
      </c>
      <c r="M51" s="22" t="s">
        <v>14</v>
      </c>
      <c r="N51" s="23" t="s">
        <v>15</v>
      </c>
      <c r="O51" s="24">
        <f t="array" ref="O51">IF(COUNT(IF([1]SURVEI!$J$13:$J$6031=1,[1]SURVEI!$J$13:$J$6031,"-"))&gt;0,[1]POLA!$DV$19,"-")</f>
        <v>79.173140277777762</v>
      </c>
      <c r="P51" s="25">
        <f t="array" ref="P51">IF(COUNT(IF([1]SURVEI!$J$13:$J$6031=2,[1]SURVEI!$J$13:$J$6031,"-"))&gt;0,$O51/$O$60*100,"-")</f>
        <v>3.9510244429678507</v>
      </c>
      <c r="Q51" s="26">
        <f t="array" ref="Q51">IF(COUNT(IF([1]SURVEI!$J$13:$J$6031=2,[1]SURVEI!$J$13:$J$6031,"-"))&gt;0,$O51/$O$62*100,"-")</f>
        <v>2.9876719343227127</v>
      </c>
      <c r="R51" s="25">
        <v>0.5</v>
      </c>
      <c r="S51" s="25">
        <f t="array" ref="S51">IF(COUNT(IF([1]SURVEI!$J$13:$J$6031=2,[1]SURVEI!$J$13:$J$6031,"-"))&gt;0,P51*R51,"-")</f>
        <v>1.9755122214839254</v>
      </c>
      <c r="T51" s="25">
        <f t="array" ref="T51">IF(COUNT(IF([1]SURVEI!$J$13:$J$6031=2,[1]SURVEI!$J$13:$J$6031,"-"))&gt;0,Q51*R51,"-")</f>
        <v>1.4938359671613564</v>
      </c>
      <c r="U51" s="25">
        <v>2.5</v>
      </c>
      <c r="V51" s="27">
        <f t="array" ref="V51">IF(COUNT(IF([1]SURVEI!$J$13:$J$6031=2,[1]SURVEI!$J$13:$J$6031,"-"))&gt;0,IF(T51&gt;U51,U51,T51),"-")</f>
        <v>1.4938359671613564</v>
      </c>
    </row>
    <row r="52" spans="2:22" ht="11.85" customHeight="1" x14ac:dyDescent="0.25">
      <c r="B52" s="22" t="s">
        <v>16</v>
      </c>
      <c r="C52" s="23" t="s">
        <v>17</v>
      </c>
      <c r="D52" s="24" t="str">
        <f t="array" ref="D52">IF(COUNT(IF([1]SURVEI!$H$13:$H$6031=2,[1]SURVEI!$H$13:$H$6031,"-"))&gt;0,[1]POLA!$BF$26,"-")</f>
        <v>-</v>
      </c>
      <c r="E52" s="25" t="str">
        <f t="array" ref="E52">IF(COUNT(IF([1]SURVEI!$H$13:$H$6031=2,[1]SURVEI!$H$13:$H$6031,"-"))&gt;0,$D52/$D$60*100,"-")</f>
        <v>-</v>
      </c>
      <c r="F52" s="26" t="str">
        <f t="array" ref="F52">IF(COUNT(IF([1]SURVEI!$H$13:$H$6031=2,[1]SURVEI!$H$13:$H$6031,"-"))&gt;0,$D52/$D$62*100,"-")</f>
        <v>-</v>
      </c>
      <c r="G52" s="25">
        <v>2</v>
      </c>
      <c r="H52" s="25" t="str">
        <f t="array" ref="H52">IF(COUNT(IF([1]SURVEI!$H$13:$H$6031=2,[1]SURVEI!$H$13:$H$6031,"-"))&gt;0,E52*G52,"-")</f>
        <v>-</v>
      </c>
      <c r="I52" s="25" t="str">
        <f t="array" ref="I52">IF(COUNT(IF([1]SURVEI!$H$13:$H$6031=2,[1]SURVEI!$H$13:$H$6031,"-"))&gt;0,F52*G52,"-")</f>
        <v>-</v>
      </c>
      <c r="J52" s="25">
        <v>24</v>
      </c>
      <c r="K52" s="27" t="str">
        <f t="array" ref="K52">IF(COUNT(IF([1]SURVEI!$H$13:$H$6031=2,[1]SURVEI!$H$13:$H$6031,"-"))&gt;0,IF(I52&gt;J52,J52,I52),"-")</f>
        <v>-</v>
      </c>
      <c r="M52" s="22" t="s">
        <v>16</v>
      </c>
      <c r="N52" s="23" t="s">
        <v>17</v>
      </c>
      <c r="O52" s="24">
        <f t="array" ref="O52">IF(COUNT(IF([1]SURVEI!$J$13:$J$6031=1,[1]SURVEI!$J$13:$J$6031,"-"))&gt;0,[1]POLA!$DV$26,"-")</f>
        <v>200.93538555555557</v>
      </c>
      <c r="P52" s="25">
        <f t="array" ref="P52">IF(COUNT(IF([1]SURVEI!$J$13:$J$6031=2,[1]SURVEI!$J$13:$J$6031,"-"))&gt;0,$O52/$O$60*100,"-")</f>
        <v>10.027398395488433</v>
      </c>
      <c r="Q52" s="26">
        <f t="array" ref="Q52">IF(COUNT(IF([1]SURVEI!$J$13:$J$6031=2,[1]SURVEI!$J$13:$J$6031,"-"))&gt;0,$O52/$O$62*100,"-")</f>
        <v>7.5824832756462808</v>
      </c>
      <c r="R52" s="25">
        <v>2</v>
      </c>
      <c r="S52" s="25">
        <f t="array" ref="S52">IF(COUNT(IF([1]SURVEI!$J$13:$J$6031=2,[1]SURVEI!$J$13:$J$6031,"-"))&gt;0,P52*R52,"-")</f>
        <v>20.054796790976866</v>
      </c>
      <c r="T52" s="25">
        <f t="array" ref="T52">IF(COUNT(IF([1]SURVEI!$J$13:$J$6031=2,[1]SURVEI!$J$13:$J$6031,"-"))&gt;0,Q52*R52,"-")</f>
        <v>15.164966551292562</v>
      </c>
      <c r="U52" s="25">
        <v>24</v>
      </c>
      <c r="V52" s="27">
        <f t="array" ref="V52">IF(COUNT(IF([1]SURVEI!$J$13:$J$6031=2,[1]SURVEI!$J$13:$J$6031,"-"))&gt;0,IF(T52&gt;U52,U52,T52),"-")</f>
        <v>15.164966551292562</v>
      </c>
    </row>
    <row r="53" spans="2:22" ht="11.85" customHeight="1" x14ac:dyDescent="0.25">
      <c r="B53" s="22" t="s">
        <v>18</v>
      </c>
      <c r="C53" s="23" t="s">
        <v>19</v>
      </c>
      <c r="D53" s="24" t="str">
        <f t="array" ref="D53">IF(COUNT(IF([1]SURVEI!$H$13:$H$6031=2,[1]SURVEI!$H$13:$H$6031,"-"))&gt;0,[1]POLA!$BF$33,"-")</f>
        <v>-</v>
      </c>
      <c r="E53" s="25" t="str">
        <f t="array" ref="E53">IF(COUNT(IF([1]SURVEI!$H$13:$H$6031=2,[1]SURVEI!$H$13:$H$6031,"-"))&gt;0,$D53/$D$60*100,"-")</f>
        <v>-</v>
      </c>
      <c r="F53" s="26" t="str">
        <f t="array" ref="F53">IF(COUNT(IF([1]SURVEI!$H$13:$H$6031=2,[1]SURVEI!$H$13:$H$6031,"-"))&gt;0,$D53/$D$62*100,"-")</f>
        <v>-</v>
      </c>
      <c r="G53" s="25">
        <v>0.5</v>
      </c>
      <c r="H53" s="25" t="str">
        <f t="array" ref="H53">IF(COUNT(IF([1]SURVEI!$H$13:$H$6031=2,[1]SURVEI!$H$13:$H$6031,"-"))&gt;0,E53*G53,"-")</f>
        <v>-</v>
      </c>
      <c r="I53" s="25" t="str">
        <f t="array" ref="I53">IF(COUNT(IF([1]SURVEI!$H$13:$H$6031=2,[1]SURVEI!$H$13:$H$6031,"-"))&gt;0,F53*G53,"-")</f>
        <v>-</v>
      </c>
      <c r="J53" s="25">
        <v>5</v>
      </c>
      <c r="K53" s="27" t="str">
        <f t="array" ref="K53">IF(COUNT(IF([1]SURVEI!$H$13:$H$6031=2,[1]SURVEI!$H$13:$H$6031,"-"))&gt;0,IF(I53&gt;J53,J53,I53),"-")</f>
        <v>-</v>
      </c>
      <c r="M53" s="22" t="s">
        <v>18</v>
      </c>
      <c r="N53" s="23" t="s">
        <v>19</v>
      </c>
      <c r="O53" s="24">
        <f t="array" ref="O53">IF(COUNT(IF([1]SURVEI!$J$13:$J$6031=1,[1]SURVEI!$J$13:$J$6031,"-"))&gt;0,[1]POLA!$DV$33,"-")</f>
        <v>306.12188888888886</v>
      </c>
      <c r="P53" s="25">
        <f t="array" ref="P53">IF(COUNT(IF([1]SURVEI!$J$13:$J$6031=2,[1]SURVEI!$J$13:$J$6031,"-"))&gt;0,$O53/$O$60*100,"-")</f>
        <v>15.276583210972728</v>
      </c>
      <c r="Q53" s="26">
        <f t="array" ref="Q53">IF(COUNT(IF([1]SURVEI!$J$13:$J$6031=2,[1]SURVEI!$J$13:$J$6031,"-"))&gt;0,$O53/$O$62*100,"-")</f>
        <v>11.551793609630208</v>
      </c>
      <c r="R53" s="25">
        <v>0.5</v>
      </c>
      <c r="S53" s="25">
        <f t="array" ref="S53">IF(COUNT(IF([1]SURVEI!$J$13:$J$6031=2,[1]SURVEI!$J$13:$J$6031,"-"))&gt;0,P53*R53,"-")</f>
        <v>7.6382916054863639</v>
      </c>
      <c r="T53" s="25">
        <f t="array" ref="T53">IF(COUNT(IF([1]SURVEI!$J$13:$J$6031=2,[1]SURVEI!$J$13:$J$6031,"-"))&gt;0,Q53*R53,"-")</f>
        <v>5.7758968048151038</v>
      </c>
      <c r="U53" s="25">
        <v>5</v>
      </c>
      <c r="V53" s="27">
        <f t="array" ref="V53">IF(COUNT(IF([1]SURVEI!$J$13:$J$6031=2,[1]SURVEI!$J$13:$J$6031,"-"))&gt;0,IF(T53&gt;U53,U53,T53),"-")</f>
        <v>5</v>
      </c>
    </row>
    <row r="54" spans="2:22" ht="11.85" customHeight="1" x14ac:dyDescent="0.25">
      <c r="B54" s="22" t="s">
        <v>20</v>
      </c>
      <c r="C54" s="23" t="s">
        <v>21</v>
      </c>
      <c r="D54" s="24" t="str">
        <f t="array" ref="D54">IF(COUNT(IF([1]SURVEI!$H$13:$H$6031=2,[1]SURVEI!$H$13:$H$6031,"-"))&gt;0,[1]POLA!$BF$39,"-")</f>
        <v>-</v>
      </c>
      <c r="E54" s="25" t="str">
        <f t="array" ref="E54">IF(COUNT(IF([1]SURVEI!$H$13:$H$6031=2,[1]SURVEI!$H$13:$H$6031,"-"))&gt;0,$D54/$D$60*100,"-")</f>
        <v>-</v>
      </c>
      <c r="F54" s="26" t="str">
        <f t="array" ref="F54">IF(COUNT(IF([1]SURVEI!$H$13:$H$6031=2,[1]SURVEI!$H$13:$H$6031,"-"))&gt;0,$D54/$D$62*100,"-")</f>
        <v>-</v>
      </c>
      <c r="G54" s="25">
        <v>0.5</v>
      </c>
      <c r="H54" s="25" t="str">
        <f t="array" ref="H54">IF(COUNT(IF([1]SURVEI!$H$13:$H$6031=2,[1]SURVEI!$H$13:$H$6031,"-"))&gt;0,E54*G54,"-")</f>
        <v>-</v>
      </c>
      <c r="I54" s="25" t="str">
        <f t="array" ref="I54">IF(COUNT(IF([1]SURVEI!$H$13:$H$6031=2,[1]SURVEI!$H$13:$H$6031,"-"))&gt;0,F54*G54,"-")</f>
        <v>-</v>
      </c>
      <c r="J54" s="25">
        <v>1</v>
      </c>
      <c r="K54" s="27" t="str">
        <f t="array" ref="K54">IF(COUNT(IF([1]SURVEI!$H$13:$H$6031=2,[1]SURVEI!$H$13:$H$6031,"-"))&gt;0,IF(I54&gt;J54,J54,I54),"-")</f>
        <v>-</v>
      </c>
      <c r="M54" s="22" t="s">
        <v>20</v>
      </c>
      <c r="N54" s="23" t="s">
        <v>21</v>
      </c>
      <c r="O54" s="24">
        <f t="array" ref="O54">IF(COUNT(IF([1]SURVEI!$J$13:$J$6031=1,[1]SURVEI!$J$13:$J$6031,"-"))&gt;0,[1]POLA!$DV$39,"-")</f>
        <v>33.257726666666663</v>
      </c>
      <c r="P54" s="25">
        <f t="array" ref="P54">IF(COUNT(IF([1]SURVEI!$J$13:$J$6031=2,[1]SURVEI!$J$13:$J$6031,"-"))&gt;0,$O54/$O$60*100,"-")</f>
        <v>1.6596801707816748</v>
      </c>
      <c r="Q54" s="26">
        <f t="array" ref="Q54">IF(COUNT(IF([1]SURVEI!$J$13:$J$6031=2,[1]SURVEI!$J$13:$J$6031,"-"))&gt;0,$O54/$O$62*100,"-")</f>
        <v>1.2550111845098206</v>
      </c>
      <c r="R54" s="25">
        <v>0.5</v>
      </c>
      <c r="S54" s="25">
        <f t="array" ref="S54">IF(COUNT(IF([1]SURVEI!$J$13:$J$6031=2,[1]SURVEI!$J$13:$J$6031,"-"))&gt;0,P54*R54,"-")</f>
        <v>0.82984008539083742</v>
      </c>
      <c r="T54" s="25">
        <f t="array" ref="T54">IF(COUNT(IF([1]SURVEI!$J$13:$J$6031=2,[1]SURVEI!$J$13:$J$6031,"-"))&gt;0,Q54*R54,"-")</f>
        <v>0.62750559225491032</v>
      </c>
      <c r="U54" s="25">
        <v>1</v>
      </c>
      <c r="V54" s="27">
        <f t="array" ref="V54">IF(COUNT(IF([1]SURVEI!$J$13:$J$6031=2,[1]SURVEI!$J$13:$J$6031,"-"))&gt;0,IF(T54&gt;U54,U54,T54),"-")</f>
        <v>0.62750559225491032</v>
      </c>
    </row>
    <row r="55" spans="2:22" ht="11.85" customHeight="1" x14ac:dyDescent="0.25">
      <c r="B55" s="22" t="s">
        <v>22</v>
      </c>
      <c r="C55" s="23" t="s">
        <v>23</v>
      </c>
      <c r="D55" s="24" t="str">
        <f t="array" ref="D55">IF(COUNT(IF([1]SURVEI!$H$13:$H$6031=2,[1]SURVEI!$H$13:$H$6031,"-"))&gt;0,[1]POLA!$BF$45,"-")</f>
        <v>-</v>
      </c>
      <c r="E55" s="25" t="str">
        <f t="array" ref="E55">IF(COUNT(IF([1]SURVEI!$H$13:$H$6031=2,[1]SURVEI!$H$13:$H$6031,"-"))&gt;0,$D55/$D$60*100,"-")</f>
        <v>-</v>
      </c>
      <c r="F55" s="26" t="str">
        <f t="array" ref="F55">IF(COUNT(IF([1]SURVEI!$H$13:$H$6031=2,[1]SURVEI!$H$13:$H$6031,"-"))&gt;0,$D55/$D$62*100,"-")</f>
        <v>-</v>
      </c>
      <c r="G55" s="25">
        <v>2</v>
      </c>
      <c r="H55" s="25" t="str">
        <f t="array" ref="H55">IF(COUNT(IF([1]SURVEI!$H$13:$H$6031=2,[1]SURVEI!$H$13:$H$6031,"-"))&gt;0,E55*G55,"-")</f>
        <v>-</v>
      </c>
      <c r="I55" s="25" t="str">
        <f t="array" ref="I55">IF(COUNT(IF([1]SURVEI!$H$13:$H$6031=2,[1]SURVEI!$H$13:$H$6031,"-"))&gt;0,F55*G55,"-")</f>
        <v>-</v>
      </c>
      <c r="J55" s="25">
        <v>10</v>
      </c>
      <c r="K55" s="27" t="str">
        <f t="array" ref="K55">IF(COUNT(IF([1]SURVEI!$H$13:$H$6031=2,[1]SURVEI!$H$13:$H$6031,"-"))&gt;0,IF(I55&gt;J55,J55,I55),"-")</f>
        <v>-</v>
      </c>
      <c r="M55" s="22" t="s">
        <v>22</v>
      </c>
      <c r="N55" s="23" t="s">
        <v>23</v>
      </c>
      <c r="O55" s="24">
        <f t="array" ref="O55">IF(COUNT(IF([1]SURVEI!$J$13:$J$6031=1,[1]SURVEI!$J$13:$J$6031,"-"))&gt;0,[1]POLA!$DV$45,"-")</f>
        <v>136.07191666666665</v>
      </c>
      <c r="P55" s="25">
        <f t="array" ref="P55">IF(COUNT(IF([1]SURVEI!$J$13:$J$6031=2,[1]SURVEI!$J$13:$J$6031,"-"))&gt;0,$O55/$O$60*100,"-")</f>
        <v>6.7904780190003917</v>
      </c>
      <c r="Q55" s="26">
        <f t="array" ref="Q55">IF(COUNT(IF([1]SURVEI!$J$13:$J$6031=2,[1]SURVEI!$J$13:$J$6031,"-"))&gt;0,$O55/$O$62*100,"-")</f>
        <v>5.1348000729561267</v>
      </c>
      <c r="R55" s="25">
        <v>2</v>
      </c>
      <c r="S55" s="25">
        <f t="array" ref="S55">IF(COUNT(IF([1]SURVEI!$J$13:$J$6031=2,[1]SURVEI!$J$13:$J$6031,"-"))&gt;0,P55*R55,"-")</f>
        <v>13.580956038000783</v>
      </c>
      <c r="T55" s="25">
        <f t="array" ref="T55">IF(COUNT(IF([1]SURVEI!$J$13:$J$6031=2,[1]SURVEI!$J$13:$J$6031,"-"))&gt;0,Q55*R55,"-")</f>
        <v>10.269600145912253</v>
      </c>
      <c r="U55" s="25">
        <v>10</v>
      </c>
      <c r="V55" s="27">
        <f t="array" ref="V55">IF(COUNT(IF([1]SURVEI!$J$13:$J$6031=2,[1]SURVEI!$J$13:$J$6031,"-"))&gt;0,IF(T55&gt;U55,U55,T55),"-")</f>
        <v>10</v>
      </c>
    </row>
    <row r="56" spans="2:22" ht="11.85" customHeight="1" x14ac:dyDescent="0.25">
      <c r="B56" s="22" t="s">
        <v>24</v>
      </c>
      <c r="C56" s="23" t="s">
        <v>25</v>
      </c>
      <c r="D56" s="24" t="str">
        <f t="array" ref="D56">IF(COUNT(IF([1]SURVEI!$H$13:$H$6031=2,[1]SURVEI!$H$13:$H$6031,"-"))&gt;0,[1]POLA!$BF$51,"-")</f>
        <v>-</v>
      </c>
      <c r="E56" s="25" t="str">
        <f t="array" ref="E56">IF(COUNT(IF([1]SURVEI!$H$13:$H$6031=2,[1]SURVEI!$H$13:$H$6031,"-"))&gt;0,$D56/$D$60*100,"-")</f>
        <v>-</v>
      </c>
      <c r="F56" s="26" t="str">
        <f t="array" ref="F56">IF(COUNT(IF([1]SURVEI!$H$13:$H$6031=2,[1]SURVEI!$H$13:$H$6031,"-"))&gt;0,$D56/$D$62*100,"-")</f>
        <v>-</v>
      </c>
      <c r="G56" s="25">
        <v>0.5</v>
      </c>
      <c r="H56" s="25" t="str">
        <f t="array" ref="H56">IF(COUNT(IF([1]SURVEI!$H$13:$H$6031=2,[1]SURVEI!$H$13:$H$6031,"-"))&gt;0,E56*G56,"-")</f>
        <v>-</v>
      </c>
      <c r="I56" s="25" t="str">
        <f t="array" ref="I56">IF(COUNT(IF([1]SURVEI!$H$13:$H$6031=2,[1]SURVEI!$H$13:$H$6031,"-"))&gt;0,F56*G56,"-")</f>
        <v>-</v>
      </c>
      <c r="J56" s="25">
        <v>2.5</v>
      </c>
      <c r="K56" s="27" t="str">
        <f t="array" ref="K56">IF(COUNT(IF([1]SURVEI!$H$13:$H$6031=2,[1]SURVEI!$H$13:$H$6031,"-"))&gt;0,IF(I56&gt;J56,J56,I56),"-")</f>
        <v>-</v>
      </c>
      <c r="M56" s="22" t="s">
        <v>24</v>
      </c>
      <c r="N56" s="23" t="s">
        <v>25</v>
      </c>
      <c r="O56" s="24">
        <f t="array" ref="O56">IF(COUNT(IF([1]SURVEI!$J$13:$J$6031=1,[1]SURVEI!$J$13:$J$6031,"-"))&gt;0,[1]POLA!$DV$51,"-")</f>
        <v>87.954611111111106</v>
      </c>
      <c r="P56" s="25">
        <f t="array" ref="P56">IF(COUNT(IF([1]SURVEI!$J$13:$J$6031=2,[1]SURVEI!$J$13:$J$6031,"-"))&gt;0,$O56/$O$60*100,"-")</f>
        <v>4.3892514197680583</v>
      </c>
      <c r="Q56" s="26">
        <f t="array" ref="Q56">IF(COUNT(IF([1]SURVEI!$J$13:$J$6031=2,[1]SURVEI!$J$13:$J$6031,"-"))&gt;0,$O56/$O$62*100,"-")</f>
        <v>3.319048886894941</v>
      </c>
      <c r="R56" s="25">
        <v>0.5</v>
      </c>
      <c r="S56" s="25">
        <f t="array" ref="S56">IF(COUNT(IF([1]SURVEI!$J$13:$J$6031=2,[1]SURVEI!$J$13:$J$6031,"-"))&gt;0,P56*R56,"-")</f>
        <v>2.1946257098840292</v>
      </c>
      <c r="T56" s="25">
        <f t="array" ref="T56">IF(COUNT(IF([1]SURVEI!$J$13:$J$6031=2,[1]SURVEI!$J$13:$J$6031,"-"))&gt;0,Q56*R56,"-")</f>
        <v>1.6595244434474705</v>
      </c>
      <c r="U56" s="25">
        <v>2.5</v>
      </c>
      <c r="V56" s="27">
        <f t="array" ref="V56">IF(COUNT(IF([1]SURVEI!$J$13:$J$6031=2,[1]SURVEI!$J$13:$J$6031,"-"))&gt;0,IF(T56&gt;U56,U56,T56),"-")</f>
        <v>1.6595244434474705</v>
      </c>
    </row>
    <row r="57" spans="2:22" ht="11.85" customHeight="1" x14ac:dyDescent="0.25">
      <c r="B57" s="22" t="s">
        <v>26</v>
      </c>
      <c r="C57" s="23" t="s">
        <v>27</v>
      </c>
      <c r="D57" s="24" t="str">
        <f t="array" ref="D57">IF(COUNT(IF([1]SURVEI!$H$13:$H$6031=2,[1]SURVEI!$H$13:$H$6031,"-"))&gt;0,[1]POLA!$BF$56,"-")</f>
        <v>-</v>
      </c>
      <c r="E57" s="25" t="str">
        <f t="array" ref="E57">IF(COUNT(IF([1]SURVEI!$H$13:$H$6031=2,[1]SURVEI!$H$13:$H$6031,"-"))&gt;0,$D57/$D$60*100,"-")</f>
        <v>-</v>
      </c>
      <c r="F57" s="26" t="str">
        <f t="array" ref="F57">IF(COUNT(IF([1]SURVEI!$H$13:$H$6031=2,[1]SURVEI!$H$13:$H$6031,"-"))&gt;0,$D57/$D$62*100,"-")</f>
        <v>-</v>
      </c>
      <c r="G57" s="25">
        <v>5</v>
      </c>
      <c r="H57" s="25" t="str">
        <f t="array" ref="H57">IF(COUNT(IF([1]SURVEI!$H$13:$H$6031=2,[1]SURVEI!$H$13:$H$6031,"-"))&gt;0,E57*G57,"-")</f>
        <v>-</v>
      </c>
      <c r="I57" s="25" t="str">
        <f t="array" ref="I57">IF(COUNT(IF([1]SURVEI!$H$13:$H$6031=2,[1]SURVEI!$H$13:$H$6031,"-"))&gt;0,F57*G57,"-")</f>
        <v>-</v>
      </c>
      <c r="J57" s="25">
        <v>30</v>
      </c>
      <c r="K57" s="27" t="str">
        <f t="array" ref="K57">IF(COUNT(IF([1]SURVEI!$H$13:$H$6031=2,[1]SURVEI!$H$13:$H$6031,"-"))&gt;0,IF(I57&gt;J57,J57,I57),"-")</f>
        <v>-</v>
      </c>
      <c r="M57" s="22" t="s">
        <v>26</v>
      </c>
      <c r="N57" s="23" t="s">
        <v>27</v>
      </c>
      <c r="O57" s="24">
        <f t="array" ref="O57">IF(COUNT(IF([1]SURVEI!$J$13:$J$6031=1,[1]SURVEI!$J$13:$J$6031,"-"))&gt;0,[1]POLA!$DV$56,"-")</f>
        <v>131.51264927777774</v>
      </c>
      <c r="P57" s="25">
        <f t="array" ref="P57">IF(COUNT(IF([1]SURVEI!$J$13:$J$6031=2,[1]SURVEI!$J$13:$J$6031,"-"))&gt;0,$O57/$O$60*100,"-")</f>
        <v>6.5629541790677424</v>
      </c>
      <c r="Q57" s="26">
        <f t="array" ref="Q57">IF(COUNT(IF([1]SURVEI!$J$13:$J$6031=2,[1]SURVEI!$J$13:$J$6031,"-"))&gt;0,$O57/$O$62*100,"-")</f>
        <v>4.9627518862722964</v>
      </c>
      <c r="R57" s="25">
        <v>5</v>
      </c>
      <c r="S57" s="25">
        <f t="array" ref="S57">IF(COUNT(IF([1]SURVEI!$J$13:$J$6031=2,[1]SURVEI!$J$13:$J$6031,"-"))&gt;0,P57*R57,"-")</f>
        <v>32.814770895338711</v>
      </c>
      <c r="T57" s="25">
        <f t="array" ref="T57">IF(COUNT(IF([1]SURVEI!$J$13:$J$6031=2,[1]SURVEI!$J$13:$J$6031,"-"))&gt;0,Q57*R57,"-")</f>
        <v>24.813759431361483</v>
      </c>
      <c r="U57" s="25">
        <v>30</v>
      </c>
      <c r="V57" s="27">
        <f t="array" ref="V57">IF(COUNT(IF([1]SURVEI!$J$13:$J$6031=2,[1]SURVEI!$J$13:$J$6031,"-"))&gt;0,IF(T57&gt;U57,U57,T57),"-")</f>
        <v>24.813759431361483</v>
      </c>
    </row>
    <row r="58" spans="2:22" ht="11.85" customHeight="1" x14ac:dyDescent="0.25">
      <c r="B58" s="22" t="s">
        <v>28</v>
      </c>
      <c r="C58" s="23" t="s">
        <v>29</v>
      </c>
      <c r="D58" s="24" t="str">
        <f t="array" ref="D58">IF(COUNT(IF([1]SURVEI!$H$13:$H$6031=2,[1]SURVEI!$H$13:$H$6031,"-"))&gt;0,[1]POLA!$BF$60,"-")</f>
        <v>-</v>
      </c>
      <c r="E58" s="25" t="str">
        <f t="array" ref="E58">IF(COUNT(IF([1]SURVEI!$H$13:$H$6031=2,[1]SURVEI!$H$13:$H$6031,"-"))&gt;0,$D58/$D$60*100,"-")</f>
        <v>-</v>
      </c>
      <c r="F58" s="26" t="str">
        <f t="array" ref="F58">IF(COUNT(IF([1]SURVEI!$H$13:$H$6031=2,[1]SURVEI!$H$13:$H$6031,"-"))&gt;0,$D58/$D$62*100,"-")</f>
        <v>-</v>
      </c>
      <c r="G58" s="25">
        <v>0</v>
      </c>
      <c r="H58" s="25" t="str">
        <f t="array" ref="H58">IF(COUNT(IF([1]SURVEI!$H$13:$H$6031=2,[1]SURVEI!$H$13:$H$6031,"-"))&gt;0,E58*G58,"-")</f>
        <v>-</v>
      </c>
      <c r="I58" s="25" t="str">
        <f t="array" ref="I58">IF(COUNT(IF([1]SURVEI!$H$13:$H$6031=2,[1]SURVEI!$H$13:$H$6031,"-"))&gt;0,F58*G58,"-")</f>
        <v>-</v>
      </c>
      <c r="J58" s="25">
        <v>0</v>
      </c>
      <c r="K58" s="27" t="str">
        <f t="array" ref="K58">IF(COUNT(IF([1]SURVEI!$H$13:$H$6031=2,[1]SURVEI!$H$13:$H$6031,"-"))&gt;0,IF(I58&gt;J58,J58,I58),"-")</f>
        <v>-</v>
      </c>
      <c r="M58" s="22" t="s">
        <v>28</v>
      </c>
      <c r="N58" s="23" t="s">
        <v>29</v>
      </c>
      <c r="O58" s="24">
        <f t="array" ref="O58">IF(COUNT(IF([1]SURVEI!$J$13:$J$6031=1,[1]SURVEI!$J$13:$J$6031,"-"))&gt;0,[1]POLA!$DV$60,"-")</f>
        <v>30.371033505555573</v>
      </c>
      <c r="P58" s="25">
        <f t="array" ref="P58">IF(COUNT(IF([1]SURVEI!$J$13:$J$6031=2,[1]SURVEI!$J$13:$J$6031,"-"))&gt;0,$O58/$O$60*100,"-")</f>
        <v>1.5156238001630231</v>
      </c>
      <c r="Q58" s="26">
        <f t="array" ref="Q58">IF(COUNT(IF([1]SURVEI!$J$13:$J$6031=2,[1]SURVEI!$J$13:$J$6031,"-"))&gt;0,$O58/$O$62*100,"-")</f>
        <v>1.1460791387403335</v>
      </c>
      <c r="R58" s="25">
        <v>0</v>
      </c>
      <c r="S58" s="25">
        <f t="array" ref="S58">IF(COUNT(IF([1]SURVEI!$J$13:$J$6031=2,[1]SURVEI!$J$13:$J$6031,"-"))&gt;0,P58*R58,"-")</f>
        <v>0</v>
      </c>
      <c r="T58" s="25">
        <f t="array" ref="T58">IF(COUNT(IF([1]SURVEI!$J$13:$J$6031=2,[1]SURVEI!$J$13:$J$6031,"-"))&gt;0,Q58*R58,"-")</f>
        <v>0</v>
      </c>
      <c r="U58" s="25">
        <v>0</v>
      </c>
      <c r="V58" s="27">
        <f t="array" ref="V58">IF(COUNT(IF([1]SURVEI!$J$13:$J$6031=2,[1]SURVEI!$J$13:$J$6031,"-"))&gt;0,IF(T58&gt;U58,U58,T58),"-")</f>
        <v>0</v>
      </c>
    </row>
    <row r="59" spans="2:22" ht="11.85" customHeight="1" x14ac:dyDescent="0.2">
      <c r="B59" s="28"/>
      <c r="C59" s="29"/>
      <c r="D59" s="29"/>
      <c r="E59" s="29"/>
      <c r="F59" s="29"/>
      <c r="G59" s="29"/>
      <c r="H59" s="29"/>
      <c r="I59" s="29"/>
      <c r="J59" s="29"/>
      <c r="K59" s="30"/>
      <c r="M59" s="28"/>
      <c r="N59" s="29"/>
      <c r="O59" s="29"/>
      <c r="P59" s="29"/>
      <c r="Q59" s="29"/>
      <c r="R59" s="29"/>
      <c r="S59" s="29"/>
      <c r="T59" s="29"/>
      <c r="U59" s="29"/>
      <c r="V59" s="30"/>
    </row>
    <row r="60" spans="2:22" ht="11.85" customHeight="1" x14ac:dyDescent="0.25">
      <c r="B60" s="31"/>
      <c r="C60" s="32" t="s">
        <v>30</v>
      </c>
      <c r="D60" s="26" t="str">
        <f t="array" ref="D60">IF(SUM(D50:D58)&gt;0,SUM(D50:D58),"-")</f>
        <v>-</v>
      </c>
      <c r="E60" s="27" t="str">
        <f t="array" ref="E60">IF(SUM(E50:E58)&gt;0,SUM(E50:E58),"-")</f>
        <v>-</v>
      </c>
      <c r="F60" s="27" t="str">
        <f t="array" ref="F60">IF(SUM(F50:F58)&gt;0,SUM(F50:F58),"-")</f>
        <v>-</v>
      </c>
      <c r="G60" s="27">
        <f t="array" ref="G60">IF(SUM(G50:G58)&gt;0,SUM(G50:G58),"-")</f>
        <v>11.5</v>
      </c>
      <c r="H60" s="27" t="str">
        <f t="array" ref="H60">IF(SUM(H50:H58)&gt;0,SUM(H50:H58),"-")</f>
        <v>-</v>
      </c>
      <c r="I60" s="27" t="str">
        <f t="array" ref="I60">IF(SUM(I50:I58)&gt;0,SUM(I50:I58),"-")</f>
        <v>-</v>
      </c>
      <c r="J60" s="27">
        <f t="array" ref="J60">IF(SUM(J50:J58)&gt;0,SUM(J50:J58),"-")</f>
        <v>100</v>
      </c>
      <c r="K60" s="27" t="str">
        <f t="array" ref="K60">IF(SUM(K50:K58)&gt;0,SUM(K50:K58),"-")</f>
        <v>-</v>
      </c>
      <c r="M60" s="31"/>
      <c r="N60" s="32" t="s">
        <v>30</v>
      </c>
      <c r="O60" s="26">
        <f t="array" ref="O60">IF(SUM(O50:O58)&gt;0,SUM(O50:O58),"-")</f>
        <v>2003.8635908388883</v>
      </c>
      <c r="P60" s="27">
        <f t="array" ref="P60">IF(SUM(P50:P58)&gt;0,SUM(P50:P58),"-")</f>
        <v>100.00000000000001</v>
      </c>
      <c r="Q60" s="27">
        <f t="array" ref="Q60">IF(SUM(Q50:Q58)&gt;0,SUM(Q50:Q58),"-")</f>
        <v>75.617652521493753</v>
      </c>
      <c r="R60" s="27">
        <f t="array" ref="R60">IF(SUM(R50:R58)&gt;0,SUM(R50:R58),"-")</f>
        <v>11.5</v>
      </c>
      <c r="S60" s="27">
        <f t="array" ref="S60">IF(SUM(S50:S58)&gt;0,SUM(S50:S58),"-")</f>
        <v>104.00229652745656</v>
      </c>
      <c r="T60" s="27">
        <f t="array" ref="T60">IF(SUM(T50:T58)&gt;0,SUM(T50:T58),"-")</f>
        <v>78.644095202505653</v>
      </c>
      <c r="U60" s="27">
        <f t="array" ref="U60">IF(SUM(U50:U58)&gt;0,SUM(U50:U58),"-")</f>
        <v>100</v>
      </c>
      <c r="V60" s="27">
        <f t="array" ref="V60">IF(SUM(V50:V58)&gt;0,SUM(V50:V58),"-")</f>
        <v>77.598598251778299</v>
      </c>
    </row>
    <row r="61" spans="2:22" ht="11.85" customHeight="1" x14ac:dyDescent="0.25">
      <c r="B61" s="33" t="s">
        <v>31</v>
      </c>
      <c r="C61" s="33"/>
      <c r="D61" s="33"/>
      <c r="E61" s="33"/>
      <c r="F61" s="33"/>
      <c r="G61" s="33"/>
      <c r="H61" s="33"/>
      <c r="I61" s="33"/>
      <c r="J61" s="33"/>
      <c r="K61" s="33"/>
      <c r="M61" s="33" t="s">
        <v>31</v>
      </c>
      <c r="N61" s="33"/>
      <c r="O61" s="33"/>
      <c r="P61" s="33"/>
      <c r="Q61" s="33"/>
      <c r="R61" s="33"/>
      <c r="S61" s="33"/>
      <c r="T61" s="33"/>
      <c r="U61" s="33"/>
      <c r="V61" s="33"/>
    </row>
    <row r="62" spans="2:22" ht="11.85" customHeight="1" x14ac:dyDescent="0.2">
      <c r="B62" s="34" t="s">
        <v>34</v>
      </c>
      <c r="D62" s="35">
        <f>[1]POLA!$BJ$12</f>
        <v>2150</v>
      </c>
      <c r="E62" s="36" t="s">
        <v>33</v>
      </c>
      <c r="G62" s="6"/>
      <c r="M62" s="34" t="s">
        <v>34</v>
      </c>
      <c r="O62" s="24">
        <f t="array" ref="O62">IF(COUNT(IF([1]SURVEI!$J$13:$J$6031=2,[1]SURVEI!$J$13:$J$6031,""))&gt;0,SUM(IF([1]SURVEI!$J$13:$J$6031=2,[1]SURVEI!$AE$13:$AE$6031,0))/COUNT(IF([1]SURVEI!$J$13:$J$6031=2,[1]SURVEI!$J$13:$J$6031,""),"-"),"-")</f>
        <v>2649.9944444444445</v>
      </c>
      <c r="P62" s="36" t="s">
        <v>33</v>
      </c>
      <c r="R62" s="6"/>
    </row>
    <row r="63" spans="2:22" ht="11.85" customHeight="1" x14ac:dyDescent="0.2">
      <c r="B63" s="34"/>
      <c r="D63" s="37"/>
      <c r="E63" s="36"/>
      <c r="G63" s="6"/>
      <c r="M63" s="34"/>
      <c r="O63" s="42"/>
      <c r="P63" s="36"/>
      <c r="R63" s="6"/>
    </row>
    <row r="64" spans="2:22" ht="11.85" customHeight="1" x14ac:dyDescent="0.25">
      <c r="G64" s="8" t="str">
        <f>UPPER([1]SITUASI!$M$12)</f>
        <v>WILAYAH LAINNYA</v>
      </c>
      <c r="H64" s="8"/>
      <c r="I64" s="8"/>
      <c r="J64" s="8"/>
      <c r="K64" s="8"/>
      <c r="R64" s="8" t="str">
        <f>UPPER([1]SITUASI!$M$42)</f>
        <v>WILAYAH TERTINGGAL</v>
      </c>
      <c r="S64" s="8"/>
      <c r="T64" s="8"/>
      <c r="U64" s="8"/>
      <c r="V64" s="8"/>
    </row>
    <row r="65" spans="2:22" ht="11.85" customHeight="1" x14ac:dyDescent="0.25"/>
    <row r="66" spans="2:22" ht="11.85" customHeight="1" x14ac:dyDescent="0.25">
      <c r="B66" s="13" t="s">
        <v>1</v>
      </c>
      <c r="C66" s="13" t="s">
        <v>2</v>
      </c>
      <c r="D66" s="14" t="s">
        <v>3</v>
      </c>
      <c r="E66" s="14"/>
      <c r="F66" s="14"/>
      <c r="G66" s="14"/>
      <c r="H66" s="14"/>
      <c r="I66" s="14"/>
      <c r="J66" s="14"/>
      <c r="K66" s="14"/>
      <c r="M66" s="13" t="s">
        <v>1</v>
      </c>
      <c r="N66" s="13" t="s">
        <v>2</v>
      </c>
      <c r="O66" s="14" t="s">
        <v>3</v>
      </c>
      <c r="P66" s="14"/>
      <c r="Q66" s="14"/>
      <c r="R66" s="14"/>
      <c r="S66" s="14"/>
      <c r="T66" s="14"/>
      <c r="U66" s="14"/>
      <c r="V66" s="14"/>
    </row>
    <row r="67" spans="2:22" ht="11.85" customHeight="1" x14ac:dyDescent="0.25">
      <c r="B67" s="13"/>
      <c r="C67" s="13"/>
      <c r="D67" s="15" t="s">
        <v>4</v>
      </c>
      <c r="E67" s="16" t="s">
        <v>5</v>
      </c>
      <c r="F67" s="17" t="s">
        <v>6</v>
      </c>
      <c r="G67" s="16" t="s">
        <v>7</v>
      </c>
      <c r="H67" s="18" t="s">
        <v>8</v>
      </c>
      <c r="I67" s="16" t="s">
        <v>9</v>
      </c>
      <c r="J67" s="16" t="s">
        <v>10</v>
      </c>
      <c r="K67" s="16" t="s">
        <v>11</v>
      </c>
      <c r="M67" s="13"/>
      <c r="N67" s="13"/>
      <c r="O67" s="15" t="s">
        <v>4</v>
      </c>
      <c r="P67" s="16" t="s">
        <v>5</v>
      </c>
      <c r="Q67" s="17" t="s">
        <v>6</v>
      </c>
      <c r="R67" s="16" t="s">
        <v>7</v>
      </c>
      <c r="S67" s="18" t="s">
        <v>8</v>
      </c>
      <c r="T67" s="16" t="s">
        <v>9</v>
      </c>
      <c r="U67" s="16" t="s">
        <v>10</v>
      </c>
      <c r="V67" s="16" t="s">
        <v>11</v>
      </c>
    </row>
    <row r="68" spans="2:22" ht="11.85" customHeight="1" x14ac:dyDescent="0.25">
      <c r="B68" s="19"/>
      <c r="C68" s="20"/>
      <c r="D68" s="20"/>
      <c r="E68" s="20"/>
      <c r="F68" s="20"/>
      <c r="G68" s="20"/>
      <c r="H68" s="20"/>
      <c r="I68" s="20"/>
      <c r="J68" s="20"/>
      <c r="K68" s="21"/>
      <c r="M68" s="19"/>
      <c r="N68" s="20"/>
      <c r="O68" s="20"/>
      <c r="P68" s="20"/>
      <c r="Q68" s="20"/>
      <c r="R68" s="20"/>
      <c r="S68" s="20"/>
      <c r="T68" s="20"/>
      <c r="U68" s="20"/>
      <c r="V68" s="21"/>
    </row>
    <row r="69" spans="2:22" ht="11.85" customHeight="1" x14ac:dyDescent="0.25">
      <c r="B69" s="22" t="s">
        <v>12</v>
      </c>
      <c r="C69" s="23" t="s">
        <v>13</v>
      </c>
      <c r="D69" s="24">
        <f t="array" ref="D69">IF(COUNT(IF([1]SURVEI!$H$13:$H$6031=3,[1]SURVEI!$H$13:$H$6031,"-"))&gt;0,[1]POLA!$BG$14,"-")</f>
        <v>979.17561875000001</v>
      </c>
      <c r="E69" s="25">
        <f t="array" ref="E69">IF(COUNT(IF([1]SURVEI!$H$13:$H$6031=3,[1]SURVEI!$H$13:$H$6031,"-"))&gt;0,$D69/$D$79*100,"-")</f>
        <v>48.852741029397464</v>
      </c>
      <c r="F69" s="26">
        <f t="array" ref="F69">IF(COUNT(IF([1]SURVEI!$H$13:$H$6031=3,[1]SURVEI!$H$13:$H$6031,"-"))&gt;0,$D69/$D$81*100,"-")</f>
        <v>45.543052034883722</v>
      </c>
      <c r="G69" s="25">
        <v>0.5</v>
      </c>
      <c r="H69" s="25">
        <f t="array" ref="H69">IF(COUNT(IF([1]SURVEI!$H$13:$H$6031=3,[1]SURVEI!$H$13:$H$6031,"-"))&gt;0,E69*G69,"-")</f>
        <v>24.426370514698732</v>
      </c>
      <c r="I69" s="25">
        <f t="array" ref="I69">IF(COUNT(IF([1]SURVEI!$H$13:$H$6031=3,[1]SURVEI!$H$13:$H$6031,"-"))&gt;0,F69*G69,"-")</f>
        <v>22.771526017441861</v>
      </c>
      <c r="J69" s="25">
        <v>25</v>
      </c>
      <c r="K69" s="27">
        <f t="array" ref="K69">IF(COUNT(IF([1]SURVEI!$H$13:$H$6031=3,[1]SURVEI!$H$13:$H$6031,"-"))&gt;0,IF(I69&gt;J69,J69,I69),"-")</f>
        <v>22.771526017441861</v>
      </c>
      <c r="M69" s="22" t="s">
        <v>12</v>
      </c>
      <c r="N69" s="23" t="s">
        <v>13</v>
      </c>
      <c r="O69" s="24" t="str">
        <f t="array" ref="O69">IF(COUNT(IF([1]SURVEI!$J$13:$J$6031=1,[1]SURVEI!$J$13:$J$6031,"-"))&gt;0,[1]POLA!$DW$14,"-")</f>
        <v>-</v>
      </c>
      <c r="P69" s="25" t="str">
        <f t="array" ref="P69">IF(COUNT(IF([1]SURVEI!$J$13:$J$6031=3,[1]SURVEI!$J$13:$J$6031,"-"))&gt;0,$O69/$O$79*100,"-")</f>
        <v>-</v>
      </c>
      <c r="Q69" s="26" t="str">
        <f t="array" ref="Q69">IF(COUNT(IF([1]SURVEI!$J$13:$J$6031=3,[1]SURVEI!$J$13:$J$6031,"-"))&gt;0,$O69/$O$81*100,"-")</f>
        <v>-</v>
      </c>
      <c r="R69" s="25">
        <v>0.5</v>
      </c>
      <c r="S69" s="25" t="str">
        <f t="array" ref="S69">IF(COUNT(IF([1]SURVEI!$J$13:$J$6031=3,[1]SURVEI!$J$13:$J$6031,"-"))&gt;0,P69*R69,"-")</f>
        <v>-</v>
      </c>
      <c r="T69" s="25" t="str">
        <f t="array" ref="T69">IF(COUNT(IF([1]SURVEI!$J$13:$J$6031=3,[1]SURVEI!$J$13:$J$6031,"-"))&gt;0,Q69*R69,"-")</f>
        <v>-</v>
      </c>
      <c r="U69" s="25">
        <v>25</v>
      </c>
      <c r="V69" s="27" t="str">
        <f t="array" ref="V69">IF(COUNT(IF([1]SURVEI!$J$13:$J$6031=3,[1]SURVEI!$J$13:$J$6031,"-"))&gt;0,IF(T69&gt;U69,U69,T69),"-")</f>
        <v>-</v>
      </c>
    </row>
    <row r="70" spans="2:22" ht="11.85" customHeight="1" x14ac:dyDescent="0.25">
      <c r="B70" s="22" t="s">
        <v>14</v>
      </c>
      <c r="C70" s="23" t="s">
        <v>15</v>
      </c>
      <c r="D70" s="24">
        <f t="array" ref="D70">IF(COUNT(IF([1]SURVEI!$H$13:$H$6031=3,[1]SURVEI!$H$13:$H$6031,"-"))&gt;0,[1]POLA!$BG$19,"-")</f>
        <v>103.31720520833335</v>
      </c>
      <c r="E70" s="25">
        <f t="array" ref="E70">IF(COUNT(IF([1]SURVEI!$H$13:$H$6031=3,[1]SURVEI!$H$13:$H$6031,"-"))&gt;0,$D70/$D$79*100,"-")</f>
        <v>5.1546715147658224</v>
      </c>
      <c r="F70" s="26">
        <f t="array" ref="F70">IF(COUNT(IF([1]SURVEI!$H$13:$H$6031=3,[1]SURVEI!$H$13:$H$6031,"-"))&gt;0,$D70/$D$81*100,"-")</f>
        <v>4.8054514050387604</v>
      </c>
      <c r="G70" s="25">
        <v>0.5</v>
      </c>
      <c r="H70" s="25">
        <f t="array" ref="H70">IF(COUNT(IF([1]SURVEI!$H$13:$H$6031=3,[1]SURVEI!$H$13:$H$6031,"-"))&gt;0,E70*G70,"-")</f>
        <v>2.5773357573829112</v>
      </c>
      <c r="I70" s="25">
        <f t="array" ref="I70">IF(COUNT(IF([1]SURVEI!$H$13:$H$6031=3,[1]SURVEI!$H$13:$H$6031,"-"))&gt;0,F70*G70,"-")</f>
        <v>2.4027257025193802</v>
      </c>
      <c r="J70" s="25">
        <v>2.5</v>
      </c>
      <c r="K70" s="27">
        <f t="array" ref="K70">IF(COUNT(IF([1]SURVEI!$H$13:$H$6031=3,[1]SURVEI!$H$13:$H$6031,"-"))&gt;0,IF(I70&gt;J70,J70,I70),"-")</f>
        <v>2.4027257025193802</v>
      </c>
      <c r="M70" s="22" t="s">
        <v>14</v>
      </c>
      <c r="N70" s="23" t="s">
        <v>15</v>
      </c>
      <c r="O70" s="24" t="str">
        <f t="array" ref="O70">IF(COUNT(IF([1]SURVEI!$J$13:$J$6031=1,[1]SURVEI!$J$13:$J$6031,"-"))&gt;0,[1]POLA!$DW$19,"-")</f>
        <v>-</v>
      </c>
      <c r="P70" s="25" t="str">
        <f t="array" ref="P70">IF(COUNT(IF([1]SURVEI!$J$13:$J$6031=3,[1]SURVEI!$J$13:$J$6031,"-"))&gt;0,$O70/$O$79*100,"-")</f>
        <v>-</v>
      </c>
      <c r="Q70" s="26" t="str">
        <f t="array" ref="Q70">IF(COUNT(IF([1]SURVEI!$J$13:$J$6031=3,[1]SURVEI!$J$13:$J$6031,"-"))&gt;0,$O70/$O$81*100,"-")</f>
        <v>-</v>
      </c>
      <c r="R70" s="25">
        <v>0.5</v>
      </c>
      <c r="S70" s="25" t="str">
        <f t="array" ref="S70">IF(COUNT(IF([1]SURVEI!$J$13:$J$6031=3,[1]SURVEI!$J$13:$J$6031,"-"))&gt;0,P70*R70,"-")</f>
        <v>-</v>
      </c>
      <c r="T70" s="25" t="str">
        <f t="array" ref="T70">IF(COUNT(IF([1]SURVEI!$J$13:$J$6031=3,[1]SURVEI!$J$13:$J$6031,"-"))&gt;0,Q70*R70,"-")</f>
        <v>-</v>
      </c>
      <c r="U70" s="25">
        <v>2.5</v>
      </c>
      <c r="V70" s="27" t="str">
        <f t="array" ref="V70">IF(COUNT(IF([1]SURVEI!$J$13:$J$6031=3,[1]SURVEI!$J$13:$J$6031,"-"))&gt;0,IF(T70&gt;U70,U70,T70),"-")</f>
        <v>-</v>
      </c>
    </row>
    <row r="71" spans="2:22" ht="11.85" customHeight="1" x14ac:dyDescent="0.25">
      <c r="B71" s="22" t="s">
        <v>16</v>
      </c>
      <c r="C71" s="23" t="s">
        <v>17</v>
      </c>
      <c r="D71" s="24">
        <f t="array" ref="D71">IF(COUNT(IF([1]SURVEI!$H$13:$H$6031=3,[1]SURVEI!$H$13:$H$6031,"-"))&gt;0,[1]POLA!$BG$26,"-")</f>
        <v>239.71155763888891</v>
      </c>
      <c r="E71" s="25">
        <f t="array" ref="E71">IF(COUNT(IF([1]SURVEI!$H$13:$H$6031=3,[1]SURVEI!$H$13:$H$6031,"-"))&gt;0,$D71/$D$79*100,"-")</f>
        <v>11.959618298130877</v>
      </c>
      <c r="F71" s="26">
        <f t="array" ref="F71">IF(COUNT(IF([1]SURVEI!$H$13:$H$6031=3,[1]SURVEI!$H$13:$H$6031,"-"))&gt;0,$D71/$D$81*100,"-")</f>
        <v>11.14937477390181</v>
      </c>
      <c r="G71" s="25">
        <v>2</v>
      </c>
      <c r="H71" s="25">
        <f t="array" ref="H71">IF(COUNT(IF([1]SURVEI!$H$13:$H$6031=3,[1]SURVEI!$H$13:$H$6031,"-"))&gt;0,E71*G71,"-")</f>
        <v>23.919236596261754</v>
      </c>
      <c r="I71" s="25">
        <f t="array" ref="I71">IF(COUNT(IF([1]SURVEI!$H$13:$H$6031=3,[1]SURVEI!$H$13:$H$6031,"-"))&gt;0,F71*G71,"-")</f>
        <v>22.29874954780362</v>
      </c>
      <c r="J71" s="25">
        <v>24</v>
      </c>
      <c r="K71" s="27">
        <f t="array" ref="K71">IF(COUNT(IF([1]SURVEI!$H$13:$H$6031=3,[1]SURVEI!$H$13:$H$6031,"-"))&gt;0,IF(I71&gt;J71,J71,I71),"-")</f>
        <v>22.29874954780362</v>
      </c>
      <c r="M71" s="22" t="s">
        <v>16</v>
      </c>
      <c r="N71" s="23" t="s">
        <v>17</v>
      </c>
      <c r="O71" s="24" t="str">
        <f t="array" ref="O71">IF(COUNT(IF([1]SURVEI!$J$13:$J$6031=1,[1]SURVEI!$J$13:$J$6031,"-"))&gt;0,[1]POLA!$DW$26,"-")</f>
        <v>-</v>
      </c>
      <c r="P71" s="25" t="str">
        <f t="array" ref="P71">IF(COUNT(IF([1]SURVEI!$J$13:$J$6031=3,[1]SURVEI!$J$13:$J$6031,"-"))&gt;0,$O71/$O$79*100,"-")</f>
        <v>-</v>
      </c>
      <c r="Q71" s="26" t="str">
        <f t="array" ref="Q71">IF(COUNT(IF([1]SURVEI!$J$13:$J$6031=3,[1]SURVEI!$J$13:$J$6031,"-"))&gt;0,$O71/$O$81*100,"-")</f>
        <v>-</v>
      </c>
      <c r="R71" s="25">
        <v>2</v>
      </c>
      <c r="S71" s="25" t="str">
        <f t="array" ref="S71">IF(COUNT(IF([1]SURVEI!$J$13:$J$6031=3,[1]SURVEI!$J$13:$J$6031,"-"))&gt;0,P71*R71,"-")</f>
        <v>-</v>
      </c>
      <c r="T71" s="25" t="str">
        <f t="array" ref="T71">IF(COUNT(IF([1]SURVEI!$J$13:$J$6031=3,[1]SURVEI!$J$13:$J$6031,"-"))&gt;0,Q71*R71,"-")</f>
        <v>-</v>
      </c>
      <c r="U71" s="25">
        <v>24</v>
      </c>
      <c r="V71" s="27" t="str">
        <f t="array" ref="V71">IF(COUNT(IF([1]SURVEI!$J$13:$J$6031=3,[1]SURVEI!$J$13:$J$6031,"-"))&gt;0,IF(T71&gt;U71,U71,T71),"-")</f>
        <v>-</v>
      </c>
    </row>
    <row r="72" spans="2:22" ht="11.85" customHeight="1" x14ac:dyDescent="0.25">
      <c r="B72" s="22" t="s">
        <v>18</v>
      </c>
      <c r="C72" s="23" t="s">
        <v>19</v>
      </c>
      <c r="D72" s="24">
        <f t="array" ref="D72">IF(COUNT(IF([1]SURVEI!$H$13:$H$6031=3,[1]SURVEI!$H$13:$H$6031,"-"))&gt;0,[1]POLA!$BG$33,"-")</f>
        <v>265.05097916666665</v>
      </c>
      <c r="E72" s="25">
        <f t="array" ref="E72">IF(COUNT(IF([1]SURVEI!$H$13:$H$6031=3,[1]SURVEI!$H$13:$H$6031,"-"))&gt;0,$D72/$D$79*100,"-")</f>
        <v>13.223845239679472</v>
      </c>
      <c r="F72" s="26">
        <f t="array" ref="F72">IF(COUNT(IF([1]SURVEI!$H$13:$H$6031=3,[1]SURVEI!$H$13:$H$6031,"-"))&gt;0,$D72/$D$81*100,"-")</f>
        <v>12.327952519379844</v>
      </c>
      <c r="G72" s="25">
        <v>0.5</v>
      </c>
      <c r="H72" s="25">
        <f t="array" ref="H72">IF(COUNT(IF([1]SURVEI!$H$13:$H$6031=3,[1]SURVEI!$H$13:$H$6031,"-"))&gt;0,E72*G72,"-")</f>
        <v>6.6119226198397358</v>
      </c>
      <c r="I72" s="25">
        <f t="array" ref="I72">IF(COUNT(IF([1]SURVEI!$H$13:$H$6031=3,[1]SURVEI!$H$13:$H$6031,"-"))&gt;0,F72*G72,"-")</f>
        <v>6.1639762596899219</v>
      </c>
      <c r="J72" s="25">
        <v>5</v>
      </c>
      <c r="K72" s="27">
        <f t="array" ref="K72">IF(COUNT(IF([1]SURVEI!$H$13:$H$6031=3,[1]SURVEI!$H$13:$H$6031,"-"))&gt;0,IF(I72&gt;J72,J72,I72),"-")</f>
        <v>5</v>
      </c>
      <c r="M72" s="22" t="s">
        <v>18</v>
      </c>
      <c r="N72" s="23" t="s">
        <v>19</v>
      </c>
      <c r="O72" s="24" t="str">
        <f t="array" ref="O72">IF(COUNT(IF([1]SURVEI!$J$13:$J$6031=1,[1]SURVEI!$J$13:$J$6031,"-"))&gt;0,[1]POLA!$DW$33,"-")</f>
        <v>-</v>
      </c>
      <c r="P72" s="25" t="str">
        <f t="array" ref="P72">IF(COUNT(IF([1]SURVEI!$J$13:$J$6031=3,[1]SURVEI!$J$13:$J$6031,"-"))&gt;0,$O72/$O$79*100,"-")</f>
        <v>-</v>
      </c>
      <c r="Q72" s="26" t="str">
        <f t="array" ref="Q72">IF(COUNT(IF([1]SURVEI!$J$13:$J$6031=3,[1]SURVEI!$J$13:$J$6031,"-"))&gt;0,$O72/$O$81*100,"-")</f>
        <v>-</v>
      </c>
      <c r="R72" s="25">
        <v>0.5</v>
      </c>
      <c r="S72" s="25" t="str">
        <f t="array" ref="S72">IF(COUNT(IF([1]SURVEI!$J$13:$J$6031=3,[1]SURVEI!$J$13:$J$6031,"-"))&gt;0,P72*R72,"-")</f>
        <v>-</v>
      </c>
      <c r="T72" s="25" t="str">
        <f t="array" ref="T72">IF(COUNT(IF([1]SURVEI!$J$13:$J$6031=3,[1]SURVEI!$J$13:$J$6031,"-"))&gt;0,Q72*R72,"-")</f>
        <v>-</v>
      </c>
      <c r="U72" s="25">
        <v>5</v>
      </c>
      <c r="V72" s="27" t="str">
        <f t="array" ref="V72">IF(COUNT(IF([1]SURVEI!$J$13:$J$6031=3,[1]SURVEI!$J$13:$J$6031,"-"))&gt;0,IF(T72&gt;U72,U72,T72),"-")</f>
        <v>-</v>
      </c>
    </row>
    <row r="73" spans="2:22" ht="11.85" customHeight="1" x14ac:dyDescent="0.25">
      <c r="B73" s="22" t="s">
        <v>20</v>
      </c>
      <c r="C73" s="23" t="s">
        <v>21</v>
      </c>
      <c r="D73" s="24">
        <f t="array" ref="D73">IF(COUNT(IF([1]SURVEI!$H$13:$H$6031=3,[1]SURVEI!$H$13:$H$6031,"-"))&gt;0,[1]POLA!$BG$39,"-")</f>
        <v>33.398220138888888</v>
      </c>
      <c r="E73" s="25">
        <f t="array" ref="E73">IF(COUNT(IF([1]SURVEI!$H$13:$H$6031=3,[1]SURVEI!$H$13:$H$6031,"-"))&gt;0,$D73/$D$79*100,"-")</f>
        <v>1.6662941438133576</v>
      </c>
      <c r="F73" s="26">
        <f t="array" ref="F73">IF(COUNT(IF([1]SURVEI!$H$13:$H$6031=3,[1]SURVEI!$H$13:$H$6031,"-"))&gt;0,$D73/$D$81*100,"-")</f>
        <v>1.553405587855297</v>
      </c>
      <c r="G73" s="25">
        <v>0.5</v>
      </c>
      <c r="H73" s="25">
        <f t="array" ref="H73">IF(COUNT(IF([1]SURVEI!$H$13:$H$6031=3,[1]SURVEI!$H$13:$H$6031,"-"))&gt;0,E73*G73,"-")</f>
        <v>0.8331470719066788</v>
      </c>
      <c r="I73" s="25">
        <f t="array" ref="I73">IF(COUNT(IF([1]SURVEI!$H$13:$H$6031=3,[1]SURVEI!$H$13:$H$6031,"-"))&gt;0,F73*G73,"-")</f>
        <v>0.77670279392764852</v>
      </c>
      <c r="J73" s="25">
        <v>1</v>
      </c>
      <c r="K73" s="27">
        <f t="array" ref="K73">IF(COUNT(IF([1]SURVEI!$H$13:$H$6031=3,[1]SURVEI!$H$13:$H$6031,"-"))&gt;0,IF(I73&gt;J73,J73,I73),"-")</f>
        <v>0.77670279392764852</v>
      </c>
      <c r="M73" s="22" t="s">
        <v>20</v>
      </c>
      <c r="N73" s="23" t="s">
        <v>21</v>
      </c>
      <c r="O73" s="24" t="str">
        <f t="array" ref="O73">IF(COUNT(IF([1]SURVEI!$J$13:$J$6031=1,[1]SURVEI!$J$13:$J$6031,"-"))&gt;0,[1]POLA!$DW$39,"-")</f>
        <v>-</v>
      </c>
      <c r="P73" s="25" t="str">
        <f t="array" ref="P73">IF(COUNT(IF([1]SURVEI!$J$13:$J$6031=3,[1]SURVEI!$J$13:$J$6031,"-"))&gt;0,$O73/$O$79*100,"-")</f>
        <v>-</v>
      </c>
      <c r="Q73" s="26" t="str">
        <f t="array" ref="Q73">IF(COUNT(IF([1]SURVEI!$J$13:$J$6031=3,[1]SURVEI!$J$13:$J$6031,"-"))&gt;0,$O73/$O$81*100,"-")</f>
        <v>-</v>
      </c>
      <c r="R73" s="25">
        <v>0.5</v>
      </c>
      <c r="S73" s="25" t="str">
        <f t="array" ref="S73">IF(COUNT(IF([1]SURVEI!$J$13:$J$6031=3,[1]SURVEI!$J$13:$J$6031,"-"))&gt;0,P73*R73,"-")</f>
        <v>-</v>
      </c>
      <c r="T73" s="25" t="str">
        <f t="array" ref="T73">IF(COUNT(IF([1]SURVEI!$J$13:$J$6031=3,[1]SURVEI!$J$13:$J$6031,"-"))&gt;0,Q73*R73,"-")</f>
        <v>-</v>
      </c>
      <c r="U73" s="25">
        <v>1</v>
      </c>
      <c r="V73" s="27" t="str">
        <f t="array" ref="V73">IF(COUNT(IF([1]SURVEI!$J$13:$J$6031=3,[1]SURVEI!$J$13:$J$6031,"-"))&gt;0,IF(T73&gt;U73,U73,T73),"-")</f>
        <v>-</v>
      </c>
    </row>
    <row r="74" spans="2:22" ht="11.85" customHeight="1" x14ac:dyDescent="0.25">
      <c r="B74" s="22" t="s">
        <v>22</v>
      </c>
      <c r="C74" s="23" t="s">
        <v>23</v>
      </c>
      <c r="D74" s="24">
        <f t="array" ref="D74">IF(COUNT(IF([1]SURVEI!$H$13:$H$6031=3,[1]SURVEI!$H$13:$H$6031,"-"))&gt;0,[1]POLA!$BG$45,"-")</f>
        <v>129.0559375</v>
      </c>
      <c r="E74" s="25">
        <f t="array" ref="E74">IF(COUNT(IF([1]SURVEI!$H$13:$H$6031=3,[1]SURVEI!$H$13:$H$6031,"-"))&gt;0,$D74/$D$79*100,"-")</f>
        <v>6.43882075111524</v>
      </c>
      <c r="F74" s="26">
        <f t="array" ref="F74">IF(COUNT(IF([1]SURVEI!$H$13:$H$6031=3,[1]SURVEI!$H$13:$H$6031,"-"))&gt;0,$D74/$D$81*100,"-")</f>
        <v>6.0026017441860464</v>
      </c>
      <c r="G74" s="25">
        <v>2</v>
      </c>
      <c r="H74" s="25">
        <f t="array" ref="H74">IF(COUNT(IF([1]SURVEI!$H$13:$H$6031=3,[1]SURVEI!$H$13:$H$6031,"-"))&gt;0,E74*G74,"-")</f>
        <v>12.87764150223048</v>
      </c>
      <c r="I74" s="25">
        <f t="array" ref="I74">IF(COUNT(IF([1]SURVEI!$H$13:$H$6031=3,[1]SURVEI!$H$13:$H$6031,"-"))&gt;0,F74*G74,"-")</f>
        <v>12.005203488372093</v>
      </c>
      <c r="J74" s="25">
        <v>10</v>
      </c>
      <c r="K74" s="27">
        <f t="array" ref="K74">IF(COUNT(IF([1]SURVEI!$H$13:$H$6031=3,[1]SURVEI!$H$13:$H$6031,"-"))&gt;0,IF(I74&gt;J74,J74,I74),"-")</f>
        <v>10</v>
      </c>
      <c r="M74" s="22" t="s">
        <v>22</v>
      </c>
      <c r="N74" s="23" t="s">
        <v>23</v>
      </c>
      <c r="O74" s="24" t="str">
        <f t="array" ref="O74">IF(COUNT(IF([1]SURVEI!$J$13:$J$6031=1,[1]SURVEI!$J$13:$J$6031,"-"))&gt;0,[1]POLA!$DW$45,"-")</f>
        <v>-</v>
      </c>
      <c r="P74" s="25" t="str">
        <f t="array" ref="P74">IF(COUNT(IF([1]SURVEI!$J$13:$J$6031=3,[1]SURVEI!$J$13:$J$6031,"-"))&gt;0,$O74/$O$79*100,"-")</f>
        <v>-</v>
      </c>
      <c r="Q74" s="26" t="str">
        <f t="array" ref="Q74">IF(COUNT(IF([1]SURVEI!$J$13:$J$6031=3,[1]SURVEI!$J$13:$J$6031,"-"))&gt;0,$O74/$O$81*100,"-")</f>
        <v>-</v>
      </c>
      <c r="R74" s="25">
        <v>2</v>
      </c>
      <c r="S74" s="25" t="str">
        <f t="array" ref="S74">IF(COUNT(IF([1]SURVEI!$J$13:$J$6031=3,[1]SURVEI!$J$13:$J$6031,"-"))&gt;0,P74*R74,"-")</f>
        <v>-</v>
      </c>
      <c r="T74" s="25" t="str">
        <f t="array" ref="T74">IF(COUNT(IF([1]SURVEI!$J$13:$J$6031=3,[1]SURVEI!$J$13:$J$6031,"-"))&gt;0,Q74*R74,"-")</f>
        <v>-</v>
      </c>
      <c r="U74" s="25">
        <v>10</v>
      </c>
      <c r="V74" s="27" t="str">
        <f t="array" ref="V74">IF(COUNT(IF([1]SURVEI!$J$13:$J$6031=3,[1]SURVEI!$J$13:$J$6031,"-"))&gt;0,IF(T74&gt;U74,U74,T74),"-")</f>
        <v>-</v>
      </c>
    </row>
    <row r="75" spans="2:22" ht="11.85" customHeight="1" x14ac:dyDescent="0.25">
      <c r="B75" s="22" t="s">
        <v>24</v>
      </c>
      <c r="C75" s="23" t="s">
        <v>25</v>
      </c>
      <c r="D75" s="24">
        <f t="array" ref="D75">IF(COUNT(IF([1]SURVEI!$H$13:$H$6031=3,[1]SURVEI!$H$13:$H$6031,"-"))&gt;0,[1]POLA!$BG$51,"-")</f>
        <v>98.330993055555538</v>
      </c>
      <c r="E75" s="25">
        <f t="array" ref="E75">IF(COUNT(IF([1]SURVEI!$H$13:$H$6031=3,[1]SURVEI!$H$13:$H$6031,"-"))&gt;0,$D75/$D$79*100,"-")</f>
        <v>4.9059008894021598</v>
      </c>
      <c r="F75" s="26">
        <f t="array" ref="F75">IF(COUNT(IF([1]SURVEI!$H$13:$H$6031=3,[1]SURVEI!$H$13:$H$6031,"-"))&gt;0,$D75/$D$81*100,"-")</f>
        <v>4.5735345607235134</v>
      </c>
      <c r="G75" s="25">
        <v>0.5</v>
      </c>
      <c r="H75" s="25">
        <f t="array" ref="H75">IF(COUNT(IF([1]SURVEI!$H$13:$H$6031=3,[1]SURVEI!$H$13:$H$6031,"-"))&gt;0,E75*G75,"-")</f>
        <v>2.4529504447010799</v>
      </c>
      <c r="I75" s="25">
        <f t="array" ref="I75">IF(COUNT(IF([1]SURVEI!$H$13:$H$6031=3,[1]SURVEI!$H$13:$H$6031,"-"))&gt;0,F75*G75,"-")</f>
        <v>2.2867672803617567</v>
      </c>
      <c r="J75" s="25">
        <v>2.5</v>
      </c>
      <c r="K75" s="27">
        <f t="array" ref="K75">IF(COUNT(IF([1]SURVEI!$H$13:$H$6031=3,[1]SURVEI!$H$13:$H$6031,"-"))&gt;0,IF(I75&gt;J75,J75,I75),"-")</f>
        <v>2.2867672803617567</v>
      </c>
      <c r="M75" s="22" t="s">
        <v>24</v>
      </c>
      <c r="N75" s="23" t="s">
        <v>25</v>
      </c>
      <c r="O75" s="24" t="str">
        <f t="array" ref="O75">IF(COUNT(IF([1]SURVEI!$J$13:$J$6031=1,[1]SURVEI!$J$13:$J$6031,"-"))&gt;0,[1]POLA!$DW$51,"-")</f>
        <v>-</v>
      </c>
      <c r="P75" s="25" t="str">
        <f t="array" ref="P75">IF(COUNT(IF([1]SURVEI!$J$13:$J$6031=3,[1]SURVEI!$J$13:$J$6031,"-"))&gt;0,$O75/$O$79*100,"-")</f>
        <v>-</v>
      </c>
      <c r="Q75" s="26" t="str">
        <f t="array" ref="Q75">IF(COUNT(IF([1]SURVEI!$J$13:$J$6031=3,[1]SURVEI!$J$13:$J$6031,"-"))&gt;0,$O75/$O$81*100,"-")</f>
        <v>-</v>
      </c>
      <c r="R75" s="25">
        <v>0.5</v>
      </c>
      <c r="S75" s="25" t="str">
        <f t="array" ref="S75">IF(COUNT(IF([1]SURVEI!$J$13:$J$6031=3,[1]SURVEI!$J$13:$J$6031,"-"))&gt;0,P75*R75,"-")</f>
        <v>-</v>
      </c>
      <c r="T75" s="25" t="str">
        <f t="array" ref="T75">IF(COUNT(IF([1]SURVEI!$J$13:$J$6031=3,[1]SURVEI!$J$13:$J$6031,"-"))&gt;0,Q75*R75,"-")</f>
        <v>-</v>
      </c>
      <c r="U75" s="25">
        <v>2.5</v>
      </c>
      <c r="V75" s="27" t="str">
        <f t="array" ref="V75">IF(COUNT(IF([1]SURVEI!$J$13:$J$6031=3,[1]SURVEI!$J$13:$J$6031,"-"))&gt;0,IF(T75&gt;U75,U75,T75),"-")</f>
        <v>-</v>
      </c>
    </row>
    <row r="76" spans="2:22" ht="11.85" customHeight="1" x14ac:dyDescent="0.25">
      <c r="B76" s="22" t="s">
        <v>26</v>
      </c>
      <c r="C76" s="23" t="s">
        <v>27</v>
      </c>
      <c r="D76" s="24">
        <f t="array" ref="D76">IF(COUNT(IF([1]SURVEI!$H$13:$H$6031=3,[1]SURVEI!$H$13:$H$6031,"-"))&gt;0,[1]POLA!$BG$56,"-")</f>
        <v>121.91923569444441</v>
      </c>
      <c r="E76" s="25">
        <f t="array" ref="E76">IF(COUNT(IF([1]SURVEI!$H$13:$H$6031=3,[1]SURVEI!$H$13:$H$6031,"-"))&gt;0,$D76/$D$79*100,"-")</f>
        <v>6.082758530575151</v>
      </c>
      <c r="F76" s="26">
        <f t="array" ref="F76">IF(COUNT(IF([1]SURVEI!$H$13:$H$6031=3,[1]SURVEI!$H$13:$H$6031,"-"))&gt;0,$D76/$D$81*100,"-")</f>
        <v>5.6706621253229956</v>
      </c>
      <c r="G76" s="25">
        <v>5</v>
      </c>
      <c r="H76" s="25">
        <f t="array" ref="H76">IF(COUNT(IF([1]SURVEI!$H$13:$H$6031=3,[1]SURVEI!$H$13:$H$6031,"-"))&gt;0,E76*G76,"-")</f>
        <v>30.413792652875756</v>
      </c>
      <c r="I76" s="25">
        <f t="array" ref="I76">IF(COUNT(IF([1]SURVEI!$H$13:$H$6031=3,[1]SURVEI!$H$13:$H$6031,"-"))&gt;0,F76*G76,"-")</f>
        <v>28.353310626614977</v>
      </c>
      <c r="J76" s="25">
        <v>30</v>
      </c>
      <c r="K76" s="27">
        <f t="array" ref="K76">IF(COUNT(IF([1]SURVEI!$H$13:$H$6031=3,[1]SURVEI!$H$13:$H$6031,"-"))&gt;0,IF(I76&gt;J76,J76,I76),"-")</f>
        <v>28.353310626614977</v>
      </c>
      <c r="M76" s="22" t="s">
        <v>26</v>
      </c>
      <c r="N76" s="23" t="s">
        <v>27</v>
      </c>
      <c r="O76" s="24" t="str">
        <f t="array" ref="O76">IF(COUNT(IF([1]SURVEI!$J$13:$J$6031=1,[1]SURVEI!$J$13:$J$6031,"-"))&gt;0,[1]POLA!$DW$56,"-")</f>
        <v>-</v>
      </c>
      <c r="P76" s="25" t="str">
        <f t="array" ref="P76">IF(COUNT(IF([1]SURVEI!$J$13:$J$6031=3,[1]SURVEI!$J$13:$J$6031,"-"))&gt;0,$O76/$O$79*100,"-")</f>
        <v>-</v>
      </c>
      <c r="Q76" s="26" t="str">
        <f t="array" ref="Q76">IF(COUNT(IF([1]SURVEI!$J$13:$J$6031=3,[1]SURVEI!$J$13:$J$6031,"-"))&gt;0,$O76/$O$81*100,"-")</f>
        <v>-</v>
      </c>
      <c r="R76" s="25">
        <v>5</v>
      </c>
      <c r="S76" s="25" t="str">
        <f t="array" ref="S76">IF(COUNT(IF([1]SURVEI!$J$13:$J$6031=3,[1]SURVEI!$J$13:$J$6031,"-"))&gt;0,P76*R76,"-")</f>
        <v>-</v>
      </c>
      <c r="T76" s="25" t="str">
        <f t="array" ref="T76">IF(COUNT(IF([1]SURVEI!$J$13:$J$6031=3,[1]SURVEI!$J$13:$J$6031,"-"))&gt;0,Q76*R76,"-")</f>
        <v>-</v>
      </c>
      <c r="U76" s="25">
        <v>30</v>
      </c>
      <c r="V76" s="27" t="str">
        <f t="array" ref="V76">IF(COUNT(IF([1]SURVEI!$J$13:$J$6031=3,[1]SURVEI!$J$13:$J$6031,"-"))&gt;0,IF(T76&gt;U76,U76,T76),"-")</f>
        <v>-</v>
      </c>
    </row>
    <row r="77" spans="2:22" ht="11.85" customHeight="1" x14ac:dyDescent="0.25">
      <c r="B77" s="22" t="s">
        <v>28</v>
      </c>
      <c r="C77" s="23" t="s">
        <v>29</v>
      </c>
      <c r="D77" s="24">
        <f t="array" ref="D77">IF(COUNT(IF([1]SURVEI!$H$13:$H$6031=3,[1]SURVEI!$H$13:$H$6031,"-"))&gt;0,[1]POLA!$BG$60,"-")</f>
        <v>34.381458923611113</v>
      </c>
      <c r="E77" s="25">
        <f t="array" ref="E77">IF(COUNT(IF([1]SURVEI!$H$13:$H$6031=3,[1]SURVEI!$H$13:$H$6031,"-"))&gt;0,$D77/$D$79*100,"-")</f>
        <v>1.7153496031204567</v>
      </c>
      <c r="F77" s="26">
        <f t="array" ref="F77">IF(COUNT(IF([1]SURVEI!$H$13:$H$6031=3,[1]SURVEI!$H$13:$H$6031,"-"))&gt;0,$D77/$D$81*100,"-")</f>
        <v>1.5991376243540054</v>
      </c>
      <c r="G77" s="25">
        <v>0</v>
      </c>
      <c r="H77" s="25">
        <f t="array" ref="H77">IF(COUNT(IF([1]SURVEI!$H$13:$H$6031=3,[1]SURVEI!$H$13:$H$6031,"-"))&gt;0,E77*G77,"-")</f>
        <v>0</v>
      </c>
      <c r="I77" s="25">
        <f t="array" ref="I77">IF(COUNT(IF([1]SURVEI!$H$13:$H$6031=3,[1]SURVEI!$H$13:$H$6031,"-"))&gt;0,F77*G77,"-")</f>
        <v>0</v>
      </c>
      <c r="J77" s="25">
        <v>0</v>
      </c>
      <c r="K77" s="27">
        <f t="array" ref="K77">IF(COUNT(IF([1]SURVEI!$H$13:$H$6031=3,[1]SURVEI!$H$13:$H$6031,"-"))&gt;0,IF(I77&gt;J77,J77,I77),"-")</f>
        <v>0</v>
      </c>
      <c r="M77" s="22" t="s">
        <v>28</v>
      </c>
      <c r="N77" s="23" t="s">
        <v>29</v>
      </c>
      <c r="O77" s="24" t="str">
        <f t="array" ref="O77">IF(COUNT(IF([1]SURVEI!$J$13:$J$6031=1,[1]SURVEI!$J$13:$J$6031,"-"))&gt;0,[1]POLA!$DW$60,"-")</f>
        <v>-</v>
      </c>
      <c r="P77" s="25" t="str">
        <f t="array" ref="P77">IF(COUNT(IF([1]SURVEI!$J$13:$J$6031=3,[1]SURVEI!$J$13:$J$6031,"-"))&gt;0,$O77/$O$79*100,"-")</f>
        <v>-</v>
      </c>
      <c r="Q77" s="26" t="str">
        <f t="array" ref="Q77">IF(COUNT(IF([1]SURVEI!$J$13:$J$6031=3,[1]SURVEI!$J$13:$J$6031,"-"))&gt;0,$O77/$O$81*100,"-")</f>
        <v>-</v>
      </c>
      <c r="R77" s="25">
        <v>0</v>
      </c>
      <c r="S77" s="25" t="str">
        <f t="array" ref="S77">IF(COUNT(IF([1]SURVEI!$J$13:$J$6031=3,[1]SURVEI!$J$13:$J$6031,"-"))&gt;0,P77*R77,"-")</f>
        <v>-</v>
      </c>
      <c r="T77" s="25" t="str">
        <f t="array" ref="T77">IF(COUNT(IF([1]SURVEI!$J$13:$J$6031=3,[1]SURVEI!$J$13:$J$6031,"-"))&gt;0,Q77*R77,"-")</f>
        <v>-</v>
      </c>
      <c r="U77" s="25">
        <v>0</v>
      </c>
      <c r="V77" s="27" t="str">
        <f t="array" ref="V77">IF(COUNT(IF([1]SURVEI!$J$13:$J$6031=3,[1]SURVEI!$J$13:$J$6031,"-"))&gt;0,IF(T77&gt;U77,U77,T77),"-")</f>
        <v>-</v>
      </c>
    </row>
    <row r="78" spans="2:22" ht="11.85" customHeight="1" x14ac:dyDescent="0.2">
      <c r="B78" s="28"/>
      <c r="C78" s="29"/>
      <c r="D78" s="29"/>
      <c r="E78" s="29"/>
      <c r="F78" s="29"/>
      <c r="G78" s="29"/>
      <c r="H78" s="29"/>
      <c r="I78" s="29"/>
      <c r="J78" s="29"/>
      <c r="K78" s="30"/>
      <c r="M78" s="28"/>
      <c r="N78" s="29"/>
      <c r="O78" s="29"/>
      <c r="P78" s="29"/>
      <c r="Q78" s="29"/>
      <c r="R78" s="29"/>
      <c r="S78" s="29"/>
      <c r="T78" s="29"/>
      <c r="U78" s="29"/>
      <c r="V78" s="30"/>
    </row>
    <row r="79" spans="2:22" ht="11.85" customHeight="1" x14ac:dyDescent="0.25">
      <c r="B79" s="31"/>
      <c r="C79" s="32" t="s">
        <v>30</v>
      </c>
      <c r="D79" s="26">
        <f t="array" ref="D79">IF(SUM(D69:D77)&gt;0,SUM(D69:D77),"-")</f>
        <v>2004.3412060763887</v>
      </c>
      <c r="E79" s="27">
        <f t="array" ref="E79">IF(SUM(E69:E77)&gt;0,SUM(E69:E77),"-")</f>
        <v>100.00000000000001</v>
      </c>
      <c r="F79" s="27">
        <f t="array" ref="F79">IF(SUM(F69:F77)&gt;0,SUM(F69:F77),"-")</f>
        <v>93.225172375645997</v>
      </c>
      <c r="G79" s="27">
        <f t="array" ref="G79">IF(SUM(G69:G77)&gt;0,SUM(G69:G77),"-")</f>
        <v>11.5</v>
      </c>
      <c r="H79" s="27">
        <f t="array" ref="H79">IF(SUM(H69:H77)&gt;0,SUM(H69:H77),"-")</f>
        <v>104.11239715989713</v>
      </c>
      <c r="I79" s="27">
        <f t="array" ref="I79">IF(SUM(I69:I77)&gt;0,SUM(I69:I77),"-")</f>
        <v>97.058961716731261</v>
      </c>
      <c r="J79" s="27">
        <f t="array" ref="J79">IF(SUM(J69:J77)&gt;0,SUM(J69:J77),"-")</f>
        <v>100</v>
      </c>
      <c r="K79" s="27">
        <f t="array" ref="K79">IF(SUM(K69:K77)&gt;0,SUM(K69:K77),"-")</f>
        <v>93.88978196866924</v>
      </c>
      <c r="M79" s="31"/>
      <c r="N79" s="32" t="s">
        <v>30</v>
      </c>
      <c r="O79" s="26" t="str">
        <f t="array" ref="O79">IF(SUM(O69:O77)&gt;0,SUM(O69:O77),"-")</f>
        <v>-</v>
      </c>
      <c r="P79" s="27" t="str">
        <f t="array" ref="P79">IF(SUM(P69:P77)&gt;0,SUM(P69:P77),"-")</f>
        <v>-</v>
      </c>
      <c r="Q79" s="27" t="str">
        <f t="array" ref="Q79">IF(SUM(Q69:Q77)&gt;0,SUM(Q69:Q77),"-")</f>
        <v>-</v>
      </c>
      <c r="R79" s="27">
        <f t="array" ref="R79">IF(SUM(R69:R77)&gt;0,SUM(R69:R77),"-")</f>
        <v>11.5</v>
      </c>
      <c r="S79" s="27" t="str">
        <f t="array" ref="S79">IF(SUM(S69:S77)&gt;0,SUM(S69:S77),"-")</f>
        <v>-</v>
      </c>
      <c r="T79" s="27" t="str">
        <f t="array" ref="T79">IF(SUM(T69:T77)&gt;0,SUM(T69:T77),"-")</f>
        <v>-</v>
      </c>
      <c r="U79" s="27">
        <f t="array" ref="U79">IF(SUM(U69:U77)&gt;0,SUM(U69:U77),"-")</f>
        <v>100</v>
      </c>
      <c r="V79" s="27" t="str">
        <f t="array" ref="V79">IF(SUM(V69:V77)&gt;0,SUM(V69:V77),"-")</f>
        <v>-</v>
      </c>
    </row>
    <row r="80" spans="2:22" ht="11.85" customHeight="1" x14ac:dyDescent="0.25">
      <c r="B80" s="33" t="s">
        <v>31</v>
      </c>
      <c r="C80" s="33"/>
      <c r="D80" s="33"/>
      <c r="E80" s="33"/>
      <c r="F80" s="33"/>
      <c r="G80" s="33"/>
      <c r="H80" s="33"/>
      <c r="I80" s="33"/>
      <c r="J80" s="33"/>
      <c r="K80" s="33"/>
      <c r="M80" s="33" t="s">
        <v>31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2:18" ht="11.85" customHeight="1" x14ac:dyDescent="0.2">
      <c r="B81" s="34" t="s">
        <v>34</v>
      </c>
      <c r="D81" s="35">
        <f>[1]POLA!$BK$12</f>
        <v>2150</v>
      </c>
      <c r="E81" s="36" t="s">
        <v>33</v>
      </c>
      <c r="G81" s="6"/>
      <c r="M81" s="34" t="s">
        <v>34</v>
      </c>
      <c r="O81" s="24" t="str">
        <f t="array" ref="O81">IF(COUNT(IF([1]SURVEI!$J$13:$J$6031=3,[1]SURVEI!$J$13:$J$6031,""))&gt;0,SUM(IF([1]SURVEI!$J$13:$J$6031=3,[1]SURVEI!$AE$13:$AE$6031,0))/COUNT(IF([1]SURVEI!$J$13:$J$6031=3,[1]SURVEI!$J$13:$J$6031,""),"-"),"-")</f>
        <v>-</v>
      </c>
      <c r="P81" s="36" t="s">
        <v>33</v>
      </c>
      <c r="R81" s="6"/>
    </row>
  </sheetData>
  <mergeCells count="62">
    <mergeCell ref="B68:K68"/>
    <mergeCell ref="M68:V68"/>
    <mergeCell ref="B78:K78"/>
    <mergeCell ref="M78:V78"/>
    <mergeCell ref="B80:K80"/>
    <mergeCell ref="M80:V80"/>
    <mergeCell ref="G64:K64"/>
    <mergeCell ref="R64:V64"/>
    <mergeCell ref="B66:B67"/>
    <mergeCell ref="C66:C67"/>
    <mergeCell ref="D66:K66"/>
    <mergeCell ref="M66:M67"/>
    <mergeCell ref="N66:N67"/>
    <mergeCell ref="O66:V66"/>
    <mergeCell ref="B49:K49"/>
    <mergeCell ref="M49:V49"/>
    <mergeCell ref="B59:K59"/>
    <mergeCell ref="M59:V59"/>
    <mergeCell ref="B61:K61"/>
    <mergeCell ref="M61:V61"/>
    <mergeCell ref="G45:K45"/>
    <mergeCell ref="R45:V45"/>
    <mergeCell ref="B47:B48"/>
    <mergeCell ref="C47:C48"/>
    <mergeCell ref="D47:K47"/>
    <mergeCell ref="M47:M48"/>
    <mergeCell ref="N47:N48"/>
    <mergeCell ref="O47:V47"/>
    <mergeCell ref="B30:K30"/>
    <mergeCell ref="M30:V30"/>
    <mergeCell ref="B40:K40"/>
    <mergeCell ref="M40:V40"/>
    <mergeCell ref="B42:K42"/>
    <mergeCell ref="M42:V42"/>
    <mergeCell ref="G26:K26"/>
    <mergeCell ref="R26:V26"/>
    <mergeCell ref="B28:B29"/>
    <mergeCell ref="C28:C29"/>
    <mergeCell ref="D28:K28"/>
    <mergeCell ref="M28:M29"/>
    <mergeCell ref="N28:N29"/>
    <mergeCell ref="O28:V28"/>
    <mergeCell ref="B11:K11"/>
    <mergeCell ref="M11:V11"/>
    <mergeCell ref="B21:K21"/>
    <mergeCell ref="M21:V21"/>
    <mergeCell ref="B23:K23"/>
    <mergeCell ref="M23:V23"/>
    <mergeCell ref="G6:K6"/>
    <mergeCell ref="R6:V6"/>
    <mergeCell ref="B9:B10"/>
    <mergeCell ref="C9:C10"/>
    <mergeCell ref="D9:K9"/>
    <mergeCell ref="M9:M10"/>
    <mergeCell ref="N9:N10"/>
    <mergeCell ref="O9:V9"/>
    <mergeCell ref="B1:C3"/>
    <mergeCell ref="M1:N3"/>
    <mergeCell ref="G4:K4"/>
    <mergeCell ref="R4:V4"/>
    <mergeCell ref="G5:K5"/>
    <mergeCell ref="R5:V5"/>
  </mergeCells>
  <hyperlinks>
    <hyperlink ref="B1" location="MENU!A1" display="MENU UTAMA" xr:uid="{55B05A06-4709-442C-920C-7AEA6C181EF2}"/>
    <hyperlink ref="B1:E3" location="MENU!B7" display="KEMBALI KE MENU UTAMA" xr:uid="{4C52782A-D670-495A-A0B1-A8DFDCE049A6}"/>
    <hyperlink ref="B1:C3" location="MENU!B17" display="KEMBALI KE MENU UTAMA" xr:uid="{332013C0-00FC-45B9-B1CC-32BFD1E03604}"/>
    <hyperlink ref="M1" location="MENU!A1" display="MENU UTAMA" xr:uid="{10137EFB-7506-4C91-ADB3-B7E2996839BC}"/>
    <hyperlink ref="M1:P3" location="MENU!B7" display="KEMBALI KE MENU UTAMA" xr:uid="{13380B4A-98FA-4442-A138-382AED10B3B3}"/>
    <hyperlink ref="M1:N3" location="MENU!B17" display="KEMBALI KE MENU UTAMA" xr:uid="{1A6FB45B-431A-4547-9EA8-A978F6951B99}"/>
  </hyperlinks>
  <pageMargins left="0.74803149606299213" right="1.9291338582677167" top="0.98425196850393704" bottom="1.9291338582677167" header="0.51181102362204722" footer="0.51181102362204722"/>
  <pageSetup paperSize="5" scale="79" fitToHeight="0" orientation="landscape" horizontalDpi="4294967293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PPH</vt:lpstr>
      <vt:lpstr>PPH!Print_Area</vt:lpstr>
      <vt:lpstr>PPH!Print_Titles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2025-01-21T01:30:01Z</dcterms:created>
  <dcterms:modified xsi:type="dcterms:W3CDTF">2025-01-21T01:30:52Z</dcterms:modified>
</cp:coreProperties>
</file>