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workbookProtection revisionsPassword="DF07" lockRevision="1"/>
  <bookViews>
    <workbookView xWindow="0" yWindow="0" windowWidth="23040" windowHeight="8616"/>
  </bookViews>
  <sheets>
    <sheet name="PPH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Print_Area_MI">#REF!</definedName>
    <definedName name="_xlnm.Print_Titles" localSheetId="0">PPH!$4:$6</definedName>
    <definedName name="Z_11E5A85C_49D8_40A3_9C70_EF63826BB530_.wvu.PrintTitles" localSheetId="0" hidden="1">PPH!$4:$6</definedName>
  </definedNames>
  <calcPr calcId="162913"/>
  <customWorkbookViews>
    <customWorkbookView name="hp - Personal View" guid="{11E5A85C-49D8-40A3-9C70-EF63826BB53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 a="1"/>
  <c r="O81" i="1" s="1"/>
  <c r="D81" i="1"/>
  <c r="U79" i="1" a="1"/>
  <c r="U79" i="1" s="1"/>
  <c r="R79" i="1" a="1"/>
  <c r="R79" i="1" s="1"/>
  <c r="J79" i="1" a="1"/>
  <c r="J79" i="1" s="1"/>
  <c r="G79" i="1" a="1"/>
  <c r="G79" i="1" s="1"/>
  <c r="V77" i="1" a="1"/>
  <c r="V77" i="1" s="1"/>
  <c r="T77" i="1" a="1"/>
  <c r="T77" i="1" s="1"/>
  <c r="S77" i="1" a="1"/>
  <c r="S77" i="1" s="1"/>
  <c r="Q77" i="1" a="1"/>
  <c r="Q77" i="1" s="1"/>
  <c r="P77" i="1" a="1"/>
  <c r="P77" i="1" s="1"/>
  <c r="O77" i="1" a="1"/>
  <c r="O77" i="1" s="1"/>
  <c r="D77" i="1" a="1"/>
  <c r="D77" i="1" s="1"/>
  <c r="V76" i="1" a="1"/>
  <c r="V76" i="1" s="1"/>
  <c r="T76" i="1" a="1"/>
  <c r="T76" i="1" s="1"/>
  <c r="S76" i="1" a="1"/>
  <c r="S76" i="1" s="1"/>
  <c r="Q76" i="1" a="1"/>
  <c r="Q76" i="1" s="1"/>
  <c r="P76" i="1" a="1"/>
  <c r="P76" i="1" s="1"/>
  <c r="O76" i="1" a="1"/>
  <c r="O76" i="1" s="1"/>
  <c r="D76" i="1" a="1"/>
  <c r="D76" i="1" s="1"/>
  <c r="V75" i="1" a="1"/>
  <c r="V75" i="1" s="1"/>
  <c r="T75" i="1" a="1"/>
  <c r="T75" i="1" s="1"/>
  <c r="S75" i="1" a="1"/>
  <c r="S75" i="1" s="1"/>
  <c r="Q75" i="1" a="1"/>
  <c r="Q75" i="1" s="1"/>
  <c r="P75" i="1" a="1"/>
  <c r="P75" i="1" s="1"/>
  <c r="O75" i="1" a="1"/>
  <c r="O75" i="1" s="1"/>
  <c r="D75" i="1" a="1"/>
  <c r="D75" i="1" s="1"/>
  <c r="V74" i="1" a="1"/>
  <c r="V74" i="1" s="1"/>
  <c r="T74" i="1" a="1"/>
  <c r="T74" i="1" s="1"/>
  <c r="S74" i="1" a="1"/>
  <c r="S74" i="1" s="1"/>
  <c r="Q74" i="1" a="1"/>
  <c r="Q74" i="1" s="1"/>
  <c r="P74" i="1" a="1"/>
  <c r="P74" i="1" s="1"/>
  <c r="O74" i="1" a="1"/>
  <c r="O74" i="1" s="1"/>
  <c r="D74" i="1" a="1"/>
  <c r="D74" i="1" s="1"/>
  <c r="V73" i="1" a="1"/>
  <c r="V73" i="1" s="1"/>
  <c r="T73" i="1" a="1"/>
  <c r="T73" i="1" s="1"/>
  <c r="S73" i="1" a="1"/>
  <c r="S73" i="1" s="1"/>
  <c r="Q73" i="1" a="1"/>
  <c r="Q73" i="1" s="1"/>
  <c r="P73" i="1" a="1"/>
  <c r="P73" i="1" s="1"/>
  <c r="O73" i="1" a="1"/>
  <c r="O73" i="1" s="1"/>
  <c r="D73" i="1" a="1"/>
  <c r="D73" i="1" s="1"/>
  <c r="V72" i="1" a="1"/>
  <c r="V72" i="1" s="1"/>
  <c r="T72" i="1" a="1"/>
  <c r="T72" i="1" s="1"/>
  <c r="S72" i="1" a="1"/>
  <c r="S72" i="1" s="1"/>
  <c r="Q72" i="1" a="1"/>
  <c r="Q72" i="1" s="1"/>
  <c r="P72" i="1" a="1"/>
  <c r="P72" i="1" s="1"/>
  <c r="O72" i="1" a="1"/>
  <c r="O72" i="1" s="1"/>
  <c r="D72" i="1" a="1"/>
  <c r="D72" i="1" s="1"/>
  <c r="F72" i="1" s="1" a="1"/>
  <c r="F72" i="1" s="1"/>
  <c r="I72" i="1" s="1" a="1"/>
  <c r="I72" i="1" s="1"/>
  <c r="K72" i="1" s="1" a="1"/>
  <c r="K72" i="1" s="1"/>
  <c r="V71" i="1" a="1"/>
  <c r="V71" i="1" s="1"/>
  <c r="T71" i="1" a="1"/>
  <c r="T71" i="1" s="1"/>
  <c r="S71" i="1" a="1"/>
  <c r="S71" i="1" s="1"/>
  <c r="Q71" i="1" a="1"/>
  <c r="Q71" i="1" s="1"/>
  <c r="P71" i="1" a="1"/>
  <c r="P71" i="1" s="1"/>
  <c r="O71" i="1" a="1"/>
  <c r="O71" i="1" s="1"/>
  <c r="D71" i="1" a="1"/>
  <c r="D71" i="1" s="1"/>
  <c r="F71" i="1" s="1" a="1"/>
  <c r="F71" i="1" s="1"/>
  <c r="I71" i="1" s="1" a="1"/>
  <c r="I71" i="1" s="1"/>
  <c r="K71" i="1" s="1" a="1"/>
  <c r="K71" i="1" s="1"/>
  <c r="V70" i="1" a="1"/>
  <c r="V70" i="1" s="1"/>
  <c r="T70" i="1" a="1"/>
  <c r="T70" i="1" s="1"/>
  <c r="S70" i="1" a="1"/>
  <c r="S70" i="1" s="1"/>
  <c r="Q70" i="1" a="1"/>
  <c r="Q70" i="1" s="1"/>
  <c r="P70" i="1" a="1"/>
  <c r="P70" i="1" s="1"/>
  <c r="O70" i="1" a="1"/>
  <c r="O70" i="1" s="1"/>
  <c r="D70" i="1" a="1"/>
  <c r="D70" i="1" s="1"/>
  <c r="F70" i="1" s="1" a="1"/>
  <c r="F70" i="1" s="1"/>
  <c r="I70" i="1" s="1" a="1"/>
  <c r="I70" i="1" s="1"/>
  <c r="K70" i="1" s="1" a="1"/>
  <c r="K70" i="1" s="1"/>
  <c r="V69" i="1" a="1"/>
  <c r="V69" i="1" s="1"/>
  <c r="T69" i="1" a="1"/>
  <c r="T69" i="1" s="1"/>
  <c r="S69" i="1" a="1"/>
  <c r="S69" i="1" s="1"/>
  <c r="S79" i="1" s="1" a="1"/>
  <c r="S79" i="1" s="1"/>
  <c r="Q69" i="1" a="1"/>
  <c r="Q69" i="1" s="1"/>
  <c r="P69" i="1" a="1"/>
  <c r="P69" i="1" s="1"/>
  <c r="O69" i="1" a="1"/>
  <c r="O69" i="1" s="1"/>
  <c r="D69" i="1" a="1"/>
  <c r="D69" i="1" s="1"/>
  <c r="F69" i="1" s="1" a="1"/>
  <c r="F69" i="1" s="1"/>
  <c r="R64" i="1"/>
  <c r="G64" i="1"/>
  <c r="O62" i="1" a="1"/>
  <c r="O62" i="1" s="1"/>
  <c r="D62" i="1"/>
  <c r="U60" i="1"/>
  <c r="U60" i="1" a="1"/>
  <c r="R60" i="1"/>
  <c r="R60" i="1" a="1"/>
  <c r="J60" i="1"/>
  <c r="J60" i="1" a="1"/>
  <c r="G60" i="1"/>
  <c r="G60" i="1" a="1"/>
  <c r="O58" i="1"/>
  <c r="O58" i="1" a="1"/>
  <c r="K58" i="1"/>
  <c r="K58" i="1" a="1"/>
  <c r="I58" i="1"/>
  <c r="I58" i="1" a="1"/>
  <c r="H58" i="1"/>
  <c r="H58" i="1" a="1"/>
  <c r="F58" i="1" a="1"/>
  <c r="F58" i="1" s="1"/>
  <c r="E58" i="1"/>
  <c r="E58" i="1" a="1"/>
  <c r="D58" i="1" a="1"/>
  <c r="D58" i="1" s="1"/>
  <c r="O57" i="1"/>
  <c r="O57" i="1" a="1"/>
  <c r="K57" i="1" a="1"/>
  <c r="K57" i="1" s="1"/>
  <c r="I57" i="1" a="1"/>
  <c r="I57" i="1" s="1"/>
  <c r="H57" i="1" a="1"/>
  <c r="H57" i="1" s="1"/>
  <c r="F57" i="1" a="1"/>
  <c r="F57" i="1" s="1"/>
  <c r="E57" i="1" a="1"/>
  <c r="E57" i="1" s="1"/>
  <c r="D57" i="1" a="1"/>
  <c r="D57" i="1" s="1"/>
  <c r="O56" i="1"/>
  <c r="Q56" i="1" s="1" a="1"/>
  <c r="Q56" i="1" s="1"/>
  <c r="T56" i="1" s="1" a="1"/>
  <c r="T56" i="1" s="1"/>
  <c r="V56" i="1" s="1" a="1"/>
  <c r="V56" i="1" s="1"/>
  <c r="O56" i="1" a="1"/>
  <c r="K56" i="1"/>
  <c r="K56" i="1" a="1"/>
  <c r="I56" i="1"/>
  <c r="I56" i="1" a="1"/>
  <c r="H56" i="1"/>
  <c r="H56" i="1" a="1"/>
  <c r="F56" i="1" a="1"/>
  <c r="F56" i="1" s="1"/>
  <c r="E56" i="1"/>
  <c r="E56" i="1" a="1"/>
  <c r="D56" i="1" a="1"/>
  <c r="D56" i="1" s="1"/>
  <c r="O55" i="1" a="1"/>
  <c r="O55" i="1" s="1"/>
  <c r="K55" i="1"/>
  <c r="K55" i="1" a="1"/>
  <c r="I55" i="1" a="1"/>
  <c r="I55" i="1" s="1"/>
  <c r="H55" i="1"/>
  <c r="H55" i="1" a="1"/>
  <c r="F55" i="1" a="1"/>
  <c r="F55" i="1" s="1"/>
  <c r="E55" i="1" a="1"/>
  <c r="E55" i="1" s="1"/>
  <c r="D55" i="1" a="1"/>
  <c r="D55" i="1" s="1"/>
  <c r="O54" i="1" a="1"/>
  <c r="O54" i="1" s="1"/>
  <c r="K54" i="1" a="1"/>
  <c r="K54" i="1" s="1"/>
  <c r="I54" i="1" a="1"/>
  <c r="I54" i="1" s="1"/>
  <c r="H54" i="1" a="1"/>
  <c r="H54" i="1" s="1"/>
  <c r="F54" i="1" a="1"/>
  <c r="F54" i="1" s="1"/>
  <c r="E54" i="1" a="1"/>
  <c r="E54" i="1" s="1"/>
  <c r="D54" i="1" a="1"/>
  <c r="D54" i="1" s="1"/>
  <c r="O53" i="1" a="1"/>
  <c r="O53" i="1" s="1"/>
  <c r="Q53" i="1" s="1" a="1"/>
  <c r="Q53" i="1" s="1"/>
  <c r="T53" i="1" s="1" a="1"/>
  <c r="T53" i="1" s="1"/>
  <c r="V53" i="1" s="1" a="1"/>
  <c r="V53" i="1" s="1"/>
  <c r="K53" i="1" a="1"/>
  <c r="K53" i="1" s="1"/>
  <c r="I53" i="1" a="1"/>
  <c r="I53" i="1" s="1"/>
  <c r="H53" i="1" a="1"/>
  <c r="H53" i="1" s="1"/>
  <c r="F53" i="1" a="1"/>
  <c r="F53" i="1" s="1"/>
  <c r="E53" i="1" a="1"/>
  <c r="E53" i="1" s="1"/>
  <c r="D53" i="1" a="1"/>
  <c r="D53" i="1" s="1"/>
  <c r="O52" i="1" a="1"/>
  <c r="O52" i="1" s="1"/>
  <c r="K52" i="1"/>
  <c r="K52" i="1" a="1"/>
  <c r="I52" i="1" a="1"/>
  <c r="I52" i="1" s="1"/>
  <c r="H52" i="1" a="1"/>
  <c r="H52" i="1" s="1"/>
  <c r="F52" i="1" a="1"/>
  <c r="F52" i="1" s="1"/>
  <c r="E52" i="1" a="1"/>
  <c r="E52" i="1" s="1"/>
  <c r="D52" i="1"/>
  <c r="D52" i="1" a="1"/>
  <c r="O51" i="1" a="1"/>
  <c r="O51" i="1" s="1"/>
  <c r="K51" i="1" a="1"/>
  <c r="K51" i="1" s="1"/>
  <c r="I51" i="1" a="1"/>
  <c r="I51" i="1" s="1"/>
  <c r="H51" i="1" a="1"/>
  <c r="H51" i="1" s="1"/>
  <c r="F51" i="1" a="1"/>
  <c r="F51" i="1" s="1"/>
  <c r="E51" i="1" a="1"/>
  <c r="E51" i="1" s="1"/>
  <c r="D51" i="1"/>
  <c r="D51" i="1" a="1"/>
  <c r="O50" i="1" a="1"/>
  <c r="O50" i="1" s="1"/>
  <c r="K50" i="1" a="1"/>
  <c r="K50" i="1" s="1"/>
  <c r="I50" i="1"/>
  <c r="I50" i="1" a="1"/>
  <c r="H50" i="1" a="1"/>
  <c r="H50" i="1" s="1"/>
  <c r="F50" i="1" a="1"/>
  <c r="F50" i="1" s="1"/>
  <c r="E50" i="1" a="1"/>
  <c r="E50" i="1" s="1"/>
  <c r="D50" i="1" a="1"/>
  <c r="D50" i="1" s="1"/>
  <c r="R45" i="1"/>
  <c r="G45" i="1"/>
  <c r="O43" i="1" a="1"/>
  <c r="O43" i="1" s="1"/>
  <c r="D43" i="1"/>
  <c r="U41" i="1" a="1"/>
  <c r="U41" i="1" s="1"/>
  <c r="R41" i="1" a="1"/>
  <c r="R41" i="1" s="1"/>
  <c r="J41" i="1"/>
  <c r="J41" i="1" a="1"/>
  <c r="G41" i="1" a="1"/>
  <c r="G41" i="1" s="1"/>
  <c r="O39" i="1" a="1"/>
  <c r="O39" i="1" s="1"/>
  <c r="D39" i="1" a="1"/>
  <c r="D39" i="1" s="1"/>
  <c r="F39" i="1" s="1" a="1"/>
  <c r="F39" i="1" s="1"/>
  <c r="I39" i="1" s="1" a="1"/>
  <c r="I39" i="1" s="1"/>
  <c r="K39" i="1" s="1" a="1"/>
  <c r="K39" i="1" s="1"/>
  <c r="O38" i="1" a="1"/>
  <c r="O38" i="1" s="1"/>
  <c r="D38" i="1" a="1"/>
  <c r="D38" i="1" s="1"/>
  <c r="O37" i="1"/>
  <c r="Q37" i="1" s="1" a="1"/>
  <c r="Q37" i="1" s="1"/>
  <c r="T37" i="1" s="1" a="1"/>
  <c r="T37" i="1" s="1"/>
  <c r="V37" i="1" s="1" a="1"/>
  <c r="V37" i="1" s="1"/>
  <c r="O37" i="1" a="1"/>
  <c r="D37" i="1" a="1"/>
  <c r="D37" i="1" s="1"/>
  <c r="F37" i="1" s="1" a="1"/>
  <c r="F37" i="1" s="1"/>
  <c r="I37" i="1" s="1" a="1"/>
  <c r="I37" i="1" s="1"/>
  <c r="K37" i="1" s="1" a="1"/>
  <c r="K37" i="1" s="1"/>
  <c r="O36" i="1" a="1"/>
  <c r="O36" i="1" s="1"/>
  <c r="D36" i="1" a="1"/>
  <c r="D36" i="1" s="1"/>
  <c r="O35" i="1" a="1"/>
  <c r="O35" i="1" s="1"/>
  <c r="Q35" i="1" s="1" a="1"/>
  <c r="Q35" i="1" s="1"/>
  <c r="T35" i="1" s="1" a="1"/>
  <c r="T35" i="1" s="1"/>
  <c r="V35" i="1" s="1" a="1"/>
  <c r="V35" i="1" s="1"/>
  <c r="D35" i="1"/>
  <c r="F35" i="1" s="1" a="1"/>
  <c r="F35" i="1" s="1"/>
  <c r="I35" i="1" s="1" a="1"/>
  <c r="I35" i="1" s="1"/>
  <c r="K35" i="1" s="1" a="1"/>
  <c r="K35" i="1" s="1"/>
  <c r="D35" i="1" a="1"/>
  <c r="O34" i="1" a="1"/>
  <c r="O34" i="1" s="1"/>
  <c r="Q34" i="1" s="1" a="1"/>
  <c r="Q34" i="1" s="1"/>
  <c r="T34" i="1" s="1" a="1"/>
  <c r="T34" i="1" s="1"/>
  <c r="V34" i="1" s="1" a="1"/>
  <c r="V34" i="1" s="1"/>
  <c r="D34" i="1" a="1"/>
  <c r="D34" i="1" s="1"/>
  <c r="O33" i="1" a="1"/>
  <c r="O33" i="1" s="1"/>
  <c r="D33" i="1" a="1"/>
  <c r="D33" i="1" s="1"/>
  <c r="F33" i="1" s="1" a="1"/>
  <c r="F33" i="1" s="1"/>
  <c r="I33" i="1" s="1" a="1"/>
  <c r="I33" i="1" s="1"/>
  <c r="K33" i="1" s="1" a="1"/>
  <c r="K33" i="1" s="1"/>
  <c r="O32" i="1" a="1"/>
  <c r="O32" i="1" s="1"/>
  <c r="D32" i="1" a="1"/>
  <c r="D32" i="1" s="1"/>
  <c r="O31" i="1" a="1"/>
  <c r="O31" i="1" s="1"/>
  <c r="Q31" i="1" s="1" a="1"/>
  <c r="Q31" i="1" s="1"/>
  <c r="T31" i="1" s="1" a="1"/>
  <c r="T31" i="1" s="1"/>
  <c r="D31" i="1" a="1"/>
  <c r="D31" i="1" s="1"/>
  <c r="F31" i="1" s="1" a="1"/>
  <c r="F31" i="1" s="1"/>
  <c r="I31" i="1" s="1" a="1"/>
  <c r="I31" i="1" s="1"/>
  <c r="R26" i="1"/>
  <c r="G26" i="1"/>
  <c r="D24" i="1" a="1"/>
  <c r="D24" i="1" s="1"/>
  <c r="O24" i="1" s="1"/>
  <c r="U22" i="1" a="1"/>
  <c r="U22" i="1" s="1"/>
  <c r="R22" i="1" a="1"/>
  <c r="R22" i="1" s="1"/>
  <c r="J22" i="1" a="1"/>
  <c r="J22" i="1" s="1"/>
  <c r="G22" i="1" a="1"/>
  <c r="G22" i="1" s="1"/>
  <c r="O20" i="1" a="1"/>
  <c r="O20" i="1" s="1"/>
  <c r="D20" i="1" a="1"/>
  <c r="D20" i="1" s="1"/>
  <c r="O19" i="1" a="1"/>
  <c r="O19" i="1" s="1"/>
  <c r="D19" i="1" a="1"/>
  <c r="D19" i="1" s="1"/>
  <c r="O18" i="1" a="1"/>
  <c r="O18" i="1" s="1"/>
  <c r="D18" i="1" a="1"/>
  <c r="D18" i="1" s="1"/>
  <c r="O17" i="1" a="1"/>
  <c r="O17" i="1" s="1"/>
  <c r="D17" i="1" a="1"/>
  <c r="D17" i="1" s="1"/>
  <c r="O16" i="1" a="1"/>
  <c r="O16" i="1" s="1"/>
  <c r="D16" i="1" a="1"/>
  <c r="D16" i="1" s="1"/>
  <c r="O15" i="1" a="1"/>
  <c r="O15" i="1" s="1"/>
  <c r="D15" i="1" a="1"/>
  <c r="D15" i="1" s="1"/>
  <c r="O14" i="1" a="1"/>
  <c r="O14" i="1" s="1"/>
  <c r="D14" i="1" a="1"/>
  <c r="D14" i="1" s="1"/>
  <c r="O13" i="1" a="1"/>
  <c r="O13" i="1" s="1"/>
  <c r="D13" i="1" a="1"/>
  <c r="D13" i="1" s="1"/>
  <c r="O12" i="1" a="1"/>
  <c r="O12" i="1" s="1"/>
  <c r="D12" i="1" a="1"/>
  <c r="D12" i="1" s="1"/>
  <c r="R6" i="1"/>
  <c r="M6" i="1"/>
  <c r="G6" i="1"/>
  <c r="B6" i="1"/>
  <c r="R5" i="1"/>
  <c r="M5" i="1"/>
  <c r="G5" i="1"/>
  <c r="B5" i="1"/>
  <c r="R4" i="1"/>
  <c r="M4" i="1"/>
  <c r="G4" i="1"/>
  <c r="B4" i="1"/>
  <c r="F12" i="1" l="1" a="1"/>
  <c r="F12" i="1" s="1"/>
  <c r="K60" i="1" a="1"/>
  <c r="K60" i="1" s="1"/>
  <c r="D60" i="1" a="1"/>
  <c r="D60" i="1" s="1"/>
  <c r="I12" i="1" a="1"/>
  <c r="I12" i="1" s="1"/>
  <c r="K31" i="1" a="1"/>
  <c r="K31" i="1" s="1"/>
  <c r="O22" i="1" a="1"/>
  <c r="O22" i="1" s="1"/>
  <c r="Q12" i="1" a="1"/>
  <c r="Q12" i="1" s="1"/>
  <c r="P12" i="1" a="1"/>
  <c r="P12" i="1" s="1"/>
  <c r="Q14" i="1" a="1"/>
  <c r="Q14" i="1" s="1"/>
  <c r="T14" i="1" s="1" a="1"/>
  <c r="T14" i="1" s="1"/>
  <c r="V14" i="1" s="1" a="1"/>
  <c r="V14" i="1" s="1"/>
  <c r="P14" i="1" a="1"/>
  <c r="P14" i="1" s="1"/>
  <c r="S14" i="1" s="1" a="1"/>
  <c r="S14" i="1" s="1"/>
  <c r="Q16" i="1" a="1"/>
  <c r="Q16" i="1" s="1"/>
  <c r="T16" i="1" s="1" a="1"/>
  <c r="T16" i="1" s="1"/>
  <c r="V16" i="1" s="1" a="1"/>
  <c r="V16" i="1" s="1"/>
  <c r="P16" i="1" a="1"/>
  <c r="P16" i="1" s="1"/>
  <c r="S16" i="1" s="1" a="1"/>
  <c r="S16" i="1" s="1"/>
  <c r="Q18" i="1" a="1"/>
  <c r="Q18" i="1" s="1"/>
  <c r="T18" i="1" s="1" a="1"/>
  <c r="T18" i="1" s="1"/>
  <c r="V18" i="1" s="1" a="1"/>
  <c r="V18" i="1" s="1"/>
  <c r="P18" i="1" a="1"/>
  <c r="P18" i="1" s="1"/>
  <c r="S18" i="1" s="1" a="1"/>
  <c r="S18" i="1" s="1"/>
  <c r="Q20" i="1" a="1"/>
  <c r="Q20" i="1" s="1"/>
  <c r="T20" i="1" s="1" a="1"/>
  <c r="T20" i="1" s="1"/>
  <c r="V20" i="1" s="1" a="1"/>
  <c r="V20" i="1" s="1"/>
  <c r="P20" i="1" a="1"/>
  <c r="P20" i="1" s="1"/>
  <c r="S20" i="1" s="1" a="1"/>
  <c r="S20" i="1" s="1"/>
  <c r="F16" i="1" a="1"/>
  <c r="F16" i="1" s="1"/>
  <c r="I16" i="1" s="1" a="1"/>
  <c r="I16" i="1" s="1"/>
  <c r="K16" i="1" s="1" a="1"/>
  <c r="K16" i="1" s="1"/>
  <c r="F18" i="1" a="1"/>
  <c r="F18" i="1" s="1"/>
  <c r="I18" i="1" s="1" a="1"/>
  <c r="I18" i="1" s="1"/>
  <c r="K18" i="1" s="1" a="1"/>
  <c r="K18" i="1" s="1"/>
  <c r="Q32" i="1" a="1"/>
  <c r="Q32" i="1" s="1"/>
  <c r="T32" i="1" s="1" a="1"/>
  <c r="T32" i="1" s="1"/>
  <c r="V32" i="1" s="1" a="1"/>
  <c r="V32" i="1" s="1"/>
  <c r="F38" i="1" a="1"/>
  <c r="F38" i="1" s="1"/>
  <c r="I38" i="1" s="1" a="1"/>
  <c r="I38" i="1" s="1"/>
  <c r="K38" i="1" s="1" a="1"/>
  <c r="K38" i="1" s="1"/>
  <c r="F14" i="1" a="1"/>
  <c r="F14" i="1" s="1"/>
  <c r="I14" i="1" s="1" a="1"/>
  <c r="I14" i="1" s="1"/>
  <c r="K14" i="1" s="1" a="1"/>
  <c r="K14" i="1" s="1"/>
  <c r="F20" i="1" a="1"/>
  <c r="F20" i="1" s="1"/>
  <c r="I20" i="1" s="1" a="1"/>
  <c r="I20" i="1" s="1"/>
  <c r="K20" i="1" s="1" a="1"/>
  <c r="K20" i="1" s="1"/>
  <c r="E32" i="1" a="1"/>
  <c r="E32" i="1" s="1"/>
  <c r="H32" i="1" s="1" a="1"/>
  <c r="H32" i="1" s="1"/>
  <c r="Q33" i="1" a="1"/>
  <c r="Q33" i="1" s="1"/>
  <c r="T33" i="1" s="1" a="1"/>
  <c r="T33" i="1" s="1"/>
  <c r="V33" i="1" s="1" a="1"/>
  <c r="V33" i="1" s="1"/>
  <c r="Q13" i="1" a="1"/>
  <c r="Q13" i="1" s="1"/>
  <c r="T13" i="1" s="1" a="1"/>
  <c r="T13" i="1" s="1"/>
  <c r="V13" i="1" s="1" a="1"/>
  <c r="V13" i="1" s="1"/>
  <c r="P13" i="1" a="1"/>
  <c r="P13" i="1" s="1"/>
  <c r="S13" i="1" s="1" a="1"/>
  <c r="S13" i="1" s="1"/>
  <c r="Q15" i="1" a="1"/>
  <c r="Q15" i="1" s="1"/>
  <c r="T15" i="1" s="1" a="1"/>
  <c r="T15" i="1" s="1"/>
  <c r="V15" i="1" s="1" a="1"/>
  <c r="V15" i="1" s="1"/>
  <c r="P15" i="1" a="1"/>
  <c r="P15" i="1" s="1"/>
  <c r="S15" i="1" s="1" a="1"/>
  <c r="S15" i="1" s="1"/>
  <c r="Q17" i="1" a="1"/>
  <c r="Q17" i="1" s="1"/>
  <c r="T17" i="1" s="1" a="1"/>
  <c r="T17" i="1" s="1"/>
  <c r="V17" i="1" s="1" a="1"/>
  <c r="V17" i="1" s="1"/>
  <c r="P17" i="1" a="1"/>
  <c r="P17" i="1" s="1"/>
  <c r="S17" i="1" s="1" a="1"/>
  <c r="S17" i="1" s="1"/>
  <c r="Q19" i="1" a="1"/>
  <c r="Q19" i="1" s="1"/>
  <c r="T19" i="1" s="1" a="1"/>
  <c r="T19" i="1" s="1"/>
  <c r="V19" i="1" s="1" a="1"/>
  <c r="V19" i="1" s="1"/>
  <c r="P19" i="1" a="1"/>
  <c r="P19" i="1" s="1"/>
  <c r="S19" i="1" s="1" a="1"/>
  <c r="S19" i="1" s="1"/>
  <c r="D41" i="1" a="1"/>
  <c r="D41" i="1" s="1"/>
  <c r="O41" i="1" a="1"/>
  <c r="O41" i="1" s="1"/>
  <c r="P39" i="1" s="1" a="1"/>
  <c r="P39" i="1" s="1"/>
  <c r="S39" i="1" s="1" a="1"/>
  <c r="S39" i="1" s="1"/>
  <c r="P31" i="1" a="1"/>
  <c r="P31" i="1" s="1"/>
  <c r="F32" i="1" a="1"/>
  <c r="F32" i="1" s="1"/>
  <c r="I32" i="1" s="1" a="1"/>
  <c r="I32" i="1" s="1"/>
  <c r="K32" i="1" s="1" a="1"/>
  <c r="K32" i="1" s="1"/>
  <c r="F36" i="1" a="1"/>
  <c r="F36" i="1" s="1"/>
  <c r="I36" i="1" s="1" a="1"/>
  <c r="I36" i="1" s="1"/>
  <c r="K36" i="1" s="1" a="1"/>
  <c r="K36" i="1" s="1"/>
  <c r="E36" i="1" a="1"/>
  <c r="E36" i="1" s="1"/>
  <c r="H36" i="1" s="1" a="1"/>
  <c r="H36" i="1" s="1"/>
  <c r="O60" i="1" a="1"/>
  <c r="O60" i="1" s="1"/>
  <c r="P50" i="1" s="1" a="1"/>
  <c r="P50" i="1" s="1"/>
  <c r="Q50" i="1" a="1"/>
  <c r="Q50" i="1" s="1"/>
  <c r="Q51" i="1" a="1"/>
  <c r="Q51" i="1" s="1"/>
  <c r="T51" i="1" s="1" a="1"/>
  <c r="T51" i="1" s="1"/>
  <c r="V51" i="1" s="1" a="1"/>
  <c r="V51" i="1" s="1"/>
  <c r="V31" i="1" a="1"/>
  <c r="V31" i="1" s="1"/>
  <c r="D22" i="1" a="1"/>
  <c r="D22" i="1" s="1"/>
  <c r="E14" i="1" s="1" a="1"/>
  <c r="E14" i="1" s="1"/>
  <c r="H14" i="1" s="1" a="1"/>
  <c r="H14" i="1" s="1"/>
  <c r="F13" i="1" a="1"/>
  <c r="F13" i="1" s="1"/>
  <c r="I13" i="1" s="1" a="1"/>
  <c r="I13" i="1" s="1"/>
  <c r="K13" i="1" s="1" a="1"/>
  <c r="K13" i="1" s="1"/>
  <c r="F15" i="1" a="1"/>
  <c r="F15" i="1" s="1"/>
  <c r="I15" i="1" s="1" a="1"/>
  <c r="I15" i="1" s="1"/>
  <c r="K15" i="1" s="1" a="1"/>
  <c r="K15" i="1" s="1"/>
  <c r="F17" i="1" a="1"/>
  <c r="F17" i="1" s="1"/>
  <c r="I17" i="1" s="1" a="1"/>
  <c r="I17" i="1" s="1"/>
  <c r="K17" i="1" s="1" a="1"/>
  <c r="K17" i="1" s="1"/>
  <c r="F19" i="1" a="1"/>
  <c r="F19" i="1" s="1"/>
  <c r="I19" i="1" s="1" a="1"/>
  <c r="I19" i="1" s="1"/>
  <c r="K19" i="1" s="1" a="1"/>
  <c r="K19" i="1" s="1"/>
  <c r="F34" i="1" a="1"/>
  <c r="F34" i="1" s="1"/>
  <c r="I34" i="1" s="1" a="1"/>
  <c r="I34" i="1" s="1"/>
  <c r="K34" i="1" s="1" a="1"/>
  <c r="K34" i="1" s="1"/>
  <c r="E34" i="1" a="1"/>
  <c r="E34" i="1" s="1"/>
  <c r="H34" i="1" s="1" a="1"/>
  <c r="H34" i="1" s="1"/>
  <c r="Q36" i="1" a="1"/>
  <c r="Q36" i="1" s="1"/>
  <c r="T36" i="1" s="1" a="1"/>
  <c r="T36" i="1" s="1"/>
  <c r="V36" i="1" s="1" a="1"/>
  <c r="V36" i="1" s="1"/>
  <c r="Q52" i="1" a="1"/>
  <c r="Q52" i="1" s="1"/>
  <c r="T52" i="1" s="1" a="1"/>
  <c r="T52" i="1" s="1"/>
  <c r="V52" i="1" s="1" a="1"/>
  <c r="V52" i="1" s="1"/>
  <c r="P52" i="1" a="1"/>
  <c r="P52" i="1" s="1"/>
  <c r="S52" i="1" s="1" a="1"/>
  <c r="S52" i="1" s="1"/>
  <c r="F60" i="1" a="1"/>
  <c r="F60" i="1" s="1"/>
  <c r="P55" i="1" a="1"/>
  <c r="P55" i="1" s="1"/>
  <c r="S55" i="1" s="1" a="1"/>
  <c r="S55" i="1" s="1"/>
  <c r="Q55" i="1" a="1"/>
  <c r="Q55" i="1" s="1"/>
  <c r="T55" i="1" s="1" a="1"/>
  <c r="T55" i="1" s="1"/>
  <c r="V55" i="1" s="1" a="1"/>
  <c r="V55" i="1" s="1"/>
  <c r="I69" i="1" a="1"/>
  <c r="I69" i="1" s="1"/>
  <c r="P35" i="1" a="1"/>
  <c r="P35" i="1" s="1"/>
  <c r="S35" i="1" s="1" a="1"/>
  <c r="S35" i="1" s="1"/>
  <c r="P37" i="1" a="1"/>
  <c r="P37" i="1" s="1"/>
  <c r="S37" i="1" s="1" a="1"/>
  <c r="S37" i="1" s="1"/>
  <c r="Q38" i="1" a="1"/>
  <c r="Q38" i="1" s="1"/>
  <c r="T38" i="1" s="1" a="1"/>
  <c r="T38" i="1" s="1"/>
  <c r="V38" i="1" s="1" a="1"/>
  <c r="V38" i="1" s="1"/>
  <c r="E39" i="1" a="1"/>
  <c r="E39" i="1" s="1"/>
  <c r="H39" i="1" s="1" a="1"/>
  <c r="H39" i="1" s="1"/>
  <c r="H60" i="1" a="1"/>
  <c r="H60" i="1" s="1"/>
  <c r="P54" i="1" a="1"/>
  <c r="P54" i="1" s="1"/>
  <c r="S54" i="1" s="1" a="1"/>
  <c r="S54" i="1" s="1"/>
  <c r="Q54" i="1" a="1"/>
  <c r="Q54" i="1" s="1"/>
  <c r="T54" i="1" s="1" a="1"/>
  <c r="T54" i="1" s="1"/>
  <c r="V54" i="1" s="1" a="1"/>
  <c r="V54" i="1" s="1"/>
  <c r="P38" i="1" a="1"/>
  <c r="P38" i="1" s="1"/>
  <c r="S38" i="1" s="1" a="1"/>
  <c r="S38" i="1" s="1"/>
  <c r="E60" i="1" a="1"/>
  <c r="E60" i="1" s="1"/>
  <c r="Q39" i="1" a="1"/>
  <c r="Q39" i="1" s="1"/>
  <c r="T39" i="1" s="1" a="1"/>
  <c r="T39" i="1" s="1"/>
  <c r="V39" i="1" s="1" a="1"/>
  <c r="V39" i="1" s="1"/>
  <c r="I60" i="1" a="1"/>
  <c r="I60" i="1" s="1"/>
  <c r="Q57" i="1" a="1"/>
  <c r="Q57" i="1" s="1"/>
  <c r="T57" i="1" s="1" a="1"/>
  <c r="T57" i="1" s="1"/>
  <c r="V57" i="1" s="1" a="1"/>
  <c r="V57" i="1" s="1"/>
  <c r="P58" i="1" a="1"/>
  <c r="P58" i="1" s="1"/>
  <c r="S58" i="1" s="1" a="1"/>
  <c r="S58" i="1" s="1"/>
  <c r="Q58" i="1" a="1"/>
  <c r="Q58" i="1" s="1"/>
  <c r="T58" i="1" s="1" a="1"/>
  <c r="T58" i="1" s="1"/>
  <c r="V58" i="1" s="1" a="1"/>
  <c r="V58" i="1" s="1"/>
  <c r="F73" i="1" a="1"/>
  <c r="F73" i="1" s="1"/>
  <c r="I73" i="1" s="1" a="1"/>
  <c r="I73" i="1" s="1"/>
  <c r="K73" i="1" s="1" a="1"/>
  <c r="K73" i="1" s="1"/>
  <c r="F77" i="1" a="1"/>
  <c r="F77" i="1" s="1"/>
  <c r="I77" i="1" s="1" a="1"/>
  <c r="I77" i="1" s="1"/>
  <c r="K77" i="1" s="1" a="1"/>
  <c r="K77" i="1" s="1"/>
  <c r="O79" i="1" a="1"/>
  <c r="O79" i="1" s="1"/>
  <c r="T79" i="1" a="1"/>
  <c r="T79" i="1" s="1"/>
  <c r="F76" i="1" a="1"/>
  <c r="F76" i="1" s="1"/>
  <c r="I76" i="1" s="1" a="1"/>
  <c r="I76" i="1" s="1"/>
  <c r="K76" i="1" s="1" a="1"/>
  <c r="K76" i="1" s="1"/>
  <c r="P56" i="1" a="1"/>
  <c r="P56" i="1" s="1"/>
  <c r="S56" i="1" s="1" a="1"/>
  <c r="S56" i="1" s="1"/>
  <c r="P79" i="1" a="1"/>
  <c r="P79" i="1" s="1"/>
  <c r="V79" i="1" a="1"/>
  <c r="V79" i="1" s="1"/>
  <c r="E75" i="1" a="1"/>
  <c r="E75" i="1" s="1"/>
  <c r="H75" i="1" s="1" a="1"/>
  <c r="H75" i="1" s="1"/>
  <c r="F75" i="1" a="1"/>
  <c r="F75" i="1" s="1"/>
  <c r="I75" i="1" s="1" a="1"/>
  <c r="I75" i="1" s="1"/>
  <c r="K75" i="1" s="1" a="1"/>
  <c r="K75" i="1" s="1"/>
  <c r="P53" i="1" a="1"/>
  <c r="P53" i="1" s="1"/>
  <c r="S53" i="1" s="1" a="1"/>
  <c r="S53" i="1" s="1"/>
  <c r="P57" i="1" a="1"/>
  <c r="P57" i="1" s="1"/>
  <c r="S57" i="1" s="1" a="1"/>
  <c r="S57" i="1" s="1"/>
  <c r="D79" i="1" a="1"/>
  <c r="D79" i="1" s="1"/>
  <c r="E73" i="1" s="1" a="1"/>
  <c r="E73" i="1" s="1"/>
  <c r="H73" i="1" s="1" a="1"/>
  <c r="H73" i="1" s="1"/>
  <c r="Q79" i="1" a="1"/>
  <c r="Q79" i="1" s="1"/>
  <c r="F74" i="1" a="1"/>
  <c r="F74" i="1" s="1"/>
  <c r="I74" i="1" s="1" a="1"/>
  <c r="I74" i="1" s="1"/>
  <c r="K74" i="1" s="1" a="1"/>
  <c r="K74" i="1" s="1"/>
  <c r="E13" i="1" l="1" a="1"/>
  <c r="E13" i="1" s="1"/>
  <c r="H13" i="1" s="1" a="1"/>
  <c r="H13" i="1" s="1"/>
  <c r="E17" i="1" a="1"/>
  <c r="E17" i="1" s="1"/>
  <c r="H17" i="1" s="1" a="1"/>
  <c r="H17" i="1" s="1"/>
  <c r="P51" i="1" a="1"/>
  <c r="P51" i="1" s="1"/>
  <c r="S51" i="1" s="1" a="1"/>
  <c r="S51" i="1" s="1"/>
  <c r="S50" i="1" a="1"/>
  <c r="S50" i="1" s="1"/>
  <c r="E76" i="1" a="1"/>
  <c r="E76" i="1" s="1"/>
  <c r="H76" i="1" s="1" a="1"/>
  <c r="H76" i="1" s="1"/>
  <c r="E77" i="1" a="1"/>
  <c r="E77" i="1" s="1"/>
  <c r="H77" i="1" s="1" a="1"/>
  <c r="H77" i="1" s="1"/>
  <c r="Q41" i="1" a="1"/>
  <c r="Q41" i="1" s="1"/>
  <c r="T41" i="1" a="1"/>
  <c r="T41" i="1" s="1"/>
  <c r="Q60" i="1" a="1"/>
  <c r="Q60" i="1" s="1"/>
  <c r="T50" i="1" a="1"/>
  <c r="T50" i="1" s="1"/>
  <c r="E18" i="1" a="1"/>
  <c r="E18" i="1" s="1"/>
  <c r="H18" i="1" s="1" a="1"/>
  <c r="H18" i="1" s="1"/>
  <c r="P32" i="1" a="1"/>
  <c r="P32" i="1" s="1"/>
  <c r="S32" i="1" s="1" a="1"/>
  <c r="S32" i="1" s="1"/>
  <c r="K41" i="1" a="1"/>
  <c r="K41" i="1" s="1"/>
  <c r="E74" i="1" a="1"/>
  <c r="E74" i="1" s="1"/>
  <c r="H74" i="1" s="1" a="1"/>
  <c r="H74" i="1" s="1"/>
  <c r="I79" i="1" a="1"/>
  <c r="I79" i="1" s="1"/>
  <c r="K69" i="1" a="1"/>
  <c r="K69" i="1" s="1"/>
  <c r="K79" i="1" s="1" a="1"/>
  <c r="K79" i="1" s="1"/>
  <c r="P36" i="1" a="1"/>
  <c r="P36" i="1" s="1"/>
  <c r="S36" i="1" s="1" a="1"/>
  <c r="S36" i="1" s="1"/>
  <c r="E19" i="1" a="1"/>
  <c r="E19" i="1" s="1"/>
  <c r="H19" i="1" s="1" a="1"/>
  <c r="H19" i="1" s="1"/>
  <c r="E15" i="1" a="1"/>
  <c r="E15" i="1" s="1"/>
  <c r="H15" i="1" s="1" a="1"/>
  <c r="H15" i="1" s="1"/>
  <c r="E12" i="1" a="1"/>
  <c r="E12" i="1" s="1"/>
  <c r="F41" i="1" a="1"/>
  <c r="F41" i="1" s="1"/>
  <c r="P34" i="1" a="1"/>
  <c r="P34" i="1" s="1"/>
  <c r="S34" i="1" s="1" a="1"/>
  <c r="S34" i="1" s="1"/>
  <c r="E37" i="1" a="1"/>
  <c r="E37" i="1" s="1"/>
  <c r="H37" i="1" s="1" a="1"/>
  <c r="H37" i="1" s="1"/>
  <c r="E35" i="1" a="1"/>
  <c r="E35" i="1" s="1"/>
  <c r="H35" i="1" s="1" a="1"/>
  <c r="H35" i="1" s="1"/>
  <c r="E31" i="1" a="1"/>
  <c r="E31" i="1" s="1"/>
  <c r="E33" i="1" a="1"/>
  <c r="E33" i="1" s="1"/>
  <c r="H33" i="1" s="1" a="1"/>
  <c r="H33" i="1" s="1"/>
  <c r="E20" i="1" a="1"/>
  <c r="E20" i="1" s="1"/>
  <c r="H20" i="1" s="1" a="1"/>
  <c r="H20" i="1" s="1"/>
  <c r="E38" i="1" a="1"/>
  <c r="E38" i="1" s="1"/>
  <c r="H38" i="1" s="1" a="1"/>
  <c r="H38" i="1" s="1"/>
  <c r="P22" i="1" a="1"/>
  <c r="P22" i="1" s="1"/>
  <c r="S12" i="1" a="1"/>
  <c r="S12" i="1" s="1"/>
  <c r="S22" i="1" s="1" a="1"/>
  <c r="S22" i="1" s="1"/>
  <c r="I41" i="1" a="1"/>
  <c r="I41" i="1" s="1"/>
  <c r="F79" i="1" a="1"/>
  <c r="F79" i="1" s="1"/>
  <c r="P33" i="1" a="1"/>
  <c r="P33" i="1" s="1"/>
  <c r="S33" i="1" s="1" a="1"/>
  <c r="S33" i="1" s="1"/>
  <c r="E16" i="1" a="1"/>
  <c r="E16" i="1" s="1"/>
  <c r="H16" i="1" s="1" a="1"/>
  <c r="H16" i="1" s="1"/>
  <c r="Q22" i="1" a="1"/>
  <c r="Q22" i="1" s="1"/>
  <c r="T12" i="1" a="1"/>
  <c r="T12" i="1" s="1"/>
  <c r="I22" i="1" a="1"/>
  <c r="I22" i="1" s="1"/>
  <c r="K12" i="1" a="1"/>
  <c r="K12" i="1" s="1"/>
  <c r="K22" i="1" s="1" a="1"/>
  <c r="K22" i="1" s="1"/>
  <c r="E72" i="1" a="1"/>
  <c r="E72" i="1" s="1"/>
  <c r="H72" i="1" s="1" a="1"/>
  <c r="H72" i="1" s="1"/>
  <c r="E71" i="1" a="1"/>
  <c r="E71" i="1" s="1"/>
  <c r="H71" i="1" s="1" a="1"/>
  <c r="H71" i="1" s="1"/>
  <c r="E70" i="1" a="1"/>
  <c r="E70" i="1" s="1"/>
  <c r="H70" i="1" s="1" a="1"/>
  <c r="H70" i="1" s="1"/>
  <c r="E69" i="1" a="1"/>
  <c r="E69" i="1" s="1"/>
  <c r="V41" i="1" a="1"/>
  <c r="V41" i="1" s="1"/>
  <c r="S31" i="1" a="1"/>
  <c r="S31" i="1" s="1"/>
  <c r="F22" i="1" a="1"/>
  <c r="F22" i="1" s="1"/>
  <c r="P41" i="1" l="1" a="1"/>
  <c r="P41" i="1" s="1"/>
  <c r="P60" i="1" a="1"/>
  <c r="P60" i="1" s="1"/>
  <c r="S41" i="1" a="1"/>
  <c r="S41" i="1" s="1"/>
  <c r="S60" i="1" a="1"/>
  <c r="S60" i="1" s="1"/>
  <c r="T60" i="1" a="1"/>
  <c r="T60" i="1" s="1"/>
  <c r="V50" i="1" a="1"/>
  <c r="V50" i="1" s="1"/>
  <c r="V60" i="1" s="1" a="1"/>
  <c r="V60" i="1" s="1"/>
  <c r="E79" i="1" a="1"/>
  <c r="E79" i="1" s="1"/>
  <c r="H69" i="1" a="1"/>
  <c r="H69" i="1" s="1"/>
  <c r="H79" i="1" s="1" a="1"/>
  <c r="H79" i="1" s="1"/>
  <c r="E41" i="1" a="1"/>
  <c r="E41" i="1" s="1"/>
  <c r="H31" i="1" a="1"/>
  <c r="H31" i="1" s="1"/>
  <c r="H41" i="1" s="1" a="1"/>
  <c r="H41" i="1" s="1"/>
  <c r="T22" i="1" a="1"/>
  <c r="T22" i="1" s="1"/>
  <c r="V12" i="1" a="1"/>
  <c r="V12" i="1" s="1"/>
  <c r="V22" i="1" s="1" a="1"/>
  <c r="V22" i="1" s="1"/>
  <c r="E22" i="1" a="1"/>
  <c r="E22" i="1" s="1"/>
  <c r="H12" i="1" a="1"/>
  <c r="H12" i="1" s="1"/>
  <c r="H22" i="1" s="1" a="1"/>
  <c r="H22" i="1" s="1"/>
</calcChain>
</file>

<file path=xl/sharedStrings.xml><?xml version="1.0" encoding="utf-8"?>
<sst xmlns="http://schemas.openxmlformats.org/spreadsheetml/2006/main" count="266" uniqueCount="36">
  <si>
    <t>KEMBALI KE MENU UTAMA</t>
  </si>
  <si>
    <t>No</t>
  </si>
  <si>
    <t>Kelompok Pangan</t>
  </si>
  <si>
    <t>Perhitungan Skor Pola Pangan Harapan (PPH)</t>
  </si>
  <si>
    <t>Kalori</t>
  </si>
  <si>
    <t>%</t>
  </si>
  <si>
    <t>% AKE*)</t>
  </si>
  <si>
    <t>Bobot</t>
  </si>
  <si>
    <t>Skor Aktual</t>
  </si>
  <si>
    <t>Skor AKE</t>
  </si>
  <si>
    <t>Skor Maks</t>
  </si>
  <si>
    <t>Skor PPH</t>
  </si>
  <si>
    <t>1.</t>
  </si>
  <si>
    <t>Padi-padian</t>
  </si>
  <si>
    <t>2.</t>
  </si>
  <si>
    <t>Umbi-umbian</t>
  </si>
  <si>
    <t>3.</t>
  </si>
  <si>
    <t>Pangan Hewani</t>
  </si>
  <si>
    <t>4.</t>
  </si>
  <si>
    <t>Minyak dan Lemak</t>
  </si>
  <si>
    <t>5.</t>
  </si>
  <si>
    <t>Buah/Biji Berminyak</t>
  </si>
  <si>
    <t>6.</t>
  </si>
  <si>
    <t>Kacang-kacangan</t>
  </si>
  <si>
    <t>7.</t>
  </si>
  <si>
    <t>Gula</t>
  </si>
  <si>
    <t>8.</t>
  </si>
  <si>
    <t>Sayur dan Buah</t>
  </si>
  <si>
    <t>9.</t>
  </si>
  <si>
    <t>Lain-lain</t>
  </si>
  <si>
    <t xml:space="preserve">Total </t>
  </si>
  <si>
    <t>Keterangan =</t>
  </si>
  <si>
    <t>*) Angka Kecukupan Energi (AKE) :</t>
  </si>
  <si>
    <t xml:space="preserve"> Kkal/Kap/Hari</t>
  </si>
  <si>
    <t>*) Angka Kecekupan Energi (AKE) :</t>
  </si>
  <si>
    <t>*) Angka Kecekupan Energi (AKE)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</si>
</sst>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2" fillId="2" borderId="0" xfId="1" applyNumberFormat="1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plikasi%20Survey%20Konsumsi%20Pangan%202023%20O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8">
          <cell r="G8" t="str">
            <v>Kabupaten Sukoharjo</v>
          </cell>
        </row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2023</v>
          </cell>
        </row>
        <row r="27">
          <cell r="I27" t="str">
            <v>Agroekologi Wilayah</v>
          </cell>
          <cell r="K27" t="str">
            <v>Pertumbuhan Wilayah</v>
          </cell>
        </row>
      </sheetData>
      <sheetData sheetId="4">
        <row r="13">
          <cell r="AE13">
            <v>2547.0421810699586</v>
          </cell>
        </row>
        <row r="14">
          <cell r="AE14">
            <v>2723.333333333333</v>
          </cell>
        </row>
        <row r="15">
          <cell r="AE15">
            <v>2472.5</v>
          </cell>
        </row>
        <row r="16">
          <cell r="H16">
            <v>1</v>
          </cell>
          <cell r="J16">
            <v>2</v>
          </cell>
          <cell r="AE16">
            <v>2150</v>
          </cell>
        </row>
        <row r="17">
          <cell r="AE17">
            <v>2150</v>
          </cell>
        </row>
        <row r="18">
          <cell r="AE18">
            <v>2150</v>
          </cell>
        </row>
        <row r="19">
          <cell r="AE19">
            <v>2150</v>
          </cell>
        </row>
        <row r="20">
          <cell r="AE20">
            <v>2150</v>
          </cell>
        </row>
        <row r="33">
          <cell r="H33">
            <v>1</v>
          </cell>
          <cell r="J33">
            <v>2</v>
          </cell>
          <cell r="AE33">
            <v>2866.6666666666665</v>
          </cell>
        </row>
        <row r="34">
          <cell r="AE34">
            <v>2150</v>
          </cell>
        </row>
        <row r="35">
          <cell r="AE35">
            <v>2150</v>
          </cell>
        </row>
        <row r="36">
          <cell r="AE36">
            <v>2150</v>
          </cell>
        </row>
        <row r="37">
          <cell r="AE37">
            <v>2150</v>
          </cell>
        </row>
        <row r="51">
          <cell r="H51">
            <v>1</v>
          </cell>
          <cell r="J51">
            <v>2</v>
          </cell>
          <cell r="AE51">
            <v>2150</v>
          </cell>
        </row>
        <row r="52">
          <cell r="AE52">
            <v>2150</v>
          </cell>
        </row>
        <row r="53">
          <cell r="AE53">
            <v>2150</v>
          </cell>
        </row>
        <row r="54">
          <cell r="AE54">
            <v>2150</v>
          </cell>
        </row>
        <row r="55">
          <cell r="AE55">
            <v>2150</v>
          </cell>
        </row>
        <row r="72">
          <cell r="H72">
            <v>1</v>
          </cell>
          <cell r="J72">
            <v>2</v>
          </cell>
          <cell r="AE72">
            <v>2150</v>
          </cell>
        </row>
        <row r="73">
          <cell r="AE73">
            <v>2150</v>
          </cell>
        </row>
        <row r="74">
          <cell r="AE74">
            <v>2150</v>
          </cell>
        </row>
        <row r="75">
          <cell r="AE75">
            <v>2150</v>
          </cell>
        </row>
        <row r="76">
          <cell r="AE76">
            <v>2150</v>
          </cell>
        </row>
        <row r="91">
          <cell r="H91">
            <v>1</v>
          </cell>
          <cell r="J91">
            <v>2</v>
          </cell>
          <cell r="AE91">
            <v>2150</v>
          </cell>
        </row>
        <row r="92">
          <cell r="AE92">
            <v>2150</v>
          </cell>
        </row>
        <row r="93">
          <cell r="AE93">
            <v>2150</v>
          </cell>
        </row>
        <row r="94">
          <cell r="AE94">
            <v>2150</v>
          </cell>
        </row>
        <row r="95">
          <cell r="AE95">
            <v>2150</v>
          </cell>
        </row>
        <row r="109">
          <cell r="H109">
            <v>1</v>
          </cell>
          <cell r="J109">
            <v>2</v>
          </cell>
          <cell r="AE109">
            <v>2687.5</v>
          </cell>
        </row>
        <row r="110">
          <cell r="AE110">
            <v>2150</v>
          </cell>
        </row>
        <row r="111">
          <cell r="AE111">
            <v>2150</v>
          </cell>
        </row>
        <row r="112">
          <cell r="AE112">
            <v>2150</v>
          </cell>
        </row>
        <row r="113">
          <cell r="AE113">
            <v>2150</v>
          </cell>
        </row>
        <row r="114">
          <cell r="AE114">
            <v>2150</v>
          </cell>
        </row>
        <row r="124">
          <cell r="H124">
            <v>1</v>
          </cell>
          <cell r="J124">
            <v>2</v>
          </cell>
          <cell r="AE124">
            <v>1433.3333333333333</v>
          </cell>
        </row>
        <row r="125">
          <cell r="AE125">
            <v>2150</v>
          </cell>
        </row>
        <row r="126">
          <cell r="AE126">
            <v>2150</v>
          </cell>
        </row>
        <row r="140">
          <cell r="H140">
            <v>1</v>
          </cell>
          <cell r="J140">
            <v>2</v>
          </cell>
          <cell r="AE140">
            <v>4300</v>
          </cell>
        </row>
        <row r="141">
          <cell r="AE141">
            <v>2150</v>
          </cell>
        </row>
        <row r="142">
          <cell r="AE142">
            <v>2150</v>
          </cell>
        </row>
        <row r="143">
          <cell r="AE143">
            <v>2150</v>
          </cell>
        </row>
        <row r="144">
          <cell r="AE144">
            <v>2150</v>
          </cell>
        </row>
        <row r="157">
          <cell r="H157">
            <v>1</v>
          </cell>
          <cell r="J157">
            <v>2</v>
          </cell>
          <cell r="AE157">
            <v>2150</v>
          </cell>
        </row>
        <row r="158">
          <cell r="AE158">
            <v>2150</v>
          </cell>
        </row>
        <row r="159">
          <cell r="AE159">
            <v>2150</v>
          </cell>
        </row>
        <row r="160">
          <cell r="AE160">
            <v>2150</v>
          </cell>
        </row>
        <row r="161">
          <cell r="AE161">
            <v>2150</v>
          </cell>
        </row>
        <row r="174">
          <cell r="H174">
            <v>1</v>
          </cell>
          <cell r="J174">
            <v>2</v>
          </cell>
          <cell r="AE174">
            <v>2687.5</v>
          </cell>
        </row>
        <row r="175">
          <cell r="AE175">
            <v>2150</v>
          </cell>
        </row>
        <row r="176">
          <cell r="AE176">
            <v>2150</v>
          </cell>
        </row>
        <row r="177">
          <cell r="AE177">
            <v>2150</v>
          </cell>
        </row>
        <row r="178">
          <cell r="AE178">
            <v>2150</v>
          </cell>
        </row>
        <row r="179">
          <cell r="AE179">
            <v>2150</v>
          </cell>
        </row>
        <row r="192">
          <cell r="AE192">
            <v>2848.75</v>
          </cell>
        </row>
        <row r="193">
          <cell r="H193">
            <v>1</v>
          </cell>
          <cell r="J193">
            <v>1</v>
          </cell>
          <cell r="AE193">
            <v>3583.3333333333335</v>
          </cell>
        </row>
        <row r="194">
          <cell r="AE194">
            <v>2150</v>
          </cell>
        </row>
        <row r="195">
          <cell r="AE195">
            <v>2150</v>
          </cell>
        </row>
        <row r="196">
          <cell r="AE196">
            <v>2150</v>
          </cell>
        </row>
        <row r="197">
          <cell r="AE197">
            <v>2150</v>
          </cell>
        </row>
        <row r="198">
          <cell r="AE198">
            <v>2150</v>
          </cell>
        </row>
        <row r="210">
          <cell r="H210">
            <v>1</v>
          </cell>
          <cell r="J210">
            <v>1</v>
          </cell>
          <cell r="AE210">
            <v>2150</v>
          </cell>
        </row>
        <row r="211">
          <cell r="AE211">
            <v>2150</v>
          </cell>
        </row>
        <row r="212">
          <cell r="AE212">
            <v>2150</v>
          </cell>
        </row>
        <row r="213">
          <cell r="AE213">
            <v>2150</v>
          </cell>
        </row>
        <row r="227">
          <cell r="H227">
            <v>1</v>
          </cell>
          <cell r="J227">
            <v>1</v>
          </cell>
          <cell r="AE227">
            <v>2687.5</v>
          </cell>
        </row>
        <row r="228">
          <cell r="AE228">
            <v>2150</v>
          </cell>
        </row>
        <row r="229">
          <cell r="AE229">
            <v>2150</v>
          </cell>
        </row>
        <row r="230">
          <cell r="AE230">
            <v>2150</v>
          </cell>
        </row>
        <row r="231">
          <cell r="AE231">
            <v>2150</v>
          </cell>
        </row>
        <row r="232">
          <cell r="AE232">
            <v>2150</v>
          </cell>
        </row>
        <row r="245">
          <cell r="H245">
            <v>1</v>
          </cell>
          <cell r="J245">
            <v>1</v>
          </cell>
          <cell r="AE245">
            <v>2866.6666666666665</v>
          </cell>
        </row>
        <row r="246">
          <cell r="AE246">
            <v>2150</v>
          </cell>
        </row>
        <row r="247">
          <cell r="AE247">
            <v>2150</v>
          </cell>
        </row>
        <row r="248">
          <cell r="AE248">
            <v>2150</v>
          </cell>
        </row>
        <row r="249">
          <cell r="AE249">
            <v>2150</v>
          </cell>
        </row>
        <row r="263">
          <cell r="H263">
            <v>1</v>
          </cell>
          <cell r="J263">
            <v>1</v>
          </cell>
          <cell r="AE263">
            <v>2687.5</v>
          </cell>
        </row>
        <row r="264">
          <cell r="AE264">
            <v>2150</v>
          </cell>
        </row>
        <row r="265">
          <cell r="AE265">
            <v>2150</v>
          </cell>
        </row>
        <row r="266">
          <cell r="AE266">
            <v>2150</v>
          </cell>
        </row>
        <row r="267">
          <cell r="AE267">
            <v>2150</v>
          </cell>
        </row>
        <row r="268">
          <cell r="AE268">
            <v>2150</v>
          </cell>
        </row>
        <row r="280">
          <cell r="H280">
            <v>1</v>
          </cell>
          <cell r="J280">
            <v>1</v>
          </cell>
          <cell r="AE280">
            <v>3225</v>
          </cell>
        </row>
        <row r="281">
          <cell r="AE281">
            <v>2150</v>
          </cell>
        </row>
        <row r="282">
          <cell r="AE282">
            <v>2150</v>
          </cell>
        </row>
        <row r="283">
          <cell r="AE283">
            <v>2150</v>
          </cell>
        </row>
        <row r="296">
          <cell r="H296">
            <v>1</v>
          </cell>
          <cell r="J296">
            <v>1</v>
          </cell>
          <cell r="AE296">
            <v>3583.3333333333335</v>
          </cell>
        </row>
        <row r="297">
          <cell r="AE297">
            <v>2150</v>
          </cell>
        </row>
        <row r="298">
          <cell r="AE298">
            <v>2150</v>
          </cell>
        </row>
        <row r="299">
          <cell r="AE299">
            <v>2150</v>
          </cell>
        </row>
        <row r="300">
          <cell r="AE300">
            <v>2150</v>
          </cell>
        </row>
        <row r="301">
          <cell r="AE301">
            <v>2150</v>
          </cell>
        </row>
        <row r="312">
          <cell r="H312">
            <v>1</v>
          </cell>
          <cell r="J312">
            <v>1</v>
          </cell>
          <cell r="AE312">
            <v>2866.6666666666665</v>
          </cell>
        </row>
        <row r="313">
          <cell r="AE313">
            <v>2150</v>
          </cell>
        </row>
        <row r="314">
          <cell r="AE314">
            <v>2150</v>
          </cell>
        </row>
        <row r="315">
          <cell r="AE315">
            <v>2150</v>
          </cell>
        </row>
        <row r="316">
          <cell r="AE316">
            <v>2150</v>
          </cell>
        </row>
        <row r="327">
          <cell r="H327">
            <v>1</v>
          </cell>
          <cell r="J327">
            <v>1</v>
          </cell>
          <cell r="AE327">
            <v>3225</v>
          </cell>
        </row>
        <row r="328">
          <cell r="AE328">
            <v>2150</v>
          </cell>
        </row>
        <row r="329">
          <cell r="AE329">
            <v>2150</v>
          </cell>
        </row>
        <row r="330">
          <cell r="AE330">
            <v>2150</v>
          </cell>
        </row>
        <row r="331">
          <cell r="AE331">
            <v>2150</v>
          </cell>
        </row>
        <row r="332">
          <cell r="AE332">
            <v>2150</v>
          </cell>
        </row>
        <row r="333">
          <cell r="AE333">
            <v>2150</v>
          </cell>
        </row>
        <row r="343">
          <cell r="H343">
            <v>1</v>
          </cell>
          <cell r="J343">
            <v>1</v>
          </cell>
          <cell r="AE343">
            <v>1612.5</v>
          </cell>
        </row>
        <row r="344">
          <cell r="AE344">
            <v>2150</v>
          </cell>
        </row>
        <row r="345">
          <cell r="AE345">
            <v>2150</v>
          </cell>
        </row>
        <row r="346">
          <cell r="AE346">
            <v>2150</v>
          </cell>
        </row>
        <row r="358">
          <cell r="AE358">
            <v>2848.75</v>
          </cell>
        </row>
        <row r="359">
          <cell r="H359">
            <v>1</v>
          </cell>
          <cell r="J359">
            <v>2</v>
          </cell>
          <cell r="AE359">
            <v>1612.5</v>
          </cell>
        </row>
        <row r="360">
          <cell r="AE360">
            <v>2150</v>
          </cell>
        </row>
        <row r="361">
          <cell r="AE361">
            <v>2150</v>
          </cell>
        </row>
        <row r="362">
          <cell r="AE362">
            <v>2150</v>
          </cell>
        </row>
        <row r="371">
          <cell r="H371">
            <v>1</v>
          </cell>
          <cell r="J371">
            <v>2</v>
          </cell>
          <cell r="AE371">
            <v>1612.5</v>
          </cell>
        </row>
        <row r="372">
          <cell r="AE372">
            <v>2150</v>
          </cell>
        </row>
        <row r="373">
          <cell r="AE373">
            <v>2150</v>
          </cell>
        </row>
        <row r="374">
          <cell r="AE374">
            <v>2150</v>
          </cell>
        </row>
        <row r="382">
          <cell r="H382">
            <v>1</v>
          </cell>
          <cell r="J382">
            <v>2</v>
          </cell>
          <cell r="AE382">
            <v>3583.3333333333335</v>
          </cell>
        </row>
        <row r="383">
          <cell r="AE383">
            <v>2150</v>
          </cell>
        </row>
        <row r="384">
          <cell r="AE384">
            <v>2150</v>
          </cell>
        </row>
        <row r="385">
          <cell r="AE385">
            <v>2150</v>
          </cell>
        </row>
        <row r="386">
          <cell r="AE386">
            <v>2150</v>
          </cell>
        </row>
        <row r="387">
          <cell r="AE387">
            <v>2150</v>
          </cell>
        </row>
        <row r="395">
          <cell r="H395">
            <v>1</v>
          </cell>
          <cell r="J395">
            <v>2</v>
          </cell>
          <cell r="AE395">
            <v>5375</v>
          </cell>
        </row>
        <row r="396">
          <cell r="AE396">
            <v>2150</v>
          </cell>
        </row>
        <row r="397">
          <cell r="AE397">
            <v>2150</v>
          </cell>
        </row>
        <row r="398">
          <cell r="AE398">
            <v>2150</v>
          </cell>
        </row>
        <row r="399">
          <cell r="AE399">
            <v>2150</v>
          </cell>
        </row>
        <row r="400">
          <cell r="AE400">
            <v>2150</v>
          </cell>
        </row>
        <row r="410">
          <cell r="H410">
            <v>1</v>
          </cell>
          <cell r="J410">
            <v>2</v>
          </cell>
          <cell r="AE410">
            <v>1433.3333333333333</v>
          </cell>
        </row>
        <row r="411">
          <cell r="AE411">
            <v>2150</v>
          </cell>
        </row>
        <row r="412">
          <cell r="AE412">
            <v>2150</v>
          </cell>
        </row>
        <row r="423">
          <cell r="H423">
            <v>1</v>
          </cell>
          <cell r="J423">
            <v>2</v>
          </cell>
          <cell r="AE423">
            <v>1075</v>
          </cell>
        </row>
        <row r="424">
          <cell r="AE424">
            <v>2150</v>
          </cell>
        </row>
        <row r="425">
          <cell r="AE425">
            <v>2150</v>
          </cell>
        </row>
        <row r="438">
          <cell r="H438">
            <v>1</v>
          </cell>
          <cell r="J438">
            <v>2</v>
          </cell>
          <cell r="AE438">
            <v>2687.5</v>
          </cell>
        </row>
        <row r="439">
          <cell r="AE439">
            <v>2150</v>
          </cell>
        </row>
        <row r="440">
          <cell r="AE440">
            <v>2150</v>
          </cell>
        </row>
        <row r="441">
          <cell r="AE441">
            <v>2150</v>
          </cell>
        </row>
        <row r="442">
          <cell r="AE442">
            <v>2150</v>
          </cell>
        </row>
        <row r="443">
          <cell r="AE443">
            <v>2150</v>
          </cell>
        </row>
        <row r="453">
          <cell r="H453">
            <v>1</v>
          </cell>
          <cell r="J453">
            <v>2</v>
          </cell>
          <cell r="AE453">
            <v>3225</v>
          </cell>
        </row>
        <row r="454">
          <cell r="AE454">
            <v>2150</v>
          </cell>
        </row>
        <row r="455">
          <cell r="AE455">
            <v>2150</v>
          </cell>
        </row>
        <row r="456">
          <cell r="AE456">
            <v>2150</v>
          </cell>
        </row>
        <row r="474">
          <cell r="H474">
            <v>1</v>
          </cell>
          <cell r="J474">
            <v>2</v>
          </cell>
          <cell r="AE474">
            <v>3583.3333333333335</v>
          </cell>
        </row>
        <row r="475">
          <cell r="AE475">
            <v>2150</v>
          </cell>
        </row>
        <row r="476">
          <cell r="AE476">
            <v>2150</v>
          </cell>
        </row>
        <row r="477">
          <cell r="AE477">
            <v>2150</v>
          </cell>
        </row>
        <row r="478">
          <cell r="AE478">
            <v>2150</v>
          </cell>
        </row>
        <row r="479">
          <cell r="AE479">
            <v>2150</v>
          </cell>
        </row>
        <row r="492">
          <cell r="H492">
            <v>1</v>
          </cell>
          <cell r="J492">
            <v>2</v>
          </cell>
          <cell r="AE492">
            <v>4300</v>
          </cell>
        </row>
        <row r="493">
          <cell r="AE493">
            <v>2150</v>
          </cell>
        </row>
        <row r="494">
          <cell r="AE494">
            <v>2150</v>
          </cell>
        </row>
        <row r="495">
          <cell r="AE495">
            <v>2150</v>
          </cell>
        </row>
        <row r="496">
          <cell r="AE496">
            <v>2150</v>
          </cell>
        </row>
        <row r="509">
          <cell r="AE509">
            <v>2433.0833333333335</v>
          </cell>
        </row>
        <row r="510">
          <cell r="AE510">
            <v>2572.833333333333</v>
          </cell>
        </row>
        <row r="511">
          <cell r="H511">
            <v>1</v>
          </cell>
          <cell r="J511">
            <v>1</v>
          </cell>
          <cell r="AE511">
            <v>2866.6666666666665</v>
          </cell>
        </row>
        <row r="512">
          <cell r="AE512">
            <v>2150</v>
          </cell>
        </row>
        <row r="513">
          <cell r="AE513">
            <v>2150</v>
          </cell>
        </row>
        <row r="514">
          <cell r="AE514">
            <v>2150</v>
          </cell>
        </row>
        <row r="515">
          <cell r="AE515">
            <v>2150</v>
          </cell>
        </row>
        <row r="529">
          <cell r="H529">
            <v>1</v>
          </cell>
          <cell r="J529">
            <v>1</v>
          </cell>
          <cell r="AE529">
            <v>2150</v>
          </cell>
        </row>
        <row r="530">
          <cell r="AE530">
            <v>2150</v>
          </cell>
        </row>
        <row r="531">
          <cell r="AE531">
            <v>2150</v>
          </cell>
        </row>
        <row r="532">
          <cell r="AE532">
            <v>2150</v>
          </cell>
        </row>
        <row r="533">
          <cell r="AE533">
            <v>2150</v>
          </cell>
        </row>
        <row r="543">
          <cell r="H543">
            <v>1</v>
          </cell>
          <cell r="J543">
            <v>1</v>
          </cell>
          <cell r="AE543">
            <v>2150</v>
          </cell>
        </row>
        <row r="544">
          <cell r="AE544">
            <v>2150</v>
          </cell>
        </row>
        <row r="545">
          <cell r="AE545">
            <v>2150</v>
          </cell>
        </row>
        <row r="546">
          <cell r="AE546">
            <v>2150</v>
          </cell>
        </row>
        <row r="556">
          <cell r="H556">
            <v>1</v>
          </cell>
          <cell r="J556">
            <v>1</v>
          </cell>
          <cell r="AE556">
            <v>1612.5</v>
          </cell>
        </row>
        <row r="557">
          <cell r="AE557">
            <v>2150</v>
          </cell>
        </row>
        <row r="558">
          <cell r="AE558">
            <v>2150</v>
          </cell>
        </row>
        <row r="559">
          <cell r="AE559">
            <v>2150</v>
          </cell>
        </row>
        <row r="569">
          <cell r="H569">
            <v>1</v>
          </cell>
          <cell r="J569">
            <v>1</v>
          </cell>
          <cell r="AE569">
            <v>1720</v>
          </cell>
        </row>
        <row r="570">
          <cell r="AE570">
            <v>2150</v>
          </cell>
        </row>
        <row r="571">
          <cell r="AE571">
            <v>2150</v>
          </cell>
        </row>
        <row r="572">
          <cell r="AE572">
            <v>2150</v>
          </cell>
        </row>
        <row r="573">
          <cell r="AE573">
            <v>2150</v>
          </cell>
        </row>
        <row r="583">
          <cell r="H583">
            <v>1</v>
          </cell>
          <cell r="J583">
            <v>1</v>
          </cell>
          <cell r="AE583">
            <v>2866.6666666666665</v>
          </cell>
        </row>
        <row r="584">
          <cell r="AE584">
            <v>2150</v>
          </cell>
        </row>
        <row r="585">
          <cell r="AE585">
            <v>2150</v>
          </cell>
        </row>
        <row r="586">
          <cell r="AE586">
            <v>2150</v>
          </cell>
        </row>
        <row r="587">
          <cell r="AE587">
            <v>2150</v>
          </cell>
        </row>
        <row r="595">
          <cell r="H595">
            <v>1</v>
          </cell>
          <cell r="J595">
            <v>1</v>
          </cell>
          <cell r="AE595">
            <v>3225</v>
          </cell>
        </row>
        <row r="596">
          <cell r="AE596">
            <v>2150</v>
          </cell>
        </row>
        <row r="597">
          <cell r="AE597">
            <v>2150</v>
          </cell>
        </row>
        <row r="598">
          <cell r="AE598">
            <v>2150</v>
          </cell>
        </row>
        <row r="612">
          <cell r="H612">
            <v>1</v>
          </cell>
          <cell r="J612">
            <v>1</v>
          </cell>
          <cell r="AE612">
            <v>2150</v>
          </cell>
        </row>
        <row r="613">
          <cell r="AE613">
            <v>2150</v>
          </cell>
        </row>
        <row r="614">
          <cell r="AE614">
            <v>2150</v>
          </cell>
        </row>
        <row r="615">
          <cell r="AE615">
            <v>2150</v>
          </cell>
        </row>
        <row r="616">
          <cell r="AE616">
            <v>2150</v>
          </cell>
        </row>
        <row r="623">
          <cell r="H623">
            <v>1</v>
          </cell>
          <cell r="J623">
            <v>1</v>
          </cell>
          <cell r="AE623">
            <v>1612.5</v>
          </cell>
        </row>
        <row r="624">
          <cell r="AE624">
            <v>2150</v>
          </cell>
        </row>
        <row r="625">
          <cell r="AE625">
            <v>2150</v>
          </cell>
        </row>
        <row r="626">
          <cell r="AE626">
            <v>2150</v>
          </cell>
        </row>
        <row r="635">
          <cell r="H635">
            <v>1</v>
          </cell>
          <cell r="J635">
            <v>1</v>
          </cell>
          <cell r="AE635">
            <v>5375</v>
          </cell>
        </row>
        <row r="636">
          <cell r="AE636">
            <v>2150</v>
          </cell>
        </row>
        <row r="637">
          <cell r="AE637">
            <v>2150</v>
          </cell>
        </row>
        <row r="638">
          <cell r="AE638">
            <v>2150</v>
          </cell>
        </row>
        <row r="639">
          <cell r="AE639">
            <v>2150</v>
          </cell>
        </row>
        <row r="640">
          <cell r="AE640">
            <v>2150</v>
          </cell>
        </row>
        <row r="647">
          <cell r="AE647">
            <v>2293.3333333333335</v>
          </cell>
        </row>
        <row r="648">
          <cell r="H648">
            <v>1</v>
          </cell>
          <cell r="J648">
            <v>2</v>
          </cell>
          <cell r="AE648">
            <v>2150</v>
          </cell>
        </row>
        <row r="649">
          <cell r="AE649">
            <v>2150</v>
          </cell>
        </row>
        <row r="650">
          <cell r="AE650">
            <v>2150</v>
          </cell>
        </row>
        <row r="651">
          <cell r="AE651">
            <v>2150</v>
          </cell>
        </row>
        <row r="664">
          <cell r="H664">
            <v>1</v>
          </cell>
          <cell r="J664">
            <v>2</v>
          </cell>
          <cell r="AE664">
            <v>860</v>
          </cell>
        </row>
        <row r="665">
          <cell r="AE665">
            <v>2150</v>
          </cell>
        </row>
        <row r="666">
          <cell r="AE666">
            <v>2150</v>
          </cell>
        </row>
        <row r="682">
          <cell r="H682">
            <v>1</v>
          </cell>
          <cell r="J682">
            <v>2</v>
          </cell>
          <cell r="AE682">
            <v>3762.5</v>
          </cell>
        </row>
        <row r="683">
          <cell r="AE683">
            <v>2150</v>
          </cell>
        </row>
        <row r="684">
          <cell r="AE684">
            <v>2150</v>
          </cell>
        </row>
        <row r="685">
          <cell r="AE685">
            <v>2150</v>
          </cell>
        </row>
        <row r="686">
          <cell r="AE686">
            <v>2150</v>
          </cell>
        </row>
        <row r="687">
          <cell r="AE687">
            <v>2150</v>
          </cell>
        </row>
        <row r="688">
          <cell r="AE688">
            <v>2150</v>
          </cell>
        </row>
        <row r="689">
          <cell r="AE689">
            <v>2150</v>
          </cell>
        </row>
        <row r="695">
          <cell r="H695">
            <v>1</v>
          </cell>
          <cell r="J695">
            <v>2</v>
          </cell>
          <cell r="AE695">
            <v>3583.3333333333335</v>
          </cell>
        </row>
        <row r="696">
          <cell r="AE696">
            <v>2150</v>
          </cell>
        </row>
        <row r="697">
          <cell r="AE697">
            <v>2150</v>
          </cell>
        </row>
        <row r="698">
          <cell r="AE698">
            <v>2150</v>
          </cell>
        </row>
        <row r="699">
          <cell r="AE699">
            <v>2150</v>
          </cell>
        </row>
        <row r="700">
          <cell r="AE700">
            <v>2150</v>
          </cell>
        </row>
        <row r="709">
          <cell r="H709">
            <v>1</v>
          </cell>
          <cell r="J709">
            <v>2</v>
          </cell>
          <cell r="AE709">
            <v>1290</v>
          </cell>
        </row>
        <row r="710">
          <cell r="AE710">
            <v>2150</v>
          </cell>
        </row>
        <row r="711">
          <cell r="AE711">
            <v>2150</v>
          </cell>
        </row>
        <row r="712">
          <cell r="AE712">
            <v>2150</v>
          </cell>
        </row>
        <row r="725">
          <cell r="H725">
            <v>1</v>
          </cell>
          <cell r="J725">
            <v>2</v>
          </cell>
          <cell r="AE725">
            <v>2150</v>
          </cell>
        </row>
        <row r="726">
          <cell r="AE726">
            <v>2150</v>
          </cell>
        </row>
        <row r="727">
          <cell r="AE727">
            <v>2150</v>
          </cell>
        </row>
        <row r="728">
          <cell r="AE728">
            <v>2150</v>
          </cell>
        </row>
        <row r="729">
          <cell r="AE729">
            <v>2150</v>
          </cell>
        </row>
        <row r="737">
          <cell r="H737">
            <v>1</v>
          </cell>
          <cell r="J737">
            <v>2</v>
          </cell>
          <cell r="AE737">
            <v>3225</v>
          </cell>
        </row>
        <row r="738">
          <cell r="AE738">
            <v>2150</v>
          </cell>
        </row>
        <row r="739">
          <cell r="AE739">
            <v>2150</v>
          </cell>
        </row>
        <row r="740">
          <cell r="AE740">
            <v>2150</v>
          </cell>
        </row>
        <row r="741">
          <cell r="AE741">
            <v>2150</v>
          </cell>
        </row>
        <row r="742">
          <cell r="AE742">
            <v>2150</v>
          </cell>
        </row>
        <row r="743">
          <cell r="AE743">
            <v>2150</v>
          </cell>
        </row>
        <row r="750">
          <cell r="H750">
            <v>1</v>
          </cell>
          <cell r="J750">
            <v>2</v>
          </cell>
          <cell r="AE750">
            <v>2150</v>
          </cell>
        </row>
        <row r="751">
          <cell r="AE751">
            <v>2150</v>
          </cell>
        </row>
        <row r="752">
          <cell r="AE752">
            <v>2150</v>
          </cell>
        </row>
        <row r="753">
          <cell r="AE753">
            <v>2150</v>
          </cell>
        </row>
        <row r="754">
          <cell r="AE754">
            <v>2150</v>
          </cell>
        </row>
        <row r="755">
          <cell r="AE755">
            <v>2150</v>
          </cell>
        </row>
        <row r="766">
          <cell r="H766">
            <v>1</v>
          </cell>
          <cell r="J766">
            <v>2</v>
          </cell>
          <cell r="AE766">
            <v>1612.5</v>
          </cell>
        </row>
        <row r="767">
          <cell r="AE767">
            <v>2150</v>
          </cell>
        </row>
        <row r="768">
          <cell r="AE768">
            <v>2150</v>
          </cell>
        </row>
        <row r="769">
          <cell r="AE769">
            <v>2150</v>
          </cell>
        </row>
        <row r="783">
          <cell r="H783">
            <v>1</v>
          </cell>
          <cell r="J783">
            <v>2</v>
          </cell>
          <cell r="AE783">
            <v>2150</v>
          </cell>
        </row>
        <row r="784">
          <cell r="AE784">
            <v>2150</v>
          </cell>
        </row>
        <row r="785">
          <cell r="AE785">
            <v>2150</v>
          </cell>
        </row>
        <row r="786">
          <cell r="AE786">
            <v>2150</v>
          </cell>
        </row>
        <row r="787">
          <cell r="AE787">
            <v>2150</v>
          </cell>
        </row>
        <row r="796">
          <cell r="AE796">
            <v>2433.0833333333335</v>
          </cell>
        </row>
        <row r="797">
          <cell r="H797">
            <v>1</v>
          </cell>
          <cell r="J797">
            <v>2</v>
          </cell>
          <cell r="AE797">
            <v>2150</v>
          </cell>
        </row>
        <row r="798">
          <cell r="AE798">
            <v>2150</v>
          </cell>
        </row>
        <row r="799">
          <cell r="AE799">
            <v>2150</v>
          </cell>
        </row>
        <row r="800">
          <cell r="AE800">
            <v>2150</v>
          </cell>
        </row>
        <row r="812">
          <cell r="H812">
            <v>1</v>
          </cell>
          <cell r="J812">
            <v>2</v>
          </cell>
          <cell r="AE812">
            <v>860</v>
          </cell>
        </row>
        <row r="813">
          <cell r="AE813">
            <v>2150</v>
          </cell>
        </row>
        <row r="814">
          <cell r="AE814">
            <v>2150</v>
          </cell>
        </row>
        <row r="826">
          <cell r="H826">
            <v>1</v>
          </cell>
          <cell r="J826">
            <v>2</v>
          </cell>
          <cell r="AE826">
            <v>5016.666666666667</v>
          </cell>
        </row>
        <row r="827">
          <cell r="AE827">
            <v>2150</v>
          </cell>
        </row>
        <row r="828">
          <cell r="AE828">
            <v>2150</v>
          </cell>
        </row>
        <row r="829">
          <cell r="AE829">
            <v>2150</v>
          </cell>
        </row>
        <row r="830">
          <cell r="AE830">
            <v>2150</v>
          </cell>
        </row>
        <row r="831">
          <cell r="AE831">
            <v>2150</v>
          </cell>
        </row>
        <row r="832">
          <cell r="AE832">
            <v>2150</v>
          </cell>
        </row>
        <row r="833">
          <cell r="AE833">
            <v>2150</v>
          </cell>
        </row>
        <row r="844">
          <cell r="H844">
            <v>1</v>
          </cell>
          <cell r="J844">
            <v>2</v>
          </cell>
          <cell r="AE844">
            <v>2150</v>
          </cell>
        </row>
        <row r="845">
          <cell r="AE845">
            <v>2150</v>
          </cell>
        </row>
        <row r="846">
          <cell r="AE846">
            <v>2150</v>
          </cell>
        </row>
        <row r="847">
          <cell r="AE847">
            <v>2150</v>
          </cell>
        </row>
        <row r="848">
          <cell r="AE848">
            <v>2150</v>
          </cell>
        </row>
        <row r="849">
          <cell r="AE849">
            <v>2150</v>
          </cell>
        </row>
        <row r="857">
          <cell r="H857">
            <v>1</v>
          </cell>
          <cell r="J857">
            <v>2</v>
          </cell>
          <cell r="AE857">
            <v>1612.5</v>
          </cell>
        </row>
        <row r="858">
          <cell r="AE858">
            <v>2150</v>
          </cell>
        </row>
        <row r="859">
          <cell r="AE859">
            <v>2150</v>
          </cell>
        </row>
        <row r="860">
          <cell r="AE860">
            <v>2150</v>
          </cell>
        </row>
        <row r="868">
          <cell r="H868">
            <v>1</v>
          </cell>
          <cell r="J868">
            <v>2</v>
          </cell>
          <cell r="AE868">
            <v>2866.6666666666665</v>
          </cell>
        </row>
        <row r="869">
          <cell r="AE869">
            <v>2150</v>
          </cell>
        </row>
        <row r="870">
          <cell r="AE870">
            <v>2150</v>
          </cell>
        </row>
        <row r="871">
          <cell r="AE871">
            <v>2150</v>
          </cell>
        </row>
        <row r="872">
          <cell r="AE872">
            <v>2150</v>
          </cell>
        </row>
        <row r="881">
          <cell r="H881">
            <v>1</v>
          </cell>
          <cell r="J881">
            <v>2</v>
          </cell>
          <cell r="AE881">
            <v>3225</v>
          </cell>
        </row>
        <row r="882">
          <cell r="AE882">
            <v>2150</v>
          </cell>
        </row>
        <row r="883">
          <cell r="AE883">
            <v>2150</v>
          </cell>
        </row>
        <row r="884">
          <cell r="AE884">
            <v>2150</v>
          </cell>
        </row>
        <row r="885">
          <cell r="AE885">
            <v>2150</v>
          </cell>
        </row>
        <row r="886">
          <cell r="AE886">
            <v>2150</v>
          </cell>
        </row>
        <row r="887">
          <cell r="AE887">
            <v>2150</v>
          </cell>
        </row>
        <row r="896">
          <cell r="H896">
            <v>1</v>
          </cell>
          <cell r="J896">
            <v>2</v>
          </cell>
          <cell r="AE896">
            <v>2687.5</v>
          </cell>
        </row>
        <row r="897">
          <cell r="AE897">
            <v>2150</v>
          </cell>
        </row>
        <row r="898">
          <cell r="AE898">
            <v>2150</v>
          </cell>
        </row>
        <row r="899">
          <cell r="AE899">
            <v>2150</v>
          </cell>
        </row>
        <row r="900">
          <cell r="AE900">
            <v>2150</v>
          </cell>
        </row>
        <row r="901">
          <cell r="AE901">
            <v>2150</v>
          </cell>
        </row>
        <row r="908">
          <cell r="H908">
            <v>1</v>
          </cell>
          <cell r="J908">
            <v>2</v>
          </cell>
          <cell r="AE908">
            <v>1612.5</v>
          </cell>
        </row>
        <row r="909">
          <cell r="AE909">
            <v>2150</v>
          </cell>
        </row>
        <row r="910">
          <cell r="AE910">
            <v>2150</v>
          </cell>
        </row>
        <row r="911">
          <cell r="AE911">
            <v>2150</v>
          </cell>
        </row>
        <row r="921">
          <cell r="H921">
            <v>1</v>
          </cell>
          <cell r="J921">
            <v>2</v>
          </cell>
          <cell r="AE921">
            <v>2150</v>
          </cell>
        </row>
        <row r="922">
          <cell r="AE922">
            <v>2150</v>
          </cell>
        </row>
        <row r="923">
          <cell r="AE923">
            <v>2150</v>
          </cell>
        </row>
        <row r="924">
          <cell r="AE924">
            <v>2150</v>
          </cell>
        </row>
        <row r="925">
          <cell r="AE925">
            <v>2150</v>
          </cell>
        </row>
        <row r="939">
          <cell r="AE939">
            <v>2547.75</v>
          </cell>
        </row>
        <row r="940">
          <cell r="AE940">
            <v>2436.666666666667</v>
          </cell>
        </row>
        <row r="941">
          <cell r="H941">
            <v>1</v>
          </cell>
          <cell r="J941">
            <v>1</v>
          </cell>
          <cell r="AE941">
            <v>2150</v>
          </cell>
        </row>
        <row r="942">
          <cell r="AE942">
            <v>2150</v>
          </cell>
        </row>
        <row r="943">
          <cell r="AE943">
            <v>2150</v>
          </cell>
        </row>
        <row r="944">
          <cell r="AE944">
            <v>2150</v>
          </cell>
        </row>
        <row r="961">
          <cell r="H961">
            <v>1</v>
          </cell>
          <cell r="J961">
            <v>1</v>
          </cell>
          <cell r="AE961">
            <v>1612.5</v>
          </cell>
        </row>
        <row r="962">
          <cell r="AE962">
            <v>2150</v>
          </cell>
        </row>
        <row r="963">
          <cell r="AE963">
            <v>2150</v>
          </cell>
        </row>
        <row r="964">
          <cell r="AE964">
            <v>2150</v>
          </cell>
        </row>
        <row r="974">
          <cell r="H974">
            <v>1</v>
          </cell>
          <cell r="J974">
            <v>1</v>
          </cell>
          <cell r="AE974">
            <v>4300</v>
          </cell>
        </row>
        <row r="975">
          <cell r="AE975">
            <v>2150</v>
          </cell>
        </row>
        <row r="976">
          <cell r="AE976">
            <v>2150</v>
          </cell>
        </row>
        <row r="977">
          <cell r="AE977">
            <v>2150</v>
          </cell>
        </row>
        <row r="978">
          <cell r="AE978">
            <v>2150</v>
          </cell>
        </row>
        <row r="991">
          <cell r="H991">
            <v>1</v>
          </cell>
          <cell r="J991">
            <v>1</v>
          </cell>
          <cell r="AE991">
            <v>860</v>
          </cell>
        </row>
        <row r="992">
          <cell r="AE992">
            <v>2150</v>
          </cell>
        </row>
        <row r="993">
          <cell r="AE993">
            <v>2150</v>
          </cell>
        </row>
        <row r="1009">
          <cell r="H1009">
            <v>1</v>
          </cell>
          <cell r="J1009">
            <v>1</v>
          </cell>
          <cell r="AE1009">
            <v>1433.3333333333333</v>
          </cell>
        </row>
        <row r="1010">
          <cell r="AE1010">
            <v>2150</v>
          </cell>
        </row>
        <row r="1011">
          <cell r="AE1011">
            <v>2150</v>
          </cell>
        </row>
        <row r="1026">
          <cell r="H1026">
            <v>1</v>
          </cell>
          <cell r="J1026">
            <v>1</v>
          </cell>
          <cell r="AE1026">
            <v>2150</v>
          </cell>
        </row>
        <row r="1027">
          <cell r="AE1027">
            <v>2150</v>
          </cell>
        </row>
        <row r="1028">
          <cell r="AE1028">
            <v>2150</v>
          </cell>
        </row>
        <row r="1029">
          <cell r="AE1029">
            <v>2150</v>
          </cell>
        </row>
        <row r="1041">
          <cell r="H1041">
            <v>1</v>
          </cell>
          <cell r="J1041">
            <v>1</v>
          </cell>
          <cell r="AE1041">
            <v>1290</v>
          </cell>
        </row>
        <row r="1042">
          <cell r="AE1042">
            <v>2150</v>
          </cell>
        </row>
        <row r="1043">
          <cell r="AE1043">
            <v>2150</v>
          </cell>
        </row>
        <row r="1044">
          <cell r="AE1044">
            <v>2150</v>
          </cell>
        </row>
        <row r="1060">
          <cell r="H1060">
            <v>1</v>
          </cell>
          <cell r="J1060">
            <v>1</v>
          </cell>
          <cell r="AE1060">
            <v>4300</v>
          </cell>
        </row>
        <row r="1061">
          <cell r="AE1061">
            <v>2150</v>
          </cell>
        </row>
        <row r="1062">
          <cell r="AE1062">
            <v>2150</v>
          </cell>
        </row>
        <row r="1063">
          <cell r="AE1063">
            <v>2150</v>
          </cell>
        </row>
        <row r="1064">
          <cell r="AE1064">
            <v>2150</v>
          </cell>
        </row>
        <row r="1065">
          <cell r="AE1065">
            <v>2150</v>
          </cell>
        </row>
        <row r="1066">
          <cell r="AE1066">
            <v>2150</v>
          </cell>
        </row>
        <row r="1077">
          <cell r="H1077">
            <v>1</v>
          </cell>
          <cell r="J1077">
            <v>1</v>
          </cell>
          <cell r="AE1077">
            <v>2687.5</v>
          </cell>
        </row>
        <row r="1078">
          <cell r="AE1078">
            <v>2150</v>
          </cell>
        </row>
        <row r="1079">
          <cell r="AE1079">
            <v>2150</v>
          </cell>
        </row>
        <row r="1080">
          <cell r="AE1080">
            <v>2150</v>
          </cell>
        </row>
        <row r="1081">
          <cell r="AE1081">
            <v>2150</v>
          </cell>
        </row>
        <row r="1082">
          <cell r="AE1082">
            <v>2150</v>
          </cell>
        </row>
        <row r="1091">
          <cell r="H1091">
            <v>1</v>
          </cell>
          <cell r="J1091">
            <v>1</v>
          </cell>
          <cell r="AE1091">
            <v>3583.3333333333335</v>
          </cell>
        </row>
        <row r="1092">
          <cell r="AE1092">
            <v>2150</v>
          </cell>
        </row>
        <row r="1093">
          <cell r="AE1093">
            <v>2150</v>
          </cell>
        </row>
        <row r="1094">
          <cell r="AE1094">
            <v>2150</v>
          </cell>
        </row>
        <row r="1095">
          <cell r="AE1095">
            <v>2150</v>
          </cell>
        </row>
        <row r="1096">
          <cell r="AE1096">
            <v>2150</v>
          </cell>
        </row>
        <row r="1107">
          <cell r="AE1107">
            <v>2501.166666666667</v>
          </cell>
        </row>
        <row r="1108">
          <cell r="H1108">
            <v>1</v>
          </cell>
          <cell r="J1108">
            <v>1</v>
          </cell>
          <cell r="AE1108">
            <v>2150</v>
          </cell>
        </row>
        <row r="1109">
          <cell r="AE1109">
            <v>2150</v>
          </cell>
        </row>
        <row r="1110">
          <cell r="AE1110">
            <v>2150</v>
          </cell>
        </row>
        <row r="1111">
          <cell r="AE1111">
            <v>2150</v>
          </cell>
        </row>
        <row r="1112">
          <cell r="AE1112">
            <v>2150</v>
          </cell>
        </row>
        <row r="1120">
          <cell r="H1120">
            <v>1</v>
          </cell>
          <cell r="J1120">
            <v>1</v>
          </cell>
          <cell r="AE1120">
            <v>1612.5</v>
          </cell>
        </row>
        <row r="1121">
          <cell r="AE1121">
            <v>2150</v>
          </cell>
        </row>
        <row r="1122">
          <cell r="AE1122">
            <v>2150</v>
          </cell>
        </row>
        <row r="1123">
          <cell r="AE1123">
            <v>2150</v>
          </cell>
        </row>
        <row r="1137">
          <cell r="H1137">
            <v>1</v>
          </cell>
          <cell r="J1137">
            <v>1</v>
          </cell>
          <cell r="AE1137">
            <v>3583.3333333333335</v>
          </cell>
        </row>
        <row r="1138">
          <cell r="AE1138">
            <v>2150</v>
          </cell>
        </row>
        <row r="1139">
          <cell r="AE1139">
            <v>2150</v>
          </cell>
        </row>
        <row r="1140">
          <cell r="AE1140">
            <v>2150</v>
          </cell>
        </row>
        <row r="1141">
          <cell r="AE1141">
            <v>2150</v>
          </cell>
        </row>
        <row r="1142">
          <cell r="AE1142">
            <v>2150</v>
          </cell>
        </row>
        <row r="1152">
          <cell r="H1152">
            <v>1</v>
          </cell>
          <cell r="J1152">
            <v>1</v>
          </cell>
          <cell r="AE1152">
            <v>1612.5</v>
          </cell>
        </row>
        <row r="1153">
          <cell r="AE1153">
            <v>2150</v>
          </cell>
        </row>
        <row r="1154">
          <cell r="AE1154">
            <v>2150</v>
          </cell>
        </row>
        <row r="1155">
          <cell r="AE1155">
            <v>2150</v>
          </cell>
        </row>
        <row r="1168">
          <cell r="H1168">
            <v>1</v>
          </cell>
          <cell r="J1168">
            <v>1</v>
          </cell>
          <cell r="AE1168">
            <v>1612.5</v>
          </cell>
        </row>
        <row r="1169">
          <cell r="AE1169">
            <v>2150</v>
          </cell>
        </row>
        <row r="1170">
          <cell r="AE1170">
            <v>2150</v>
          </cell>
        </row>
        <row r="1171">
          <cell r="AE1171">
            <v>2150</v>
          </cell>
        </row>
        <row r="1185">
          <cell r="H1185">
            <v>1</v>
          </cell>
          <cell r="J1185">
            <v>1</v>
          </cell>
          <cell r="AE1185">
            <v>3225</v>
          </cell>
        </row>
        <row r="1186">
          <cell r="AE1186">
            <v>2150</v>
          </cell>
        </row>
        <row r="1187">
          <cell r="AE1187">
            <v>2150</v>
          </cell>
        </row>
        <row r="1188">
          <cell r="AE1188">
            <v>2150</v>
          </cell>
        </row>
        <row r="1189">
          <cell r="AE1189">
            <v>2150</v>
          </cell>
        </row>
        <row r="1190">
          <cell r="AE1190">
            <v>2150</v>
          </cell>
        </row>
        <row r="1191">
          <cell r="AE1191">
            <v>2150</v>
          </cell>
        </row>
        <row r="1198">
          <cell r="H1198">
            <v>1</v>
          </cell>
          <cell r="J1198">
            <v>1</v>
          </cell>
          <cell r="AE1198">
            <v>5016.666666666667</v>
          </cell>
        </row>
        <row r="1199">
          <cell r="AE1199">
            <v>2150</v>
          </cell>
        </row>
        <row r="1200">
          <cell r="AE1200">
            <v>2150</v>
          </cell>
        </row>
        <row r="1201">
          <cell r="AE1201">
            <v>2150</v>
          </cell>
        </row>
        <row r="1202">
          <cell r="AE1202">
            <v>2150</v>
          </cell>
        </row>
        <row r="1203">
          <cell r="AE1203">
            <v>2150</v>
          </cell>
        </row>
        <row r="1204">
          <cell r="AE1204">
            <v>2150</v>
          </cell>
        </row>
        <row r="1205">
          <cell r="AE1205">
            <v>2150</v>
          </cell>
        </row>
        <row r="1211">
          <cell r="H1211">
            <v>1</v>
          </cell>
          <cell r="J1211">
            <v>1</v>
          </cell>
          <cell r="AE1211">
            <v>2866.6666666666665</v>
          </cell>
        </row>
        <row r="1212">
          <cell r="AE1212">
            <v>2150</v>
          </cell>
        </row>
        <row r="1213">
          <cell r="AE1213">
            <v>2150</v>
          </cell>
        </row>
        <row r="1214">
          <cell r="AE1214">
            <v>2150</v>
          </cell>
        </row>
        <row r="1215">
          <cell r="AE1215">
            <v>2150</v>
          </cell>
        </row>
        <row r="1229">
          <cell r="H1229">
            <v>1</v>
          </cell>
          <cell r="J1229">
            <v>1</v>
          </cell>
          <cell r="AE1229">
            <v>1612.5</v>
          </cell>
        </row>
        <row r="1230">
          <cell r="AE1230">
            <v>2150</v>
          </cell>
        </row>
        <row r="1231">
          <cell r="AE1231">
            <v>2150</v>
          </cell>
        </row>
        <row r="1232">
          <cell r="AE1232">
            <v>2150</v>
          </cell>
        </row>
        <row r="1246">
          <cell r="H1246">
            <v>1</v>
          </cell>
          <cell r="J1246">
            <v>1</v>
          </cell>
          <cell r="AE1246">
            <v>1720</v>
          </cell>
        </row>
        <row r="1247">
          <cell r="AE1247">
            <v>2150</v>
          </cell>
        </row>
        <row r="1248">
          <cell r="AE1248">
            <v>2150</v>
          </cell>
        </row>
        <row r="1249">
          <cell r="AE1249">
            <v>2150</v>
          </cell>
        </row>
        <row r="1250">
          <cell r="AE1250">
            <v>2150</v>
          </cell>
        </row>
        <row r="1265">
          <cell r="AE1265">
            <v>2705.4166666666665</v>
          </cell>
        </row>
        <row r="1266">
          <cell r="H1266">
            <v>1</v>
          </cell>
          <cell r="J1266">
            <v>1</v>
          </cell>
          <cell r="AE1266">
            <v>2687.5</v>
          </cell>
        </row>
        <row r="1267">
          <cell r="AE1267">
            <v>2150</v>
          </cell>
        </row>
        <row r="1268">
          <cell r="AE1268">
            <v>2150</v>
          </cell>
        </row>
        <row r="1269">
          <cell r="AE1269">
            <v>2150</v>
          </cell>
        </row>
        <row r="1270">
          <cell r="AE1270">
            <v>2150</v>
          </cell>
        </row>
        <row r="1271">
          <cell r="AE1271">
            <v>2150</v>
          </cell>
        </row>
        <row r="1279">
          <cell r="H1279">
            <v>1</v>
          </cell>
          <cell r="J1279">
            <v>1</v>
          </cell>
          <cell r="AE1279">
            <v>2866.6666666666665</v>
          </cell>
        </row>
        <row r="1280">
          <cell r="AE1280">
            <v>2150</v>
          </cell>
        </row>
        <row r="1281">
          <cell r="AE1281">
            <v>2150</v>
          </cell>
        </row>
        <row r="1282">
          <cell r="AE1282">
            <v>2150</v>
          </cell>
        </row>
        <row r="1283">
          <cell r="AE1283">
            <v>2150</v>
          </cell>
        </row>
        <row r="1294">
          <cell r="H1294">
            <v>1</v>
          </cell>
          <cell r="J1294">
            <v>1</v>
          </cell>
          <cell r="AE1294">
            <v>2150</v>
          </cell>
        </row>
        <row r="1295">
          <cell r="AE1295">
            <v>2150</v>
          </cell>
        </row>
        <row r="1296">
          <cell r="AE1296">
            <v>2150</v>
          </cell>
        </row>
        <row r="1297">
          <cell r="AE1297">
            <v>2150</v>
          </cell>
        </row>
        <row r="1298">
          <cell r="AE1298">
            <v>2150</v>
          </cell>
        </row>
        <row r="1309">
          <cell r="H1309">
            <v>1</v>
          </cell>
          <cell r="J1309">
            <v>1</v>
          </cell>
          <cell r="AE1309">
            <v>2687.5</v>
          </cell>
        </row>
        <row r="1310">
          <cell r="AE1310">
            <v>2150</v>
          </cell>
        </row>
        <row r="1311">
          <cell r="AE1311">
            <v>2150</v>
          </cell>
        </row>
        <row r="1312">
          <cell r="AE1312">
            <v>2150</v>
          </cell>
        </row>
        <row r="1313">
          <cell r="AE1313">
            <v>2150</v>
          </cell>
        </row>
        <row r="1314">
          <cell r="AE1314">
            <v>2150</v>
          </cell>
        </row>
        <row r="1325">
          <cell r="H1325">
            <v>1</v>
          </cell>
          <cell r="J1325">
            <v>1</v>
          </cell>
          <cell r="AE1325">
            <v>3762.5</v>
          </cell>
        </row>
        <row r="1326">
          <cell r="AE1326">
            <v>2150</v>
          </cell>
        </row>
        <row r="1327">
          <cell r="AE1327">
            <v>2150</v>
          </cell>
        </row>
        <row r="1328">
          <cell r="AE1328">
            <v>2150</v>
          </cell>
        </row>
        <row r="1329">
          <cell r="AE1329">
            <v>2150</v>
          </cell>
        </row>
        <row r="1330">
          <cell r="AE1330">
            <v>2150</v>
          </cell>
        </row>
        <row r="1331">
          <cell r="AE1331">
            <v>2150</v>
          </cell>
        </row>
        <row r="1332">
          <cell r="AE1332">
            <v>2150</v>
          </cell>
        </row>
        <row r="1339">
          <cell r="H1339">
            <v>1</v>
          </cell>
          <cell r="J1339">
            <v>1</v>
          </cell>
          <cell r="AE1339">
            <v>1612.5</v>
          </cell>
        </row>
        <row r="1340">
          <cell r="AE1340">
            <v>2150</v>
          </cell>
        </row>
        <row r="1341">
          <cell r="AE1341">
            <v>2150</v>
          </cell>
        </row>
        <row r="1342">
          <cell r="AE1342">
            <v>2150</v>
          </cell>
        </row>
        <row r="1356">
          <cell r="H1356">
            <v>1</v>
          </cell>
          <cell r="J1356">
            <v>1</v>
          </cell>
          <cell r="AE1356">
            <v>2687.5</v>
          </cell>
        </row>
        <row r="1357">
          <cell r="AE1357">
            <v>2150</v>
          </cell>
        </row>
        <row r="1358">
          <cell r="AE1358">
            <v>2150</v>
          </cell>
        </row>
        <row r="1359">
          <cell r="AE1359">
            <v>2150</v>
          </cell>
        </row>
        <row r="1360">
          <cell r="AE1360">
            <v>2150</v>
          </cell>
        </row>
        <row r="1361">
          <cell r="AE1361">
            <v>2150</v>
          </cell>
        </row>
        <row r="1375">
          <cell r="H1375">
            <v>1</v>
          </cell>
          <cell r="J1375">
            <v>1</v>
          </cell>
          <cell r="AE1375">
            <v>2150</v>
          </cell>
        </row>
        <row r="1376">
          <cell r="AE1376">
            <v>2150</v>
          </cell>
        </row>
        <row r="1377">
          <cell r="AE1377">
            <v>2150</v>
          </cell>
        </row>
        <row r="1378">
          <cell r="AE1378">
            <v>2150</v>
          </cell>
        </row>
        <row r="1379">
          <cell r="AE1379">
            <v>2150</v>
          </cell>
        </row>
        <row r="1390">
          <cell r="H1390">
            <v>1</v>
          </cell>
          <cell r="J1390">
            <v>1</v>
          </cell>
          <cell r="AE1390">
            <v>4300</v>
          </cell>
        </row>
        <row r="1391">
          <cell r="AE1391">
            <v>2150</v>
          </cell>
        </row>
        <row r="1392">
          <cell r="AE1392">
            <v>2150</v>
          </cell>
        </row>
        <row r="1393">
          <cell r="AE1393">
            <v>2150</v>
          </cell>
        </row>
        <row r="1394">
          <cell r="AE1394">
            <v>2150</v>
          </cell>
        </row>
        <row r="1408">
          <cell r="H1408">
            <v>1</v>
          </cell>
          <cell r="J1408">
            <v>1</v>
          </cell>
          <cell r="AE1408">
            <v>2150</v>
          </cell>
        </row>
        <row r="1409">
          <cell r="AE1409">
            <v>2150</v>
          </cell>
        </row>
        <row r="1410">
          <cell r="AE1410">
            <v>2150</v>
          </cell>
        </row>
        <row r="1411">
          <cell r="AE1411">
            <v>2150</v>
          </cell>
        </row>
        <row r="1424">
          <cell r="AE1424">
            <v>2694.6666666666661</v>
          </cell>
        </row>
        <row r="1425">
          <cell r="AE1425">
            <v>2766.3333333333335</v>
          </cell>
        </row>
        <row r="1426">
          <cell r="H1426">
            <v>1</v>
          </cell>
          <cell r="J1426">
            <v>1</v>
          </cell>
          <cell r="AE1426">
            <v>1290</v>
          </cell>
        </row>
        <row r="1427">
          <cell r="AE1427">
            <v>2150</v>
          </cell>
        </row>
        <row r="1428">
          <cell r="AE1428">
            <v>2150</v>
          </cell>
        </row>
        <row r="1429">
          <cell r="AE1429">
            <v>2150</v>
          </cell>
        </row>
        <row r="1443">
          <cell r="H1443">
            <v>1</v>
          </cell>
          <cell r="J1443">
            <v>1</v>
          </cell>
          <cell r="AE1443">
            <v>2150</v>
          </cell>
        </row>
        <row r="1444">
          <cell r="AE1444">
            <v>2150</v>
          </cell>
        </row>
        <row r="1445">
          <cell r="AE1445">
            <v>2150</v>
          </cell>
        </row>
        <row r="1459">
          <cell r="H1459">
            <v>1</v>
          </cell>
          <cell r="J1459">
            <v>1</v>
          </cell>
          <cell r="AE1459">
            <v>4300</v>
          </cell>
        </row>
        <row r="1460">
          <cell r="AE1460">
            <v>2150</v>
          </cell>
        </row>
        <row r="1461">
          <cell r="AE1461">
            <v>2150</v>
          </cell>
        </row>
        <row r="1462">
          <cell r="AE1462">
            <v>2150</v>
          </cell>
        </row>
        <row r="1463">
          <cell r="AE1463">
            <v>2150</v>
          </cell>
        </row>
        <row r="1475">
          <cell r="H1475">
            <v>1</v>
          </cell>
          <cell r="J1475">
            <v>1</v>
          </cell>
          <cell r="AE1475">
            <v>4300</v>
          </cell>
        </row>
        <row r="1476">
          <cell r="AE1476">
            <v>2150</v>
          </cell>
        </row>
        <row r="1477">
          <cell r="AE1477">
            <v>2150</v>
          </cell>
        </row>
        <row r="1478">
          <cell r="AE1478">
            <v>2150</v>
          </cell>
        </row>
        <row r="1479">
          <cell r="AE1479">
            <v>2150</v>
          </cell>
        </row>
        <row r="1493">
          <cell r="H1493">
            <v>1</v>
          </cell>
          <cell r="J1493">
            <v>1</v>
          </cell>
          <cell r="AE1493">
            <v>1433.3333333333333</v>
          </cell>
        </row>
        <row r="1494">
          <cell r="AE1494">
            <v>2150</v>
          </cell>
        </row>
        <row r="1495">
          <cell r="AE1495">
            <v>2150</v>
          </cell>
        </row>
        <row r="1509">
          <cell r="H1509">
            <v>1</v>
          </cell>
          <cell r="J1509">
            <v>1</v>
          </cell>
          <cell r="AE1509">
            <v>2150</v>
          </cell>
        </row>
        <row r="1510">
          <cell r="AE1510">
            <v>2150</v>
          </cell>
        </row>
        <row r="1511">
          <cell r="AE1511">
            <v>2150</v>
          </cell>
        </row>
        <row r="1512">
          <cell r="AE1512">
            <v>2150</v>
          </cell>
        </row>
        <row r="1528">
          <cell r="H1528">
            <v>1</v>
          </cell>
          <cell r="J1528">
            <v>1</v>
          </cell>
          <cell r="AE1528">
            <v>3225</v>
          </cell>
        </row>
        <row r="1529">
          <cell r="AE1529">
            <v>2150</v>
          </cell>
        </row>
        <row r="1530">
          <cell r="AE1530">
            <v>2150</v>
          </cell>
        </row>
        <row r="1531">
          <cell r="AE1531">
            <v>2150</v>
          </cell>
        </row>
        <row r="1532">
          <cell r="AE1532">
            <v>2150</v>
          </cell>
        </row>
        <row r="1533">
          <cell r="AE1533">
            <v>2150</v>
          </cell>
        </row>
        <row r="1534">
          <cell r="AE1534">
            <v>2150</v>
          </cell>
        </row>
        <row r="1543">
          <cell r="H1543">
            <v>1</v>
          </cell>
          <cell r="J1543">
            <v>1</v>
          </cell>
          <cell r="AE1543">
            <v>3225</v>
          </cell>
        </row>
        <row r="1544">
          <cell r="AE1544">
            <v>2150</v>
          </cell>
        </row>
        <row r="1545">
          <cell r="AE1545">
            <v>2150</v>
          </cell>
        </row>
        <row r="1546">
          <cell r="AE1546">
            <v>2150</v>
          </cell>
        </row>
        <row r="1557">
          <cell r="H1557">
            <v>1</v>
          </cell>
          <cell r="J1557">
            <v>1</v>
          </cell>
          <cell r="AE1557">
            <v>4300</v>
          </cell>
        </row>
        <row r="1558">
          <cell r="AE1558">
            <v>2150</v>
          </cell>
        </row>
        <row r="1559">
          <cell r="AE1559">
            <v>2150</v>
          </cell>
        </row>
        <row r="1560">
          <cell r="AE1560">
            <v>2150</v>
          </cell>
        </row>
        <row r="1561">
          <cell r="AE1561">
            <v>2150</v>
          </cell>
        </row>
        <row r="1572">
          <cell r="H1572">
            <v>1</v>
          </cell>
          <cell r="J1572">
            <v>1</v>
          </cell>
          <cell r="AE1572">
            <v>1290</v>
          </cell>
        </row>
        <row r="1573">
          <cell r="AE1573">
            <v>2150</v>
          </cell>
        </row>
        <row r="1574">
          <cell r="AE1574">
            <v>2150</v>
          </cell>
        </row>
        <row r="1575">
          <cell r="AE1575">
            <v>2150</v>
          </cell>
        </row>
        <row r="1588">
          <cell r="AE1588">
            <v>2640.9166666666665</v>
          </cell>
        </row>
        <row r="1589">
          <cell r="H1589">
            <v>1</v>
          </cell>
          <cell r="J1589">
            <v>1</v>
          </cell>
          <cell r="AE1589">
            <v>2866.6666666666665</v>
          </cell>
        </row>
        <row r="1590">
          <cell r="AE1590">
            <v>2150</v>
          </cell>
        </row>
        <row r="1591">
          <cell r="AE1591">
            <v>2150</v>
          </cell>
        </row>
        <row r="1592">
          <cell r="AE1592">
            <v>2150</v>
          </cell>
        </row>
        <row r="1593">
          <cell r="AE1593">
            <v>2150</v>
          </cell>
        </row>
        <row r="1604">
          <cell r="H1604">
            <v>1</v>
          </cell>
          <cell r="J1604">
            <v>1</v>
          </cell>
          <cell r="AE1604">
            <v>2150</v>
          </cell>
        </row>
        <row r="1605">
          <cell r="AE1605">
            <v>2150</v>
          </cell>
        </row>
        <row r="1606">
          <cell r="AE1606">
            <v>2150</v>
          </cell>
        </row>
        <row r="1607">
          <cell r="AE1607">
            <v>2150</v>
          </cell>
        </row>
        <row r="1608">
          <cell r="AE1608">
            <v>2150</v>
          </cell>
        </row>
        <row r="1617">
          <cell r="H1617">
            <v>1</v>
          </cell>
          <cell r="J1617">
            <v>1</v>
          </cell>
          <cell r="AE1617">
            <v>2150</v>
          </cell>
        </row>
        <row r="1618">
          <cell r="AE1618">
            <v>2150</v>
          </cell>
        </row>
        <row r="1619">
          <cell r="AE1619">
            <v>2150</v>
          </cell>
        </row>
        <row r="1620">
          <cell r="AE1620">
            <v>2150</v>
          </cell>
        </row>
        <row r="1621">
          <cell r="AE1621">
            <v>2150</v>
          </cell>
        </row>
        <row r="1630">
          <cell r="H1630">
            <v>1</v>
          </cell>
          <cell r="J1630">
            <v>1</v>
          </cell>
          <cell r="AE1630">
            <v>3225</v>
          </cell>
        </row>
        <row r="1631">
          <cell r="AE1631">
            <v>2150</v>
          </cell>
        </row>
        <row r="1632">
          <cell r="AE1632">
            <v>2150</v>
          </cell>
        </row>
        <row r="1633">
          <cell r="AE1633">
            <v>2150</v>
          </cell>
        </row>
        <row r="1634">
          <cell r="AE1634">
            <v>2150</v>
          </cell>
        </row>
        <row r="1635">
          <cell r="AE1635">
            <v>2150</v>
          </cell>
        </row>
        <row r="1636">
          <cell r="AE1636">
            <v>2150</v>
          </cell>
        </row>
        <row r="1648">
          <cell r="H1648">
            <v>1</v>
          </cell>
          <cell r="J1648">
            <v>1</v>
          </cell>
          <cell r="AE1648">
            <v>3225</v>
          </cell>
        </row>
        <row r="1649">
          <cell r="AE1649">
            <v>2150</v>
          </cell>
        </row>
        <row r="1650">
          <cell r="AE1650">
            <v>2150</v>
          </cell>
        </row>
        <row r="1651">
          <cell r="AE1651">
            <v>2150</v>
          </cell>
        </row>
        <row r="1652">
          <cell r="AE1652">
            <v>2150</v>
          </cell>
        </row>
        <row r="1653">
          <cell r="AE1653">
            <v>2150</v>
          </cell>
        </row>
        <row r="1654">
          <cell r="AE1654">
            <v>2150</v>
          </cell>
        </row>
        <row r="1660">
          <cell r="H1660">
            <v>1</v>
          </cell>
          <cell r="J1660">
            <v>1</v>
          </cell>
          <cell r="AE1660">
            <v>2580</v>
          </cell>
        </row>
        <row r="1661">
          <cell r="AE1661">
            <v>2150</v>
          </cell>
        </row>
        <row r="1662">
          <cell r="AE1662">
            <v>2150</v>
          </cell>
        </row>
        <row r="1663">
          <cell r="AE1663">
            <v>2150</v>
          </cell>
        </row>
        <row r="1664">
          <cell r="AE1664">
            <v>2150</v>
          </cell>
        </row>
        <row r="1665">
          <cell r="AE1665">
            <v>2150</v>
          </cell>
        </row>
        <row r="1666">
          <cell r="AE1666">
            <v>2150</v>
          </cell>
        </row>
        <row r="1677">
          <cell r="H1677">
            <v>1</v>
          </cell>
          <cell r="J1677">
            <v>1</v>
          </cell>
          <cell r="AE1677">
            <v>2687.5</v>
          </cell>
        </row>
        <row r="1678">
          <cell r="AE1678">
            <v>2150</v>
          </cell>
        </row>
        <row r="1679">
          <cell r="AE1679">
            <v>2150</v>
          </cell>
        </row>
        <row r="1680">
          <cell r="AE1680">
            <v>2150</v>
          </cell>
        </row>
        <row r="1681">
          <cell r="AE1681">
            <v>2150</v>
          </cell>
        </row>
        <row r="1682">
          <cell r="AE1682">
            <v>2150</v>
          </cell>
        </row>
        <row r="1695">
          <cell r="H1695">
            <v>1</v>
          </cell>
          <cell r="J1695">
            <v>1</v>
          </cell>
          <cell r="AE1695">
            <v>2687.5</v>
          </cell>
        </row>
        <row r="1696">
          <cell r="AE1696">
            <v>2150</v>
          </cell>
        </row>
        <row r="1697">
          <cell r="AE1697">
            <v>2150</v>
          </cell>
        </row>
        <row r="1698">
          <cell r="AE1698">
            <v>2150</v>
          </cell>
        </row>
        <row r="1699">
          <cell r="AE1699">
            <v>2150</v>
          </cell>
        </row>
        <row r="1700">
          <cell r="AE1700">
            <v>2150</v>
          </cell>
        </row>
        <row r="1710">
          <cell r="H1710">
            <v>1</v>
          </cell>
          <cell r="J1710">
            <v>1</v>
          </cell>
          <cell r="AE1710">
            <v>2150</v>
          </cell>
        </row>
        <row r="1711">
          <cell r="AE1711">
            <v>2150</v>
          </cell>
        </row>
        <row r="1712">
          <cell r="AE1712">
            <v>2150</v>
          </cell>
        </row>
        <row r="1713">
          <cell r="AE1713">
            <v>2150</v>
          </cell>
        </row>
        <row r="1714">
          <cell r="AE1714">
            <v>2150</v>
          </cell>
        </row>
        <row r="1727">
          <cell r="H1727">
            <v>1</v>
          </cell>
          <cell r="J1727">
            <v>1</v>
          </cell>
          <cell r="AE1727">
            <v>2687.5</v>
          </cell>
        </row>
        <row r="1728">
          <cell r="AE1728">
            <v>2150</v>
          </cell>
        </row>
        <row r="1729">
          <cell r="AE1729">
            <v>2150</v>
          </cell>
        </row>
        <row r="1730">
          <cell r="AE1730">
            <v>2150</v>
          </cell>
        </row>
        <row r="1731">
          <cell r="AE1731">
            <v>2150</v>
          </cell>
        </row>
        <row r="1732">
          <cell r="AE1732">
            <v>2150</v>
          </cell>
        </row>
        <row r="1743">
          <cell r="AE1743">
            <v>2676.75</v>
          </cell>
        </row>
        <row r="1744">
          <cell r="H1744">
            <v>1</v>
          </cell>
          <cell r="J1744">
            <v>1</v>
          </cell>
          <cell r="AE1744">
            <v>3010</v>
          </cell>
        </row>
        <row r="1745">
          <cell r="AE1745">
            <v>2150</v>
          </cell>
        </row>
        <row r="1746">
          <cell r="AE1746">
            <v>2150</v>
          </cell>
        </row>
        <row r="1747">
          <cell r="AE1747">
            <v>2150</v>
          </cell>
        </row>
        <row r="1748">
          <cell r="AE1748">
            <v>2150</v>
          </cell>
        </row>
        <row r="1749">
          <cell r="AE1749">
            <v>2150</v>
          </cell>
        </row>
        <row r="1750">
          <cell r="AE1750">
            <v>2150</v>
          </cell>
        </row>
        <row r="1751">
          <cell r="AE1751">
            <v>2150</v>
          </cell>
        </row>
        <row r="1760">
          <cell r="H1760">
            <v>1</v>
          </cell>
          <cell r="J1760">
            <v>1</v>
          </cell>
          <cell r="AE1760">
            <v>2150</v>
          </cell>
        </row>
        <row r="1761">
          <cell r="AE1761">
            <v>2150</v>
          </cell>
        </row>
        <row r="1762">
          <cell r="AE1762">
            <v>2150</v>
          </cell>
        </row>
        <row r="1763">
          <cell r="AE1763">
            <v>2150</v>
          </cell>
        </row>
        <row r="1764">
          <cell r="AE1764">
            <v>2150</v>
          </cell>
        </row>
        <row r="1777">
          <cell r="H1777">
            <v>1</v>
          </cell>
          <cell r="J1777">
            <v>1</v>
          </cell>
          <cell r="AE1777">
            <v>2866.6666666666665</v>
          </cell>
        </row>
        <row r="1778">
          <cell r="AE1778">
            <v>2150</v>
          </cell>
        </row>
        <row r="1779">
          <cell r="AE1779">
            <v>2150</v>
          </cell>
        </row>
        <row r="1780">
          <cell r="AE1780">
            <v>2150</v>
          </cell>
        </row>
        <row r="1781">
          <cell r="AE1781">
            <v>2150</v>
          </cell>
        </row>
        <row r="1794">
          <cell r="H1794">
            <v>1</v>
          </cell>
          <cell r="J1794">
            <v>1</v>
          </cell>
          <cell r="AE1794">
            <v>4300</v>
          </cell>
        </row>
        <row r="1795">
          <cell r="AE1795">
            <v>2150</v>
          </cell>
        </row>
        <row r="1796">
          <cell r="AE1796">
            <v>2150</v>
          </cell>
        </row>
        <row r="1797">
          <cell r="AE1797">
            <v>2150</v>
          </cell>
        </row>
        <row r="1798">
          <cell r="AE1798">
            <v>2150</v>
          </cell>
        </row>
        <row r="1799">
          <cell r="AE1799">
            <v>2150</v>
          </cell>
        </row>
        <row r="1800">
          <cell r="AE1800">
            <v>2150</v>
          </cell>
        </row>
        <row r="1810">
          <cell r="H1810">
            <v>1</v>
          </cell>
          <cell r="J1810">
            <v>1</v>
          </cell>
          <cell r="AE1810">
            <v>1720</v>
          </cell>
        </row>
        <row r="1811">
          <cell r="AE1811">
            <v>2150</v>
          </cell>
        </row>
        <row r="1812">
          <cell r="AE1812">
            <v>2150</v>
          </cell>
        </row>
        <row r="1813">
          <cell r="AE1813">
            <v>2150</v>
          </cell>
        </row>
        <row r="1814">
          <cell r="AE1814">
            <v>2150</v>
          </cell>
        </row>
        <row r="1823">
          <cell r="H1823">
            <v>1</v>
          </cell>
          <cell r="J1823">
            <v>1</v>
          </cell>
          <cell r="AE1823">
            <v>3583.3333333333335</v>
          </cell>
        </row>
        <row r="1824">
          <cell r="AE1824">
            <v>2150</v>
          </cell>
        </row>
        <row r="1825">
          <cell r="AE1825">
            <v>2150</v>
          </cell>
        </row>
        <row r="1826">
          <cell r="AE1826">
            <v>2150</v>
          </cell>
        </row>
        <row r="1827">
          <cell r="AE1827">
            <v>2150</v>
          </cell>
        </row>
        <row r="1828">
          <cell r="AE1828">
            <v>2150</v>
          </cell>
        </row>
        <row r="1838">
          <cell r="H1838">
            <v>1</v>
          </cell>
          <cell r="J1838">
            <v>1</v>
          </cell>
          <cell r="AE1838">
            <v>3225</v>
          </cell>
        </row>
        <row r="1839">
          <cell r="AE1839">
            <v>2150</v>
          </cell>
        </row>
        <row r="1840">
          <cell r="AE1840">
            <v>2150</v>
          </cell>
        </row>
        <row r="1841">
          <cell r="AE1841">
            <v>2150</v>
          </cell>
        </row>
        <row r="1842">
          <cell r="AE1842">
            <v>2150</v>
          </cell>
        </row>
        <row r="1843">
          <cell r="AE1843">
            <v>2150</v>
          </cell>
        </row>
        <row r="1844">
          <cell r="AE1844">
            <v>2150</v>
          </cell>
        </row>
        <row r="1856">
          <cell r="H1856">
            <v>1</v>
          </cell>
          <cell r="J1856">
            <v>1</v>
          </cell>
          <cell r="AE1856">
            <v>2687.5</v>
          </cell>
        </row>
        <row r="1857">
          <cell r="AE1857">
            <v>2150</v>
          </cell>
        </row>
        <row r="1858">
          <cell r="AE1858">
            <v>2150</v>
          </cell>
        </row>
        <row r="1859">
          <cell r="AE1859">
            <v>2150</v>
          </cell>
        </row>
        <row r="1860">
          <cell r="AE1860">
            <v>2150</v>
          </cell>
        </row>
        <row r="1861">
          <cell r="AE1861">
            <v>2150</v>
          </cell>
        </row>
        <row r="1872">
          <cell r="H1872">
            <v>1</v>
          </cell>
          <cell r="J1872">
            <v>1</v>
          </cell>
          <cell r="AE1872">
            <v>1075</v>
          </cell>
        </row>
        <row r="1873">
          <cell r="AE1873">
            <v>2150</v>
          </cell>
        </row>
        <row r="1874">
          <cell r="AE1874">
            <v>2150</v>
          </cell>
        </row>
        <row r="1885">
          <cell r="H1885">
            <v>1</v>
          </cell>
          <cell r="J1885">
            <v>1</v>
          </cell>
          <cell r="AE1885">
            <v>2150</v>
          </cell>
        </row>
        <row r="1886">
          <cell r="AE1886">
            <v>2150</v>
          </cell>
        </row>
        <row r="1887">
          <cell r="AE1887">
            <v>2150</v>
          </cell>
        </row>
        <row r="1888">
          <cell r="AE1888">
            <v>2150</v>
          </cell>
        </row>
        <row r="1889">
          <cell r="AE1889">
            <v>2150</v>
          </cell>
        </row>
        <row r="1890">
          <cell r="AE1890">
            <v>2150</v>
          </cell>
        </row>
        <row r="1902">
          <cell r="AE1902">
            <v>2338.3240740740744</v>
          </cell>
        </row>
        <row r="1903">
          <cell r="AE1903">
            <v>2651.666666666667</v>
          </cell>
        </row>
        <row r="1904">
          <cell r="H1904">
            <v>1</v>
          </cell>
          <cell r="J1904">
            <v>1</v>
          </cell>
          <cell r="AE1904">
            <v>2150</v>
          </cell>
        </row>
        <row r="1905">
          <cell r="AE1905">
            <v>2150</v>
          </cell>
        </row>
        <row r="1906">
          <cell r="AE1906">
            <v>2150</v>
          </cell>
        </row>
        <row r="1907">
          <cell r="AE1907">
            <v>2150</v>
          </cell>
        </row>
        <row r="1908">
          <cell r="AE1908">
            <v>2150</v>
          </cell>
        </row>
        <row r="1909">
          <cell r="AE1909">
            <v>2150</v>
          </cell>
        </row>
        <row r="1921">
          <cell r="H1921">
            <v>1</v>
          </cell>
          <cell r="J1921">
            <v>1</v>
          </cell>
          <cell r="AE1921">
            <v>2150</v>
          </cell>
        </row>
        <row r="1922">
          <cell r="AE1922">
            <v>2150</v>
          </cell>
        </row>
        <row r="1923">
          <cell r="AE1923">
            <v>2150</v>
          </cell>
        </row>
        <row r="1924">
          <cell r="AE1924">
            <v>2150</v>
          </cell>
        </row>
        <row r="1935">
          <cell r="H1935">
            <v>1</v>
          </cell>
          <cell r="J1935">
            <v>1</v>
          </cell>
          <cell r="AE1935">
            <v>2150</v>
          </cell>
        </row>
        <row r="1936">
          <cell r="AE1936">
            <v>2150</v>
          </cell>
        </row>
        <row r="1937">
          <cell r="AE1937">
            <v>2150</v>
          </cell>
        </row>
        <row r="1938">
          <cell r="AE1938">
            <v>2150</v>
          </cell>
        </row>
        <row r="1949">
          <cell r="H1949">
            <v>1</v>
          </cell>
          <cell r="J1949">
            <v>1</v>
          </cell>
          <cell r="AE1949">
            <v>3583.3333333333335</v>
          </cell>
        </row>
        <row r="1950">
          <cell r="AE1950">
            <v>2150</v>
          </cell>
        </row>
        <row r="1951">
          <cell r="AE1951">
            <v>2150</v>
          </cell>
        </row>
        <row r="1952">
          <cell r="AE1952">
            <v>2150</v>
          </cell>
        </row>
        <row r="1953">
          <cell r="AE1953">
            <v>2150</v>
          </cell>
        </row>
        <row r="1954">
          <cell r="AE1954">
            <v>2150</v>
          </cell>
        </row>
        <row r="1962">
          <cell r="H1962">
            <v>1</v>
          </cell>
          <cell r="J1962">
            <v>1</v>
          </cell>
          <cell r="AE1962">
            <v>1075</v>
          </cell>
        </row>
        <row r="1963">
          <cell r="AE1963">
            <v>2150</v>
          </cell>
        </row>
        <row r="1964">
          <cell r="AE1964">
            <v>2150</v>
          </cell>
        </row>
        <row r="1975">
          <cell r="H1975">
            <v>1</v>
          </cell>
          <cell r="J1975">
            <v>1</v>
          </cell>
          <cell r="AE1975">
            <v>2866.6666666666665</v>
          </cell>
        </row>
        <row r="1976">
          <cell r="AE1976">
            <v>2150</v>
          </cell>
        </row>
        <row r="1977">
          <cell r="AE1977">
            <v>2150</v>
          </cell>
        </row>
        <row r="1978">
          <cell r="AE1978">
            <v>2150</v>
          </cell>
        </row>
        <row r="1979">
          <cell r="AE1979">
            <v>2150</v>
          </cell>
        </row>
        <row r="1987">
          <cell r="H1987">
            <v>1</v>
          </cell>
          <cell r="J1987">
            <v>1</v>
          </cell>
          <cell r="AE1987">
            <v>1075</v>
          </cell>
        </row>
        <row r="1988">
          <cell r="AE1988">
            <v>2150</v>
          </cell>
        </row>
        <row r="1989">
          <cell r="AE1989">
            <v>2150</v>
          </cell>
        </row>
        <row r="2001">
          <cell r="H2001">
            <v>1</v>
          </cell>
          <cell r="J2001">
            <v>1</v>
          </cell>
          <cell r="AE2001">
            <v>1075</v>
          </cell>
        </row>
        <row r="2002">
          <cell r="AE2002">
            <v>2150</v>
          </cell>
        </row>
        <row r="2003">
          <cell r="AE2003">
            <v>2150</v>
          </cell>
        </row>
        <row r="2018">
          <cell r="H2018">
            <v>1</v>
          </cell>
          <cell r="J2018">
            <v>1</v>
          </cell>
          <cell r="AE2018">
            <v>2866.6666666666665</v>
          </cell>
        </row>
        <row r="2019">
          <cell r="AE2019">
            <v>2150</v>
          </cell>
        </row>
        <row r="2020">
          <cell r="AE2020">
            <v>2150</v>
          </cell>
        </row>
        <row r="2021">
          <cell r="AE2021">
            <v>2150</v>
          </cell>
        </row>
        <row r="2022">
          <cell r="AE2022">
            <v>2150</v>
          </cell>
        </row>
        <row r="2035">
          <cell r="H2035">
            <v>1</v>
          </cell>
          <cell r="J2035">
            <v>1</v>
          </cell>
          <cell r="AE2035">
            <v>7525</v>
          </cell>
        </row>
        <row r="2036">
          <cell r="AE2036">
            <v>2150</v>
          </cell>
        </row>
        <row r="2037">
          <cell r="AE2037">
            <v>2150</v>
          </cell>
        </row>
        <row r="2038">
          <cell r="AE2038">
            <v>2150</v>
          </cell>
        </row>
        <row r="2039">
          <cell r="AE2039">
            <v>2150</v>
          </cell>
        </row>
        <row r="2040">
          <cell r="AE2040">
            <v>2150</v>
          </cell>
        </row>
        <row r="2041">
          <cell r="AE2041">
            <v>2150</v>
          </cell>
        </row>
        <row r="2042">
          <cell r="AE2042">
            <v>2150</v>
          </cell>
        </row>
        <row r="2047">
          <cell r="AE2047">
            <v>1396.3055555555554</v>
          </cell>
        </row>
        <row r="2048">
          <cell r="H2048">
            <v>1</v>
          </cell>
          <cell r="J2048">
            <v>2</v>
          </cell>
          <cell r="AE2048">
            <v>716.66666666666663</v>
          </cell>
        </row>
        <row r="2049">
          <cell r="AE2049">
            <v>2150</v>
          </cell>
        </row>
        <row r="2050">
          <cell r="AE2050">
            <v>2150</v>
          </cell>
        </row>
        <row r="2066">
          <cell r="H2066">
            <v>1</v>
          </cell>
          <cell r="J2066">
            <v>2</v>
          </cell>
          <cell r="AE2066">
            <v>955.55555555555554</v>
          </cell>
        </row>
        <row r="2067">
          <cell r="AE2067">
            <v>2150</v>
          </cell>
        </row>
        <row r="2068">
          <cell r="AE2068">
            <v>2150</v>
          </cell>
        </row>
        <row r="2069">
          <cell r="AE2069">
            <v>2150</v>
          </cell>
        </row>
        <row r="2070">
          <cell r="AE2070">
            <v>2150</v>
          </cell>
        </row>
        <row r="2085">
          <cell r="H2085">
            <v>1</v>
          </cell>
          <cell r="J2085">
            <v>2</v>
          </cell>
          <cell r="AE2085">
            <v>1720</v>
          </cell>
        </row>
        <row r="2086">
          <cell r="AE2086">
            <v>2150</v>
          </cell>
        </row>
        <row r="2087">
          <cell r="AE2087">
            <v>2150</v>
          </cell>
        </row>
        <row r="2088">
          <cell r="AE2088">
            <v>2150</v>
          </cell>
        </row>
        <row r="2089">
          <cell r="AE2089">
            <v>2150</v>
          </cell>
        </row>
        <row r="2102">
          <cell r="H2102">
            <v>1</v>
          </cell>
          <cell r="J2102">
            <v>2</v>
          </cell>
          <cell r="AE2102">
            <v>1612.5</v>
          </cell>
        </row>
        <row r="2103">
          <cell r="AE2103">
            <v>2150</v>
          </cell>
        </row>
        <row r="2104">
          <cell r="AE2104">
            <v>2150</v>
          </cell>
        </row>
        <row r="2105">
          <cell r="AE2105">
            <v>2150</v>
          </cell>
        </row>
        <row r="2114">
          <cell r="H2114">
            <v>1</v>
          </cell>
          <cell r="J2114">
            <v>2</v>
          </cell>
          <cell r="AE2114">
            <v>1433.3333333333333</v>
          </cell>
        </row>
        <row r="2115">
          <cell r="AE2115">
            <v>2150</v>
          </cell>
        </row>
        <row r="2116">
          <cell r="AE2116">
            <v>2150</v>
          </cell>
        </row>
        <row r="2117">
          <cell r="AE2117">
            <v>2150</v>
          </cell>
        </row>
        <row r="2118">
          <cell r="AE2118">
            <v>2150</v>
          </cell>
        </row>
        <row r="2131">
          <cell r="H2131">
            <v>1</v>
          </cell>
          <cell r="J2131">
            <v>2</v>
          </cell>
          <cell r="AE2131">
            <v>1075</v>
          </cell>
        </row>
        <row r="2132">
          <cell r="AE2132">
            <v>2150</v>
          </cell>
        </row>
        <row r="2133">
          <cell r="AE2133">
            <v>2150</v>
          </cell>
        </row>
        <row r="2145">
          <cell r="H2145">
            <v>1</v>
          </cell>
          <cell r="J2145">
            <v>2</v>
          </cell>
          <cell r="AE2145">
            <v>2150</v>
          </cell>
        </row>
        <row r="2146">
          <cell r="AE2146">
            <v>2150</v>
          </cell>
        </row>
        <row r="2147">
          <cell r="AE2147">
            <v>2150</v>
          </cell>
        </row>
        <row r="2148">
          <cell r="AE2148">
            <v>2150</v>
          </cell>
        </row>
        <row r="2149">
          <cell r="AE2149">
            <v>2150</v>
          </cell>
        </row>
        <row r="2158">
          <cell r="H2158">
            <v>1</v>
          </cell>
          <cell r="J2158">
            <v>2</v>
          </cell>
          <cell r="AE2158">
            <v>2150</v>
          </cell>
        </row>
        <row r="2159">
          <cell r="AE2159">
            <v>2150</v>
          </cell>
        </row>
        <row r="2160">
          <cell r="AE2160">
            <v>2150</v>
          </cell>
        </row>
        <row r="2161">
          <cell r="AE2161">
            <v>2150</v>
          </cell>
        </row>
        <row r="2162">
          <cell r="AE2162">
            <v>2150</v>
          </cell>
        </row>
        <row r="2163">
          <cell r="AE2163">
            <v>2150</v>
          </cell>
        </row>
        <row r="2174">
          <cell r="H2174">
            <v>1</v>
          </cell>
          <cell r="J2174">
            <v>2</v>
          </cell>
          <cell r="AE2174">
            <v>1290</v>
          </cell>
        </row>
        <row r="2175">
          <cell r="AE2175">
            <v>2150</v>
          </cell>
        </row>
        <row r="2176">
          <cell r="AE2176">
            <v>2150</v>
          </cell>
        </row>
        <row r="2177">
          <cell r="AE2177">
            <v>2150</v>
          </cell>
        </row>
        <row r="2190">
          <cell r="H2190">
            <v>1</v>
          </cell>
          <cell r="J2190">
            <v>2</v>
          </cell>
          <cell r="AE2190">
            <v>860</v>
          </cell>
        </row>
        <row r="2191">
          <cell r="AE2191">
            <v>2150</v>
          </cell>
        </row>
        <row r="2192">
          <cell r="AE2192">
            <v>2150</v>
          </cell>
        </row>
        <row r="2204">
          <cell r="AE2204">
            <v>2966.9999999999995</v>
          </cell>
        </row>
        <row r="2205">
          <cell r="H2205">
            <v>1</v>
          </cell>
          <cell r="J2205">
            <v>1</v>
          </cell>
          <cell r="AE2205">
            <v>1720</v>
          </cell>
        </row>
        <row r="2206">
          <cell r="AE2206">
            <v>2150</v>
          </cell>
        </row>
        <row r="2207">
          <cell r="AE2207">
            <v>2150</v>
          </cell>
        </row>
        <row r="2208">
          <cell r="AE2208">
            <v>2150</v>
          </cell>
        </row>
        <row r="2209">
          <cell r="AE2209">
            <v>2150</v>
          </cell>
        </row>
        <row r="2223">
          <cell r="H2223">
            <v>1</v>
          </cell>
          <cell r="J2223">
            <v>1</v>
          </cell>
          <cell r="AE2223">
            <v>2150</v>
          </cell>
        </row>
        <row r="2224">
          <cell r="AE2224">
            <v>2150</v>
          </cell>
        </row>
        <row r="2225">
          <cell r="AE2225">
            <v>2150</v>
          </cell>
        </row>
        <row r="2226">
          <cell r="AE2226">
            <v>2150</v>
          </cell>
        </row>
        <row r="2227">
          <cell r="AE2227">
            <v>2150</v>
          </cell>
        </row>
        <row r="2235">
          <cell r="H2235">
            <v>1</v>
          </cell>
          <cell r="J2235">
            <v>1</v>
          </cell>
          <cell r="AE2235">
            <v>1075</v>
          </cell>
        </row>
        <row r="2236">
          <cell r="AE2236">
            <v>2150</v>
          </cell>
        </row>
        <row r="2237">
          <cell r="AE2237">
            <v>2150</v>
          </cell>
        </row>
        <row r="2251">
          <cell r="H2251">
            <v>1</v>
          </cell>
          <cell r="J2251">
            <v>1</v>
          </cell>
          <cell r="AE2251">
            <v>5733.333333333333</v>
          </cell>
        </row>
        <row r="2252">
          <cell r="AE2252">
            <v>2150</v>
          </cell>
        </row>
        <row r="2253">
          <cell r="AE2253">
            <v>2150</v>
          </cell>
        </row>
        <row r="2254">
          <cell r="AE2254">
            <v>2150</v>
          </cell>
        </row>
        <row r="2255">
          <cell r="AE2255">
            <v>2150</v>
          </cell>
        </row>
        <row r="2256">
          <cell r="AE2256">
            <v>2150</v>
          </cell>
        </row>
        <row r="2257">
          <cell r="AE2257">
            <v>2150</v>
          </cell>
        </row>
        <row r="2258">
          <cell r="AE2258">
            <v>2150</v>
          </cell>
        </row>
        <row r="2259">
          <cell r="AE2259">
            <v>2150</v>
          </cell>
        </row>
        <row r="2269">
          <cell r="H2269">
            <v>1</v>
          </cell>
          <cell r="J2269">
            <v>1</v>
          </cell>
          <cell r="AE2269">
            <v>3225</v>
          </cell>
        </row>
        <row r="2270">
          <cell r="AE2270">
            <v>2150</v>
          </cell>
        </row>
        <row r="2271">
          <cell r="AE2271">
            <v>2150</v>
          </cell>
        </row>
        <row r="2272">
          <cell r="AE2272">
            <v>2150</v>
          </cell>
        </row>
        <row r="2273">
          <cell r="AE2273">
            <v>2150</v>
          </cell>
        </row>
        <row r="2274">
          <cell r="AE2274">
            <v>2150</v>
          </cell>
        </row>
        <row r="2275">
          <cell r="AE2275">
            <v>2150</v>
          </cell>
        </row>
        <row r="2286">
          <cell r="H2286">
            <v>1</v>
          </cell>
          <cell r="J2286">
            <v>1</v>
          </cell>
          <cell r="AE2286">
            <v>3583.3333333333335</v>
          </cell>
        </row>
        <row r="2287">
          <cell r="AE2287">
            <v>2150</v>
          </cell>
        </row>
        <row r="2288">
          <cell r="AE2288">
            <v>2150</v>
          </cell>
        </row>
        <row r="2289">
          <cell r="AE2289">
            <v>2150</v>
          </cell>
        </row>
        <row r="2290">
          <cell r="AE2290">
            <v>2150</v>
          </cell>
        </row>
        <row r="2291">
          <cell r="AE2291">
            <v>2150</v>
          </cell>
        </row>
        <row r="2304">
          <cell r="H2304">
            <v>1</v>
          </cell>
          <cell r="J2304">
            <v>1</v>
          </cell>
          <cell r="AE2304">
            <v>3225</v>
          </cell>
        </row>
        <row r="2305">
          <cell r="AE2305">
            <v>2150</v>
          </cell>
        </row>
        <row r="2306">
          <cell r="AE2306">
            <v>2150</v>
          </cell>
        </row>
        <row r="2307">
          <cell r="AE2307">
            <v>2150</v>
          </cell>
        </row>
        <row r="2308">
          <cell r="AE2308">
            <v>2150</v>
          </cell>
        </row>
        <row r="2309">
          <cell r="AE2309">
            <v>2150</v>
          </cell>
        </row>
        <row r="2310">
          <cell r="AE2310">
            <v>2150</v>
          </cell>
        </row>
        <row r="2319">
          <cell r="H2319">
            <v>1</v>
          </cell>
          <cell r="J2319">
            <v>1</v>
          </cell>
          <cell r="AE2319">
            <v>2150</v>
          </cell>
        </row>
        <row r="2320">
          <cell r="AE2320">
            <v>2150</v>
          </cell>
        </row>
        <row r="2321">
          <cell r="AE2321">
            <v>2150</v>
          </cell>
        </row>
        <row r="2322">
          <cell r="AE2322">
            <v>2150</v>
          </cell>
        </row>
        <row r="2323">
          <cell r="AE2323">
            <v>2150</v>
          </cell>
        </row>
        <row r="2332">
          <cell r="H2332">
            <v>1</v>
          </cell>
          <cell r="J2332">
            <v>1</v>
          </cell>
          <cell r="AE2332">
            <v>3583.3333333333335</v>
          </cell>
        </row>
        <row r="2333">
          <cell r="AE2333">
            <v>2150</v>
          </cell>
        </row>
        <row r="2334">
          <cell r="AE2334">
            <v>2150</v>
          </cell>
        </row>
        <row r="2335">
          <cell r="AE2335">
            <v>2150</v>
          </cell>
        </row>
        <row r="2336">
          <cell r="AE2336">
            <v>2150</v>
          </cell>
        </row>
        <row r="2337">
          <cell r="AE2337">
            <v>2150</v>
          </cell>
        </row>
        <row r="2346">
          <cell r="H2346">
            <v>1</v>
          </cell>
          <cell r="J2346">
            <v>1</v>
          </cell>
          <cell r="AE2346">
            <v>3225</v>
          </cell>
        </row>
        <row r="2347">
          <cell r="AE2347">
            <v>2150</v>
          </cell>
        </row>
        <row r="2348">
          <cell r="AE2348">
            <v>2150</v>
          </cell>
        </row>
        <row r="2349">
          <cell r="AE2349">
            <v>2150</v>
          </cell>
        </row>
        <row r="2350">
          <cell r="AE2350">
            <v>2150</v>
          </cell>
        </row>
        <row r="2351">
          <cell r="AE2351">
            <v>2150</v>
          </cell>
        </row>
        <row r="2352">
          <cell r="AE2352">
            <v>2150</v>
          </cell>
        </row>
        <row r="2364">
          <cell r="AE2364">
            <v>3220.2222222222222</v>
          </cell>
        </row>
        <row r="2365">
          <cell r="AE2365">
            <v>2623.0000000000005</v>
          </cell>
        </row>
        <row r="2366">
          <cell r="H2366">
            <v>3</v>
          </cell>
          <cell r="J2366">
            <v>1</v>
          </cell>
          <cell r="AE2366">
            <v>3583.3333333333335</v>
          </cell>
        </row>
        <row r="2367">
          <cell r="AE2367">
            <v>2150</v>
          </cell>
        </row>
        <row r="2368">
          <cell r="AE2368">
            <v>2150</v>
          </cell>
        </row>
        <row r="2369">
          <cell r="AE2369">
            <v>2150</v>
          </cell>
        </row>
        <row r="2370">
          <cell r="AE2370">
            <v>2150</v>
          </cell>
        </row>
        <row r="2371">
          <cell r="AE2371">
            <v>2150</v>
          </cell>
        </row>
        <row r="2380">
          <cell r="H2380">
            <v>3</v>
          </cell>
          <cell r="J2380">
            <v>1</v>
          </cell>
          <cell r="AE2380">
            <v>2687.5</v>
          </cell>
        </row>
        <row r="2381">
          <cell r="AE2381">
            <v>2150</v>
          </cell>
        </row>
        <row r="2382">
          <cell r="AE2382">
            <v>2150</v>
          </cell>
        </row>
        <row r="2383">
          <cell r="AE2383">
            <v>2150</v>
          </cell>
        </row>
        <row r="2384">
          <cell r="AE2384">
            <v>2150</v>
          </cell>
        </row>
        <row r="2385">
          <cell r="AE2385">
            <v>2150</v>
          </cell>
        </row>
        <row r="2397">
          <cell r="H2397">
            <v>3</v>
          </cell>
          <cell r="J2397">
            <v>1</v>
          </cell>
          <cell r="AE2397">
            <v>2150</v>
          </cell>
        </row>
        <row r="2398">
          <cell r="AE2398">
            <v>2150</v>
          </cell>
        </row>
        <row r="2399">
          <cell r="AE2399">
            <v>2150</v>
          </cell>
        </row>
        <row r="2400">
          <cell r="AE2400">
            <v>2150</v>
          </cell>
        </row>
        <row r="2401">
          <cell r="AE2401">
            <v>2150</v>
          </cell>
        </row>
        <row r="2410">
          <cell r="H2410">
            <v>3</v>
          </cell>
          <cell r="J2410">
            <v>1</v>
          </cell>
          <cell r="AE2410">
            <v>2687.5</v>
          </cell>
        </row>
        <row r="2411">
          <cell r="AE2411">
            <v>2150</v>
          </cell>
        </row>
        <row r="2412">
          <cell r="AE2412">
            <v>2150</v>
          </cell>
        </row>
        <row r="2413">
          <cell r="AE2413">
            <v>2150</v>
          </cell>
        </row>
        <row r="2414">
          <cell r="AE2414">
            <v>2150</v>
          </cell>
        </row>
        <row r="2415">
          <cell r="AE2415">
            <v>2150</v>
          </cell>
        </row>
        <row r="2425">
          <cell r="H2425">
            <v>3</v>
          </cell>
          <cell r="J2425">
            <v>1</v>
          </cell>
          <cell r="AE2425">
            <v>2580</v>
          </cell>
        </row>
        <row r="2426">
          <cell r="AE2426">
            <v>2150</v>
          </cell>
        </row>
        <row r="2427">
          <cell r="AE2427">
            <v>2150</v>
          </cell>
        </row>
        <row r="2428">
          <cell r="AE2428">
            <v>2150</v>
          </cell>
        </row>
        <row r="2429">
          <cell r="AE2429">
            <v>2150</v>
          </cell>
        </row>
        <row r="2430">
          <cell r="AE2430">
            <v>2150</v>
          </cell>
        </row>
        <row r="2431">
          <cell r="AE2431">
            <v>2150</v>
          </cell>
        </row>
        <row r="2441">
          <cell r="H2441">
            <v>3</v>
          </cell>
          <cell r="J2441">
            <v>1</v>
          </cell>
          <cell r="AE2441">
            <v>2150</v>
          </cell>
        </row>
        <row r="2442">
          <cell r="AE2442">
            <v>2150</v>
          </cell>
        </row>
        <row r="2443">
          <cell r="AE2443">
            <v>2150</v>
          </cell>
        </row>
        <row r="2444">
          <cell r="AE2444">
            <v>2150</v>
          </cell>
        </row>
        <row r="2445">
          <cell r="AE2445">
            <v>2150</v>
          </cell>
        </row>
        <row r="2458">
          <cell r="H2458">
            <v>3</v>
          </cell>
          <cell r="J2458">
            <v>1</v>
          </cell>
          <cell r="AE2458">
            <v>2150</v>
          </cell>
        </row>
        <row r="2459">
          <cell r="AE2459">
            <v>2150</v>
          </cell>
        </row>
        <row r="2460">
          <cell r="AE2460">
            <v>2150</v>
          </cell>
        </row>
        <row r="2461">
          <cell r="AE2461">
            <v>2150</v>
          </cell>
        </row>
        <row r="2462">
          <cell r="AE2462">
            <v>2150</v>
          </cell>
        </row>
        <row r="2473">
          <cell r="H2473">
            <v>3</v>
          </cell>
          <cell r="J2473">
            <v>1</v>
          </cell>
          <cell r="AE2473">
            <v>2866.6666666666665</v>
          </cell>
        </row>
        <row r="2474">
          <cell r="AE2474">
            <v>2150</v>
          </cell>
        </row>
        <row r="2475">
          <cell r="AE2475">
            <v>2150</v>
          </cell>
        </row>
        <row r="2476">
          <cell r="AE2476">
            <v>2150</v>
          </cell>
        </row>
        <row r="2477">
          <cell r="AE2477">
            <v>2150</v>
          </cell>
        </row>
        <row r="2485">
          <cell r="H2485">
            <v>3</v>
          </cell>
          <cell r="J2485">
            <v>1</v>
          </cell>
          <cell r="AE2485">
            <v>2150</v>
          </cell>
        </row>
        <row r="2486">
          <cell r="AE2486">
            <v>2150</v>
          </cell>
        </row>
        <row r="2487">
          <cell r="AE2487">
            <v>2150</v>
          </cell>
        </row>
        <row r="2488">
          <cell r="AE2488">
            <v>2150</v>
          </cell>
        </row>
        <row r="2489">
          <cell r="AE2489">
            <v>2150</v>
          </cell>
        </row>
        <row r="2490">
          <cell r="AE2490">
            <v>2150</v>
          </cell>
        </row>
        <row r="2496">
          <cell r="H2496">
            <v>3</v>
          </cell>
          <cell r="J2496">
            <v>1</v>
          </cell>
          <cell r="AE2496">
            <v>3225</v>
          </cell>
        </row>
        <row r="2497">
          <cell r="AE2497">
            <v>2150</v>
          </cell>
        </row>
        <row r="2498">
          <cell r="AE2498">
            <v>2150</v>
          </cell>
        </row>
        <row r="2499">
          <cell r="AE2499">
            <v>2150</v>
          </cell>
        </row>
        <row r="2500">
          <cell r="AE2500">
            <v>2150</v>
          </cell>
        </row>
        <row r="2501">
          <cell r="AE2501">
            <v>2150</v>
          </cell>
        </row>
        <row r="2502">
          <cell r="AE2502">
            <v>2150</v>
          </cell>
        </row>
        <row r="2511">
          <cell r="AE2511">
            <v>3404.166666666667</v>
          </cell>
        </row>
        <row r="2512">
          <cell r="H2512">
            <v>3</v>
          </cell>
          <cell r="J2512">
            <v>1</v>
          </cell>
          <cell r="AE2512">
            <v>3225</v>
          </cell>
        </row>
        <row r="2513">
          <cell r="AE2513">
            <v>2150</v>
          </cell>
        </row>
        <row r="2514">
          <cell r="AE2514">
            <v>2150</v>
          </cell>
        </row>
        <row r="2515">
          <cell r="AE2515">
            <v>2150</v>
          </cell>
        </row>
        <row r="2516">
          <cell r="AE2516">
            <v>2150</v>
          </cell>
        </row>
        <row r="2517">
          <cell r="AE2517">
            <v>2150</v>
          </cell>
        </row>
        <row r="2518">
          <cell r="AE2518">
            <v>2150</v>
          </cell>
        </row>
        <row r="2525">
          <cell r="H2525">
            <v>3</v>
          </cell>
          <cell r="J2525">
            <v>1</v>
          </cell>
          <cell r="AE2525">
            <v>4300</v>
          </cell>
        </row>
        <row r="2526">
          <cell r="AE2526">
            <v>2150</v>
          </cell>
        </row>
        <row r="2527">
          <cell r="AE2527">
            <v>2150</v>
          </cell>
        </row>
        <row r="2528">
          <cell r="AE2528">
            <v>2150</v>
          </cell>
        </row>
        <row r="2529">
          <cell r="AE2529">
            <v>2150</v>
          </cell>
        </row>
        <row r="2536">
          <cell r="H2536">
            <v>3</v>
          </cell>
          <cell r="J2536">
            <v>1</v>
          </cell>
          <cell r="AE2536">
            <v>3583.3333333333335</v>
          </cell>
        </row>
        <row r="2537">
          <cell r="AE2537">
            <v>2150</v>
          </cell>
        </row>
        <row r="2538">
          <cell r="AE2538">
            <v>2150</v>
          </cell>
        </row>
        <row r="2539">
          <cell r="AE2539">
            <v>2150</v>
          </cell>
        </row>
        <row r="2540">
          <cell r="AE2540">
            <v>2150</v>
          </cell>
        </row>
        <row r="2541">
          <cell r="AE2541">
            <v>2150</v>
          </cell>
        </row>
        <row r="2550">
          <cell r="H2550">
            <v>3</v>
          </cell>
          <cell r="J2550">
            <v>1</v>
          </cell>
          <cell r="AE2550">
            <v>2150</v>
          </cell>
        </row>
        <row r="2551">
          <cell r="AE2551">
            <v>2150</v>
          </cell>
        </row>
        <row r="2552">
          <cell r="AE2552">
            <v>2150</v>
          </cell>
        </row>
        <row r="2553">
          <cell r="AE2553">
            <v>2150</v>
          </cell>
        </row>
        <row r="2554">
          <cell r="AE2554">
            <v>2150</v>
          </cell>
        </row>
        <row r="2567">
          <cell r="H2567">
            <v>3</v>
          </cell>
          <cell r="J2567">
            <v>1</v>
          </cell>
          <cell r="AE2567">
            <v>3583.3333333333335</v>
          </cell>
        </row>
        <row r="2568">
          <cell r="AE2568">
            <v>2150</v>
          </cell>
        </row>
        <row r="2569">
          <cell r="AE2569">
            <v>2150</v>
          </cell>
        </row>
        <row r="2570">
          <cell r="AE2570">
            <v>2150</v>
          </cell>
        </row>
        <row r="2571">
          <cell r="AE2571">
            <v>2150</v>
          </cell>
        </row>
        <row r="2572">
          <cell r="AE2572">
            <v>2150</v>
          </cell>
        </row>
        <row r="2584">
          <cell r="H2584">
            <v>3</v>
          </cell>
          <cell r="J2584">
            <v>1</v>
          </cell>
          <cell r="AE2584">
            <v>5375</v>
          </cell>
        </row>
        <row r="2585">
          <cell r="AE2585">
            <v>2150</v>
          </cell>
        </row>
        <row r="2586">
          <cell r="AE2586">
            <v>2150</v>
          </cell>
        </row>
        <row r="2587">
          <cell r="AE2587">
            <v>2150</v>
          </cell>
        </row>
        <row r="2588">
          <cell r="AE2588">
            <v>2150</v>
          </cell>
        </row>
        <row r="2589">
          <cell r="AE2589">
            <v>2150</v>
          </cell>
        </row>
        <row r="2601">
          <cell r="H2601">
            <v>3</v>
          </cell>
          <cell r="J2601">
            <v>1</v>
          </cell>
          <cell r="AE2601">
            <v>2150</v>
          </cell>
        </row>
        <row r="2602">
          <cell r="AE2602">
            <v>2150</v>
          </cell>
        </row>
        <row r="2603">
          <cell r="AE2603">
            <v>2150</v>
          </cell>
        </row>
        <row r="2604">
          <cell r="AE2604">
            <v>2150</v>
          </cell>
        </row>
        <row r="2605">
          <cell r="AE2605">
            <v>2150</v>
          </cell>
        </row>
        <row r="2619">
          <cell r="H2619">
            <v>3</v>
          </cell>
          <cell r="J2619">
            <v>1</v>
          </cell>
          <cell r="AE2619">
            <v>3762.5</v>
          </cell>
        </row>
        <row r="2620">
          <cell r="AE2620">
            <v>2150</v>
          </cell>
        </row>
        <row r="2621">
          <cell r="AE2621">
            <v>2150</v>
          </cell>
        </row>
        <row r="2622">
          <cell r="AE2622">
            <v>2150</v>
          </cell>
        </row>
        <row r="2623">
          <cell r="AE2623">
            <v>2150</v>
          </cell>
        </row>
        <row r="2624">
          <cell r="AE2624">
            <v>2150</v>
          </cell>
        </row>
        <row r="2625">
          <cell r="AE2625">
            <v>2150</v>
          </cell>
        </row>
        <row r="2626">
          <cell r="AE2626">
            <v>2150</v>
          </cell>
        </row>
        <row r="2635">
          <cell r="H2635">
            <v>3</v>
          </cell>
          <cell r="J2635">
            <v>1</v>
          </cell>
          <cell r="AE2635">
            <v>2150</v>
          </cell>
        </row>
        <row r="2636">
          <cell r="AE2636">
            <v>2150</v>
          </cell>
        </row>
        <row r="2637">
          <cell r="AE2637">
            <v>2150</v>
          </cell>
        </row>
        <row r="2638">
          <cell r="AE2638">
            <v>2150</v>
          </cell>
        </row>
        <row r="2639">
          <cell r="AE2639">
            <v>2150</v>
          </cell>
        </row>
        <row r="2652">
          <cell r="H2652">
            <v>3</v>
          </cell>
          <cell r="J2652">
            <v>1</v>
          </cell>
          <cell r="AE2652">
            <v>3762.5</v>
          </cell>
        </row>
        <row r="2653">
          <cell r="AE2653">
            <v>2150</v>
          </cell>
        </row>
        <row r="2654">
          <cell r="AE2654">
            <v>2150</v>
          </cell>
        </row>
        <row r="2655">
          <cell r="AE2655">
            <v>2150</v>
          </cell>
        </row>
        <row r="2656">
          <cell r="AE2656">
            <v>2150</v>
          </cell>
        </row>
        <row r="2657">
          <cell r="AE2657">
            <v>2150</v>
          </cell>
        </row>
        <row r="2658">
          <cell r="AE2658">
            <v>2150</v>
          </cell>
        </row>
        <row r="2659">
          <cell r="AE2659">
            <v>2150</v>
          </cell>
        </row>
        <row r="2669">
          <cell r="AE2669">
            <v>3633.5</v>
          </cell>
        </row>
        <row r="2670">
          <cell r="H2670">
            <v>3</v>
          </cell>
          <cell r="J2670">
            <v>2</v>
          </cell>
          <cell r="AE2670">
            <v>4300</v>
          </cell>
        </row>
        <row r="2671">
          <cell r="AE2671">
            <v>2150</v>
          </cell>
        </row>
        <row r="2672">
          <cell r="AE2672">
            <v>2150</v>
          </cell>
        </row>
        <row r="2673">
          <cell r="AE2673">
            <v>2150</v>
          </cell>
        </row>
        <row r="2674">
          <cell r="AE2674">
            <v>2150</v>
          </cell>
        </row>
        <row r="2675">
          <cell r="AE2675">
            <v>2150</v>
          </cell>
        </row>
        <row r="2676">
          <cell r="AE2676">
            <v>2150</v>
          </cell>
        </row>
        <row r="2685">
          <cell r="H2685">
            <v>3</v>
          </cell>
          <cell r="J2685">
            <v>2</v>
          </cell>
          <cell r="AE2685">
            <v>2866.6666666666665</v>
          </cell>
        </row>
        <row r="2686">
          <cell r="AE2686">
            <v>2150</v>
          </cell>
        </row>
        <row r="2687">
          <cell r="AE2687">
            <v>2150</v>
          </cell>
        </row>
        <row r="2688">
          <cell r="AE2688">
            <v>2150</v>
          </cell>
        </row>
        <row r="2689">
          <cell r="AE2689">
            <v>2150</v>
          </cell>
        </row>
        <row r="2699">
          <cell r="H2699">
            <v>3</v>
          </cell>
          <cell r="J2699">
            <v>2</v>
          </cell>
          <cell r="AE2699">
            <v>3583.3333333333335</v>
          </cell>
        </row>
        <row r="2700">
          <cell r="AE2700">
            <v>2150</v>
          </cell>
        </row>
        <row r="2701">
          <cell r="AE2701">
            <v>2150</v>
          </cell>
        </row>
        <row r="2702">
          <cell r="AE2702">
            <v>2150</v>
          </cell>
        </row>
        <row r="2703">
          <cell r="AE2703">
            <v>2150</v>
          </cell>
        </row>
        <row r="2704">
          <cell r="AE2704">
            <v>2150</v>
          </cell>
        </row>
        <row r="2717">
          <cell r="H2717">
            <v>3</v>
          </cell>
          <cell r="J2717">
            <v>2</v>
          </cell>
          <cell r="AE2717">
            <v>4300</v>
          </cell>
        </row>
        <row r="2718">
          <cell r="AE2718">
            <v>2150</v>
          </cell>
        </row>
        <row r="2719">
          <cell r="AE2719">
            <v>2150</v>
          </cell>
        </row>
        <row r="2720">
          <cell r="AE2720">
            <v>2150</v>
          </cell>
        </row>
        <row r="2721">
          <cell r="AE2721">
            <v>2150</v>
          </cell>
        </row>
        <row r="2731">
          <cell r="H2731">
            <v>3</v>
          </cell>
          <cell r="J2731">
            <v>2</v>
          </cell>
          <cell r="AE2731">
            <v>2150</v>
          </cell>
        </row>
        <row r="2732">
          <cell r="AE2732">
            <v>2150</v>
          </cell>
        </row>
        <row r="2733">
          <cell r="AE2733">
            <v>2150</v>
          </cell>
        </row>
        <row r="2734">
          <cell r="AE2734">
            <v>2150</v>
          </cell>
        </row>
        <row r="2735">
          <cell r="AE2735">
            <v>2150</v>
          </cell>
        </row>
        <row r="2736">
          <cell r="AE2736">
            <v>2150</v>
          </cell>
        </row>
        <row r="2746">
          <cell r="H2746">
            <v>3</v>
          </cell>
          <cell r="J2746">
            <v>2</v>
          </cell>
          <cell r="AE2746">
            <v>2150</v>
          </cell>
        </row>
        <row r="2747">
          <cell r="AE2747">
            <v>2150</v>
          </cell>
        </row>
        <row r="2748">
          <cell r="AE2748">
            <v>2150</v>
          </cell>
        </row>
        <row r="2749">
          <cell r="AE2749">
            <v>2150</v>
          </cell>
        </row>
        <row r="2750">
          <cell r="AE2750">
            <v>2150</v>
          </cell>
        </row>
        <row r="2751">
          <cell r="AE2751">
            <v>2150</v>
          </cell>
        </row>
        <row r="2762">
          <cell r="H2762">
            <v>3</v>
          </cell>
          <cell r="J2762">
            <v>2</v>
          </cell>
          <cell r="AE2762">
            <v>2150</v>
          </cell>
        </row>
        <row r="2763">
          <cell r="AE2763">
            <v>2150</v>
          </cell>
        </row>
        <row r="2764">
          <cell r="AE2764">
            <v>2150</v>
          </cell>
        </row>
        <row r="2765">
          <cell r="AE2765">
            <v>2150</v>
          </cell>
        </row>
        <row r="2766">
          <cell r="AE2766">
            <v>2150</v>
          </cell>
        </row>
        <row r="2780">
          <cell r="H2780">
            <v>3</v>
          </cell>
          <cell r="J2780">
            <v>2</v>
          </cell>
          <cell r="AE2780">
            <v>7525</v>
          </cell>
        </row>
        <row r="2781">
          <cell r="AE2781">
            <v>2150</v>
          </cell>
        </row>
        <row r="2782">
          <cell r="AE2782">
            <v>2150</v>
          </cell>
        </row>
        <row r="2783">
          <cell r="AE2783">
            <v>2150</v>
          </cell>
        </row>
        <row r="2784">
          <cell r="AE2784">
            <v>2150</v>
          </cell>
        </row>
        <row r="2785">
          <cell r="AE2785">
            <v>2150</v>
          </cell>
        </row>
        <row r="2786">
          <cell r="AE2786">
            <v>2150</v>
          </cell>
        </row>
        <row r="2787">
          <cell r="AE2787">
            <v>2150</v>
          </cell>
        </row>
        <row r="2792">
          <cell r="H2792">
            <v>3</v>
          </cell>
          <cell r="J2792">
            <v>2</v>
          </cell>
          <cell r="AE2792">
            <v>4300</v>
          </cell>
        </row>
        <row r="2793">
          <cell r="AE2793">
            <v>2150</v>
          </cell>
        </row>
        <row r="2794">
          <cell r="AE2794">
            <v>2150</v>
          </cell>
        </row>
        <row r="2795">
          <cell r="AE2795">
            <v>2150</v>
          </cell>
        </row>
        <row r="2796">
          <cell r="AE2796">
            <v>2150</v>
          </cell>
        </row>
        <row r="2803">
          <cell r="H2803">
            <v>3</v>
          </cell>
          <cell r="J2803">
            <v>2</v>
          </cell>
          <cell r="AE2803">
            <v>3010</v>
          </cell>
        </row>
        <row r="2804">
          <cell r="AE2804">
            <v>2150</v>
          </cell>
        </row>
        <row r="2805">
          <cell r="AE2805">
            <v>2150</v>
          </cell>
        </row>
        <row r="2806">
          <cell r="AE2806">
            <v>2150</v>
          </cell>
        </row>
        <row r="2807">
          <cell r="AE2807">
            <v>2150</v>
          </cell>
        </row>
        <row r="2808">
          <cell r="AE2808">
            <v>2150</v>
          </cell>
        </row>
        <row r="2809">
          <cell r="AE2809">
            <v>2150</v>
          </cell>
        </row>
        <row r="2810">
          <cell r="AE2810">
            <v>2150</v>
          </cell>
        </row>
        <row r="2816">
          <cell r="AE2816">
            <v>2376.9444444444443</v>
          </cell>
        </row>
        <row r="2817">
          <cell r="AE2817">
            <v>2171.5</v>
          </cell>
        </row>
        <row r="2818">
          <cell r="H2818">
            <v>3</v>
          </cell>
          <cell r="J2818">
            <v>2</v>
          </cell>
          <cell r="AE2818">
            <v>4300</v>
          </cell>
        </row>
        <row r="2819">
          <cell r="AE2819">
            <v>2150</v>
          </cell>
        </row>
        <row r="2820">
          <cell r="AE2820">
            <v>2150</v>
          </cell>
        </row>
        <row r="2821">
          <cell r="AE2821">
            <v>2150</v>
          </cell>
        </row>
        <row r="2822">
          <cell r="AE2822">
            <v>2150</v>
          </cell>
        </row>
        <row r="2834">
          <cell r="H2834">
            <v>3</v>
          </cell>
          <cell r="J2834">
            <v>2</v>
          </cell>
          <cell r="AE2834">
            <v>1612.5</v>
          </cell>
        </row>
        <row r="2835">
          <cell r="AE2835">
            <v>2150</v>
          </cell>
        </row>
        <row r="2836">
          <cell r="AE2836">
            <v>2150</v>
          </cell>
        </row>
        <row r="2837">
          <cell r="AE2837">
            <v>2150</v>
          </cell>
        </row>
        <row r="2851">
          <cell r="H2851">
            <v>3</v>
          </cell>
          <cell r="J2851">
            <v>2</v>
          </cell>
          <cell r="AE2851">
            <v>1612.5</v>
          </cell>
        </row>
        <row r="2852">
          <cell r="AE2852">
            <v>2150</v>
          </cell>
        </row>
        <row r="2853">
          <cell r="AE2853">
            <v>2150</v>
          </cell>
        </row>
        <row r="2854">
          <cell r="AE2854">
            <v>2150</v>
          </cell>
        </row>
        <row r="2870">
          <cell r="H2870">
            <v>3</v>
          </cell>
          <cell r="J2870">
            <v>2</v>
          </cell>
          <cell r="AE2870">
            <v>2150</v>
          </cell>
        </row>
        <row r="2871">
          <cell r="AE2871">
            <v>2150</v>
          </cell>
        </row>
        <row r="2872">
          <cell r="AE2872">
            <v>2150</v>
          </cell>
        </row>
        <row r="2873">
          <cell r="AE2873">
            <v>2150</v>
          </cell>
        </row>
        <row r="2874">
          <cell r="AE2874">
            <v>2150</v>
          </cell>
        </row>
        <row r="2875">
          <cell r="AE2875">
            <v>2150</v>
          </cell>
        </row>
        <row r="2888">
          <cell r="H2888">
            <v>3</v>
          </cell>
          <cell r="J2888">
            <v>2</v>
          </cell>
          <cell r="AE2888">
            <v>1720</v>
          </cell>
        </row>
        <row r="2889">
          <cell r="AE2889">
            <v>2150</v>
          </cell>
        </row>
        <row r="2890">
          <cell r="AE2890">
            <v>2150</v>
          </cell>
        </row>
        <row r="2891">
          <cell r="AE2891">
            <v>2150</v>
          </cell>
        </row>
        <row r="2892">
          <cell r="AE2892">
            <v>2150</v>
          </cell>
        </row>
        <row r="2906">
          <cell r="H2906">
            <v>3</v>
          </cell>
          <cell r="J2906">
            <v>2</v>
          </cell>
          <cell r="AE2906">
            <v>3225</v>
          </cell>
        </row>
        <row r="2907">
          <cell r="AE2907">
            <v>2150</v>
          </cell>
        </row>
        <row r="2908">
          <cell r="AE2908">
            <v>2150</v>
          </cell>
        </row>
        <row r="2909">
          <cell r="AE2909">
            <v>2150</v>
          </cell>
        </row>
        <row r="2910">
          <cell r="AE2910">
            <v>2150</v>
          </cell>
        </row>
        <row r="2911">
          <cell r="AE2911">
            <v>2150</v>
          </cell>
        </row>
        <row r="2912">
          <cell r="AE2912">
            <v>2150</v>
          </cell>
        </row>
        <row r="2924">
          <cell r="H2924">
            <v>3</v>
          </cell>
          <cell r="J2924">
            <v>2</v>
          </cell>
          <cell r="AE2924">
            <v>2687.5</v>
          </cell>
        </row>
        <row r="2925">
          <cell r="AE2925">
            <v>2150</v>
          </cell>
        </row>
        <row r="2926">
          <cell r="AE2926">
            <v>2150</v>
          </cell>
        </row>
        <row r="2927">
          <cell r="AE2927">
            <v>2150</v>
          </cell>
        </row>
        <row r="2928">
          <cell r="AE2928">
            <v>2150</v>
          </cell>
        </row>
        <row r="2929">
          <cell r="AE2929">
            <v>2150</v>
          </cell>
        </row>
        <row r="2941">
          <cell r="H2941">
            <v>3</v>
          </cell>
          <cell r="J2941">
            <v>2</v>
          </cell>
          <cell r="AE2941">
            <v>1720</v>
          </cell>
        </row>
        <row r="2942">
          <cell r="AE2942">
            <v>2150</v>
          </cell>
        </row>
        <row r="2943">
          <cell r="AE2943">
            <v>2150</v>
          </cell>
        </row>
        <row r="2944">
          <cell r="AE2944">
            <v>2150</v>
          </cell>
        </row>
        <row r="2945">
          <cell r="AE2945">
            <v>2150</v>
          </cell>
        </row>
        <row r="2958">
          <cell r="H2958">
            <v>3</v>
          </cell>
          <cell r="J2958">
            <v>2</v>
          </cell>
          <cell r="AE2958">
            <v>1612.5</v>
          </cell>
        </row>
        <row r="2959">
          <cell r="AE2959">
            <v>2150</v>
          </cell>
        </row>
        <row r="2960">
          <cell r="AE2960">
            <v>2150</v>
          </cell>
        </row>
        <row r="2961">
          <cell r="AE2961">
            <v>2150</v>
          </cell>
        </row>
        <row r="2973">
          <cell r="H2973">
            <v>3</v>
          </cell>
          <cell r="J2973">
            <v>2</v>
          </cell>
          <cell r="AE2973">
            <v>1075</v>
          </cell>
        </row>
        <row r="2974">
          <cell r="AE2974">
            <v>2150</v>
          </cell>
        </row>
        <row r="2975">
          <cell r="AE2975">
            <v>2150</v>
          </cell>
        </row>
        <row r="2976">
          <cell r="AE2976">
            <v>2150</v>
          </cell>
        </row>
        <row r="2988">
          <cell r="AE2988">
            <v>2565.6666666666665</v>
          </cell>
        </row>
        <row r="2989">
          <cell r="H2989">
            <v>3</v>
          </cell>
          <cell r="J2989">
            <v>1</v>
          </cell>
          <cell r="AE2989">
            <v>2150</v>
          </cell>
        </row>
        <row r="2990">
          <cell r="AE2990">
            <v>2150</v>
          </cell>
        </row>
        <row r="2991">
          <cell r="AE2991">
            <v>2150</v>
          </cell>
        </row>
        <row r="2992">
          <cell r="AE2992">
            <v>2150</v>
          </cell>
        </row>
        <row r="2993">
          <cell r="AE2993">
            <v>2150</v>
          </cell>
        </row>
        <row r="3003">
          <cell r="H3003">
            <v>3</v>
          </cell>
          <cell r="J3003">
            <v>1</v>
          </cell>
          <cell r="AE3003">
            <v>1433.3333333333333</v>
          </cell>
        </row>
        <row r="3004">
          <cell r="AE3004">
            <v>2150</v>
          </cell>
        </row>
        <row r="3005">
          <cell r="AE3005">
            <v>2150</v>
          </cell>
        </row>
        <row r="3018">
          <cell r="H3018">
            <v>3</v>
          </cell>
          <cell r="J3018">
            <v>1</v>
          </cell>
          <cell r="AE3018">
            <v>2150</v>
          </cell>
        </row>
        <row r="3019">
          <cell r="AE3019">
            <v>2150</v>
          </cell>
        </row>
        <row r="3020">
          <cell r="AE3020">
            <v>2150</v>
          </cell>
        </row>
        <row r="3021">
          <cell r="AE3021">
            <v>2150</v>
          </cell>
        </row>
        <row r="3022">
          <cell r="AE3022">
            <v>2150</v>
          </cell>
        </row>
        <row r="3032">
          <cell r="H3032">
            <v>3</v>
          </cell>
          <cell r="J3032">
            <v>1</v>
          </cell>
          <cell r="AE3032">
            <v>1290</v>
          </cell>
        </row>
        <row r="3033">
          <cell r="AE3033">
            <v>2150</v>
          </cell>
        </row>
        <row r="3034">
          <cell r="AE3034">
            <v>2150</v>
          </cell>
        </row>
        <row r="3035">
          <cell r="AE3035">
            <v>2150</v>
          </cell>
        </row>
        <row r="3047">
          <cell r="H3047">
            <v>3</v>
          </cell>
          <cell r="J3047">
            <v>1</v>
          </cell>
          <cell r="AE3047">
            <v>1075</v>
          </cell>
        </row>
        <row r="3048">
          <cell r="AE3048">
            <v>2150</v>
          </cell>
        </row>
        <row r="3049">
          <cell r="AE3049">
            <v>2150</v>
          </cell>
        </row>
        <row r="3063">
          <cell r="H3063">
            <v>3</v>
          </cell>
          <cell r="J3063">
            <v>1</v>
          </cell>
          <cell r="AE3063">
            <v>2687.5</v>
          </cell>
        </row>
        <row r="3064">
          <cell r="AE3064">
            <v>2150</v>
          </cell>
        </row>
        <row r="3065">
          <cell r="AE3065">
            <v>2150</v>
          </cell>
        </row>
        <row r="3066">
          <cell r="AE3066">
            <v>2150</v>
          </cell>
        </row>
        <row r="3067">
          <cell r="AE3067">
            <v>2150</v>
          </cell>
        </row>
        <row r="3068">
          <cell r="AE3068">
            <v>2150</v>
          </cell>
        </row>
        <row r="3078">
          <cell r="H3078">
            <v>3</v>
          </cell>
          <cell r="J3078">
            <v>1</v>
          </cell>
          <cell r="AE3078">
            <v>2150</v>
          </cell>
        </row>
        <row r="3079">
          <cell r="AE3079">
            <v>2150</v>
          </cell>
        </row>
        <row r="3080">
          <cell r="AE3080">
            <v>2150</v>
          </cell>
        </row>
        <row r="3081">
          <cell r="AE3081">
            <v>2150</v>
          </cell>
        </row>
        <row r="3082">
          <cell r="AE3082">
            <v>2150</v>
          </cell>
        </row>
        <row r="3092">
          <cell r="H3092">
            <v>3</v>
          </cell>
          <cell r="J3092">
            <v>1</v>
          </cell>
          <cell r="AE3092">
            <v>6450</v>
          </cell>
        </row>
        <row r="3093">
          <cell r="AE3093">
            <v>2150</v>
          </cell>
        </row>
        <row r="3094">
          <cell r="AE3094">
            <v>2150</v>
          </cell>
        </row>
        <row r="3095">
          <cell r="AE3095">
            <v>2150</v>
          </cell>
        </row>
        <row r="3096">
          <cell r="AE3096">
            <v>2150</v>
          </cell>
        </row>
        <row r="3097">
          <cell r="AE3097">
            <v>2150</v>
          </cell>
        </row>
        <row r="3098">
          <cell r="AE3098">
            <v>2150</v>
          </cell>
        </row>
        <row r="3109">
          <cell r="H3109">
            <v>3</v>
          </cell>
          <cell r="J3109">
            <v>1</v>
          </cell>
          <cell r="AE3109">
            <v>3583.3333333333335</v>
          </cell>
        </row>
        <row r="3110">
          <cell r="AE3110">
            <v>2150</v>
          </cell>
        </row>
        <row r="3111">
          <cell r="AE3111">
            <v>2150</v>
          </cell>
        </row>
        <row r="3112">
          <cell r="AE3112">
            <v>2150</v>
          </cell>
        </row>
        <row r="3113">
          <cell r="AE3113">
            <v>2150</v>
          </cell>
        </row>
        <row r="3114">
          <cell r="AE3114">
            <v>2150</v>
          </cell>
        </row>
        <row r="3121">
          <cell r="H3121">
            <v>3</v>
          </cell>
          <cell r="J3121">
            <v>1</v>
          </cell>
          <cell r="AE3121">
            <v>2687.5</v>
          </cell>
        </row>
        <row r="3122">
          <cell r="AE3122">
            <v>2150</v>
          </cell>
        </row>
        <row r="3123">
          <cell r="AE3123">
            <v>2150</v>
          </cell>
        </row>
        <row r="3124">
          <cell r="AE3124">
            <v>2150</v>
          </cell>
        </row>
        <row r="3125">
          <cell r="AE3125">
            <v>2150</v>
          </cell>
        </row>
        <row r="3126">
          <cell r="AE3126">
            <v>2150</v>
          </cell>
        </row>
        <row r="3137">
          <cell r="AE3137">
            <v>2393.6666666666665</v>
          </cell>
        </row>
        <row r="3138">
          <cell r="H3138">
            <v>3</v>
          </cell>
          <cell r="J3138">
            <v>2</v>
          </cell>
          <cell r="AE3138">
            <v>2150</v>
          </cell>
        </row>
        <row r="3139">
          <cell r="AE3139">
            <v>2150</v>
          </cell>
        </row>
        <row r="3140">
          <cell r="AE3140">
            <v>2150</v>
          </cell>
        </row>
        <row r="3141">
          <cell r="AE3141">
            <v>2150</v>
          </cell>
        </row>
        <row r="3142">
          <cell r="AE3142">
            <v>2150</v>
          </cell>
        </row>
        <row r="3155">
          <cell r="H3155">
            <v>3</v>
          </cell>
          <cell r="J3155">
            <v>2</v>
          </cell>
          <cell r="AE3155">
            <v>2150</v>
          </cell>
        </row>
        <row r="3156">
          <cell r="AE3156">
            <v>2150</v>
          </cell>
        </row>
        <row r="3157">
          <cell r="AE3157">
            <v>2150</v>
          </cell>
        </row>
        <row r="3168">
          <cell r="H3168">
            <v>3</v>
          </cell>
          <cell r="J3168">
            <v>2</v>
          </cell>
          <cell r="AE3168">
            <v>2150</v>
          </cell>
        </row>
        <row r="3169">
          <cell r="AE3169">
            <v>2150</v>
          </cell>
        </row>
        <row r="3170">
          <cell r="AE3170">
            <v>2150</v>
          </cell>
        </row>
        <row r="3171">
          <cell r="AE3171">
            <v>2150</v>
          </cell>
        </row>
        <row r="3172">
          <cell r="AE3172">
            <v>2150</v>
          </cell>
        </row>
        <row r="3183">
          <cell r="H3183">
            <v>3</v>
          </cell>
          <cell r="J3183">
            <v>2</v>
          </cell>
          <cell r="AE3183">
            <v>1290</v>
          </cell>
        </row>
        <row r="3184">
          <cell r="AE3184">
            <v>2150</v>
          </cell>
        </row>
        <row r="3185">
          <cell r="AE3185">
            <v>2150</v>
          </cell>
        </row>
        <row r="3186">
          <cell r="AE3186">
            <v>2150</v>
          </cell>
        </row>
        <row r="3198">
          <cell r="H3198">
            <v>3</v>
          </cell>
          <cell r="J3198">
            <v>2</v>
          </cell>
          <cell r="AE3198">
            <v>860</v>
          </cell>
        </row>
        <row r="3199">
          <cell r="AE3199">
            <v>2150</v>
          </cell>
        </row>
        <row r="3200">
          <cell r="AE3200">
            <v>2150</v>
          </cell>
        </row>
        <row r="3215">
          <cell r="H3215">
            <v>3</v>
          </cell>
          <cell r="J3215">
            <v>2</v>
          </cell>
          <cell r="AE3215">
            <v>1791.6666666666667</v>
          </cell>
        </row>
        <row r="3216">
          <cell r="AE3216">
            <v>2150</v>
          </cell>
        </row>
        <row r="3217">
          <cell r="AE3217">
            <v>2150</v>
          </cell>
        </row>
        <row r="3218">
          <cell r="AE3218">
            <v>2150</v>
          </cell>
        </row>
        <row r="3219">
          <cell r="AE3219">
            <v>2150</v>
          </cell>
        </row>
        <row r="3220">
          <cell r="AE3220">
            <v>2150</v>
          </cell>
        </row>
        <row r="3231">
          <cell r="H3231">
            <v>3</v>
          </cell>
          <cell r="J3231">
            <v>2</v>
          </cell>
          <cell r="AE3231">
            <v>1720</v>
          </cell>
        </row>
        <row r="3232">
          <cell r="AE3232">
            <v>2150</v>
          </cell>
        </row>
        <row r="3233">
          <cell r="AE3233">
            <v>2150</v>
          </cell>
        </row>
        <row r="3234">
          <cell r="AE3234">
            <v>2150</v>
          </cell>
        </row>
        <row r="3235">
          <cell r="AE3235">
            <v>2150</v>
          </cell>
        </row>
        <row r="3246">
          <cell r="H3246">
            <v>3</v>
          </cell>
          <cell r="J3246">
            <v>2</v>
          </cell>
          <cell r="AE3246">
            <v>6450</v>
          </cell>
        </row>
        <row r="3247">
          <cell r="AE3247">
            <v>2150</v>
          </cell>
        </row>
        <row r="3248">
          <cell r="AE3248">
            <v>2150</v>
          </cell>
        </row>
        <row r="3249">
          <cell r="AE3249">
            <v>2150</v>
          </cell>
        </row>
        <row r="3250">
          <cell r="AE3250">
            <v>2150</v>
          </cell>
        </row>
        <row r="3251">
          <cell r="AE3251">
            <v>2150</v>
          </cell>
        </row>
        <row r="3252">
          <cell r="AE3252">
            <v>2150</v>
          </cell>
        </row>
        <row r="3257">
          <cell r="H3257">
            <v>3</v>
          </cell>
          <cell r="J3257">
            <v>2</v>
          </cell>
          <cell r="AE3257">
            <v>2687.5</v>
          </cell>
        </row>
        <row r="3258">
          <cell r="AE3258">
            <v>2150</v>
          </cell>
        </row>
        <row r="3259">
          <cell r="AE3259">
            <v>2150</v>
          </cell>
        </row>
        <row r="3260">
          <cell r="AE3260">
            <v>2150</v>
          </cell>
        </row>
        <row r="3261">
          <cell r="AE3261">
            <v>2150</v>
          </cell>
        </row>
        <row r="3262">
          <cell r="AE3262">
            <v>2150</v>
          </cell>
        </row>
        <row r="3274">
          <cell r="H3274">
            <v>3</v>
          </cell>
          <cell r="J3274">
            <v>2</v>
          </cell>
          <cell r="AE3274">
            <v>2687.5</v>
          </cell>
        </row>
        <row r="3275">
          <cell r="AE3275">
            <v>2150</v>
          </cell>
        </row>
        <row r="3276">
          <cell r="AE3276">
            <v>2150</v>
          </cell>
        </row>
        <row r="3277">
          <cell r="AE3277">
            <v>2150</v>
          </cell>
        </row>
        <row r="3278">
          <cell r="AE3278">
            <v>2150</v>
          </cell>
        </row>
        <row r="3279">
          <cell r="AE3279">
            <v>2150</v>
          </cell>
        </row>
        <row r="3291">
          <cell r="AE3291">
            <v>2247.9444444444443</v>
          </cell>
        </row>
        <row r="3292">
          <cell r="AE3292">
            <v>2741.25</v>
          </cell>
        </row>
        <row r="3293">
          <cell r="H3293">
            <v>3</v>
          </cell>
          <cell r="J3293">
            <v>2</v>
          </cell>
          <cell r="AE3293">
            <v>1612.5</v>
          </cell>
        </row>
        <row r="3294">
          <cell r="AE3294">
            <v>2150</v>
          </cell>
        </row>
        <row r="3295">
          <cell r="AE3295">
            <v>2150</v>
          </cell>
        </row>
        <row r="3296">
          <cell r="AE3296">
            <v>2150</v>
          </cell>
        </row>
        <row r="3310">
          <cell r="H3310">
            <v>3</v>
          </cell>
          <cell r="J3310">
            <v>2</v>
          </cell>
          <cell r="AE3310">
            <v>2150</v>
          </cell>
        </row>
        <row r="3311">
          <cell r="AE3311">
            <v>2150</v>
          </cell>
        </row>
        <row r="3312">
          <cell r="AE3312">
            <v>2150</v>
          </cell>
        </row>
        <row r="3313">
          <cell r="AE3313">
            <v>2150</v>
          </cell>
        </row>
        <row r="3327">
          <cell r="H3327">
            <v>3</v>
          </cell>
          <cell r="J3327">
            <v>2</v>
          </cell>
          <cell r="AE3327">
            <v>2687.5</v>
          </cell>
        </row>
        <row r="3328">
          <cell r="AE3328">
            <v>2150</v>
          </cell>
        </row>
        <row r="3329">
          <cell r="AE3329">
            <v>2150</v>
          </cell>
        </row>
        <row r="3330">
          <cell r="AE3330">
            <v>2150</v>
          </cell>
        </row>
        <row r="3331">
          <cell r="AE3331">
            <v>2150</v>
          </cell>
        </row>
        <row r="3332">
          <cell r="AE3332">
            <v>2150</v>
          </cell>
        </row>
        <row r="3345">
          <cell r="H3345">
            <v>3</v>
          </cell>
          <cell r="J3345">
            <v>2</v>
          </cell>
          <cell r="AE3345">
            <v>1075</v>
          </cell>
        </row>
        <row r="3346">
          <cell r="AE3346">
            <v>2150</v>
          </cell>
        </row>
        <row r="3347">
          <cell r="AE3347">
            <v>2150</v>
          </cell>
        </row>
        <row r="3363">
          <cell r="H3363">
            <v>3</v>
          </cell>
          <cell r="J3363">
            <v>2</v>
          </cell>
          <cell r="AE3363">
            <v>4300</v>
          </cell>
        </row>
        <row r="3364">
          <cell r="AE3364">
            <v>2150</v>
          </cell>
        </row>
        <row r="3365">
          <cell r="AE3365">
            <v>2150</v>
          </cell>
        </row>
        <row r="3366">
          <cell r="AE3366">
            <v>2150</v>
          </cell>
        </row>
        <row r="3367">
          <cell r="AE3367">
            <v>2150</v>
          </cell>
        </row>
        <row r="3368">
          <cell r="AE3368">
            <v>2150</v>
          </cell>
        </row>
        <row r="3369">
          <cell r="AE3369">
            <v>2150</v>
          </cell>
        </row>
        <row r="3377">
          <cell r="H3377">
            <v>3</v>
          </cell>
          <cell r="J3377">
            <v>2</v>
          </cell>
          <cell r="AE3377">
            <v>1612.5</v>
          </cell>
        </row>
        <row r="3378">
          <cell r="AE3378">
            <v>2150</v>
          </cell>
        </row>
        <row r="3379">
          <cell r="AE3379">
            <v>2150</v>
          </cell>
        </row>
        <row r="3380">
          <cell r="AE3380">
            <v>2150</v>
          </cell>
        </row>
        <row r="3391">
          <cell r="H3391">
            <v>3</v>
          </cell>
          <cell r="J3391">
            <v>2</v>
          </cell>
          <cell r="AE3391">
            <v>5375</v>
          </cell>
        </row>
        <row r="3392">
          <cell r="AE3392">
            <v>2150</v>
          </cell>
        </row>
        <row r="3393">
          <cell r="AE3393">
            <v>2150</v>
          </cell>
        </row>
        <row r="3394">
          <cell r="AE3394">
            <v>2150</v>
          </cell>
        </row>
        <row r="3395">
          <cell r="AE3395">
            <v>2150</v>
          </cell>
        </row>
        <row r="3396">
          <cell r="AE3396">
            <v>2150</v>
          </cell>
        </row>
        <row r="3405">
          <cell r="H3405">
            <v>3</v>
          </cell>
          <cell r="J3405">
            <v>2</v>
          </cell>
          <cell r="AE3405">
            <v>5375</v>
          </cell>
        </row>
        <row r="3406">
          <cell r="AE3406">
            <v>2150</v>
          </cell>
        </row>
        <row r="3407">
          <cell r="AE3407">
            <v>2150</v>
          </cell>
        </row>
        <row r="3408">
          <cell r="AE3408">
            <v>2150</v>
          </cell>
        </row>
        <row r="3409">
          <cell r="AE3409">
            <v>2150</v>
          </cell>
        </row>
        <row r="3410">
          <cell r="AE3410">
            <v>2150</v>
          </cell>
        </row>
        <row r="3420">
          <cell r="H3420">
            <v>3</v>
          </cell>
          <cell r="J3420">
            <v>2</v>
          </cell>
          <cell r="AE3420">
            <v>1075</v>
          </cell>
        </row>
        <row r="3421">
          <cell r="AE3421">
            <v>2150</v>
          </cell>
        </row>
        <row r="3422">
          <cell r="AE3422">
            <v>2150</v>
          </cell>
        </row>
        <row r="3439">
          <cell r="H3439">
            <v>3</v>
          </cell>
          <cell r="J3439">
            <v>2</v>
          </cell>
          <cell r="AE3439">
            <v>2150</v>
          </cell>
        </row>
        <row r="3440">
          <cell r="AE3440">
            <v>2150</v>
          </cell>
        </row>
        <row r="3441">
          <cell r="AE3441">
            <v>2150</v>
          </cell>
        </row>
        <row r="3442">
          <cell r="AE3442">
            <v>2150</v>
          </cell>
        </row>
        <row r="3443">
          <cell r="AE3443">
            <v>2150</v>
          </cell>
        </row>
        <row r="3452">
          <cell r="AE3452">
            <v>1960.0833333333335</v>
          </cell>
        </row>
        <row r="3453">
          <cell r="H3453">
            <v>3</v>
          </cell>
          <cell r="J3453">
            <v>2</v>
          </cell>
          <cell r="AE3453">
            <v>3225</v>
          </cell>
        </row>
        <row r="3454">
          <cell r="AE3454">
            <v>2150</v>
          </cell>
        </row>
        <row r="3455">
          <cell r="AE3455">
            <v>2150</v>
          </cell>
        </row>
        <row r="3456">
          <cell r="AE3456">
            <v>2150</v>
          </cell>
        </row>
        <row r="3457">
          <cell r="AE3457">
            <v>2150</v>
          </cell>
        </row>
        <row r="3458">
          <cell r="AE3458">
            <v>2150</v>
          </cell>
        </row>
        <row r="3459">
          <cell r="AE3459">
            <v>2150</v>
          </cell>
        </row>
        <row r="3468">
          <cell r="H3468">
            <v>3</v>
          </cell>
          <cell r="J3468">
            <v>2</v>
          </cell>
          <cell r="AE3468">
            <v>2150</v>
          </cell>
        </row>
        <row r="3469">
          <cell r="AE3469">
            <v>2150</v>
          </cell>
        </row>
        <row r="3470">
          <cell r="AE3470">
            <v>2150</v>
          </cell>
        </row>
        <row r="3471">
          <cell r="AE3471">
            <v>2150</v>
          </cell>
        </row>
        <row r="3472">
          <cell r="AE3472">
            <v>2150</v>
          </cell>
        </row>
        <row r="3484">
          <cell r="H3484">
            <v>3</v>
          </cell>
          <cell r="J3484">
            <v>2</v>
          </cell>
          <cell r="AE3484">
            <v>3225</v>
          </cell>
        </row>
        <row r="3485">
          <cell r="AE3485">
            <v>2150</v>
          </cell>
        </row>
        <row r="3486">
          <cell r="AE3486">
            <v>2150</v>
          </cell>
        </row>
        <row r="3487">
          <cell r="AE3487">
            <v>2150</v>
          </cell>
        </row>
        <row r="3488">
          <cell r="AE3488">
            <v>2150</v>
          </cell>
        </row>
        <row r="3489">
          <cell r="AE3489">
            <v>2150</v>
          </cell>
        </row>
        <row r="3490">
          <cell r="AE3490">
            <v>2150</v>
          </cell>
        </row>
        <row r="3498">
          <cell r="H3498">
            <v>3</v>
          </cell>
          <cell r="J3498">
            <v>2</v>
          </cell>
          <cell r="AE3498">
            <v>1290</v>
          </cell>
        </row>
        <row r="3499">
          <cell r="AE3499">
            <v>2150</v>
          </cell>
        </row>
        <row r="3500">
          <cell r="AE3500">
            <v>2150</v>
          </cell>
        </row>
        <row r="3501">
          <cell r="AE3501">
            <v>2150</v>
          </cell>
        </row>
        <row r="3513">
          <cell r="H3513">
            <v>3</v>
          </cell>
          <cell r="J3513">
            <v>2</v>
          </cell>
          <cell r="AE3513">
            <v>1433.3333333333333</v>
          </cell>
        </row>
        <row r="3514">
          <cell r="AE3514">
            <v>2150</v>
          </cell>
        </row>
        <row r="3515">
          <cell r="AE3515">
            <v>2150</v>
          </cell>
        </row>
        <row r="3528">
          <cell r="H3528">
            <v>3</v>
          </cell>
          <cell r="J3528">
            <v>2</v>
          </cell>
          <cell r="AE3528">
            <v>2150</v>
          </cell>
        </row>
        <row r="3529">
          <cell r="AE3529">
            <v>2150</v>
          </cell>
        </row>
        <row r="3530">
          <cell r="AE3530">
            <v>2150</v>
          </cell>
        </row>
        <row r="3531">
          <cell r="AE3531">
            <v>2150</v>
          </cell>
        </row>
        <row r="3532">
          <cell r="AE3532">
            <v>2150</v>
          </cell>
        </row>
        <row r="3543">
          <cell r="H3543">
            <v>3</v>
          </cell>
          <cell r="J3543">
            <v>2</v>
          </cell>
          <cell r="AE3543">
            <v>1075</v>
          </cell>
        </row>
        <row r="3544">
          <cell r="AE3544">
            <v>2150</v>
          </cell>
        </row>
        <row r="3545">
          <cell r="AE3545">
            <v>2150</v>
          </cell>
        </row>
        <row r="3558">
          <cell r="H3558">
            <v>3</v>
          </cell>
          <cell r="J3558">
            <v>2</v>
          </cell>
          <cell r="AE3558">
            <v>1075</v>
          </cell>
        </row>
        <row r="3559">
          <cell r="AE3559">
            <v>2150</v>
          </cell>
        </row>
        <row r="3560">
          <cell r="AE3560">
            <v>2150</v>
          </cell>
        </row>
        <row r="3574">
          <cell r="H3574">
            <v>3</v>
          </cell>
          <cell r="J3574">
            <v>2</v>
          </cell>
          <cell r="AE3574">
            <v>2687.5</v>
          </cell>
        </row>
        <row r="3575">
          <cell r="AE3575">
            <v>2150</v>
          </cell>
        </row>
        <row r="3576">
          <cell r="AE3576">
            <v>2150</v>
          </cell>
        </row>
        <row r="3577">
          <cell r="AE3577">
            <v>2150</v>
          </cell>
        </row>
        <row r="3578">
          <cell r="AE3578">
            <v>2150</v>
          </cell>
        </row>
        <row r="3579">
          <cell r="AE3579">
            <v>2150</v>
          </cell>
        </row>
        <row r="3590">
          <cell r="H3590">
            <v>3</v>
          </cell>
          <cell r="J3590">
            <v>2</v>
          </cell>
          <cell r="AE3590">
            <v>1290</v>
          </cell>
        </row>
        <row r="3591">
          <cell r="AE3591">
            <v>2150</v>
          </cell>
        </row>
        <row r="3592">
          <cell r="AE3592">
            <v>2150</v>
          </cell>
        </row>
        <row r="3593">
          <cell r="AE3593">
            <v>2150</v>
          </cell>
        </row>
        <row r="3605">
          <cell r="AE3605">
            <v>2042.5</v>
          </cell>
        </row>
        <row r="3606">
          <cell r="H3606">
            <v>3</v>
          </cell>
          <cell r="J3606">
            <v>1</v>
          </cell>
          <cell r="AE3606">
            <v>3225</v>
          </cell>
        </row>
        <row r="3607">
          <cell r="AE3607">
            <v>2150</v>
          </cell>
        </row>
        <row r="3608">
          <cell r="AE3608">
            <v>2150</v>
          </cell>
        </row>
        <row r="3609">
          <cell r="AE3609">
            <v>2150</v>
          </cell>
        </row>
        <row r="3610">
          <cell r="AE3610">
            <v>2150</v>
          </cell>
        </row>
        <row r="3611">
          <cell r="AE3611">
            <v>2150</v>
          </cell>
        </row>
        <row r="3612">
          <cell r="AE3612">
            <v>2150</v>
          </cell>
        </row>
        <row r="3621">
          <cell r="H3621">
            <v>3</v>
          </cell>
          <cell r="J3621">
            <v>1</v>
          </cell>
          <cell r="AE3621">
            <v>2866.6666666666665</v>
          </cell>
        </row>
        <row r="3622">
          <cell r="AE3622">
            <v>2150</v>
          </cell>
        </row>
        <row r="3623">
          <cell r="AE3623">
            <v>2150</v>
          </cell>
        </row>
        <row r="3624">
          <cell r="AE3624">
            <v>2150</v>
          </cell>
        </row>
        <row r="3625">
          <cell r="AE3625">
            <v>2150</v>
          </cell>
        </row>
        <row r="3638">
          <cell r="H3638">
            <v>3</v>
          </cell>
          <cell r="J3638">
            <v>1</v>
          </cell>
          <cell r="AE3638">
            <v>2580</v>
          </cell>
        </row>
        <row r="3639">
          <cell r="AE3639">
            <v>2150</v>
          </cell>
        </row>
        <row r="3640">
          <cell r="AE3640">
            <v>2150</v>
          </cell>
        </row>
        <row r="3641">
          <cell r="AE3641">
            <v>2150</v>
          </cell>
        </row>
        <row r="3642">
          <cell r="AE3642">
            <v>2150</v>
          </cell>
        </row>
        <row r="3643">
          <cell r="AE3643">
            <v>2150</v>
          </cell>
        </row>
        <row r="3644">
          <cell r="AE3644">
            <v>2150</v>
          </cell>
        </row>
        <row r="3655">
          <cell r="H3655">
            <v>3</v>
          </cell>
          <cell r="J3655">
            <v>1</v>
          </cell>
          <cell r="AE3655">
            <v>1612.5</v>
          </cell>
        </row>
        <row r="3656">
          <cell r="AE3656">
            <v>2150</v>
          </cell>
        </row>
        <row r="3657">
          <cell r="AE3657">
            <v>2150</v>
          </cell>
        </row>
        <row r="3658">
          <cell r="AE3658">
            <v>2150</v>
          </cell>
        </row>
        <row r="3671">
          <cell r="H3671">
            <v>3</v>
          </cell>
          <cell r="J3671">
            <v>1</v>
          </cell>
          <cell r="AE3671">
            <v>1075</v>
          </cell>
        </row>
        <row r="3672">
          <cell r="AE3672">
            <v>2150</v>
          </cell>
        </row>
        <row r="3673">
          <cell r="AE3673">
            <v>2150</v>
          </cell>
        </row>
        <row r="3683">
          <cell r="H3683">
            <v>3</v>
          </cell>
          <cell r="J3683">
            <v>1</v>
          </cell>
          <cell r="AE3683">
            <v>1720</v>
          </cell>
        </row>
        <row r="3684">
          <cell r="AE3684">
            <v>2150</v>
          </cell>
        </row>
        <row r="3685">
          <cell r="AE3685">
            <v>2150</v>
          </cell>
        </row>
        <row r="3686">
          <cell r="AE3686">
            <v>2150</v>
          </cell>
        </row>
        <row r="3687">
          <cell r="AE3687">
            <v>2150</v>
          </cell>
        </row>
        <row r="3700">
          <cell r="H3700">
            <v>3</v>
          </cell>
          <cell r="J3700">
            <v>1</v>
          </cell>
          <cell r="AE3700">
            <v>1075</v>
          </cell>
        </row>
        <row r="3701">
          <cell r="AE3701">
            <v>2150</v>
          </cell>
        </row>
        <row r="3702">
          <cell r="AE3702">
            <v>2150</v>
          </cell>
        </row>
        <row r="3717">
          <cell r="H3717">
            <v>3</v>
          </cell>
          <cell r="J3717">
            <v>1</v>
          </cell>
          <cell r="AE3717">
            <v>1075</v>
          </cell>
        </row>
        <row r="3718">
          <cell r="AE3718">
            <v>2150</v>
          </cell>
        </row>
        <row r="3719">
          <cell r="AE3719">
            <v>2150</v>
          </cell>
        </row>
        <row r="3733">
          <cell r="H3733">
            <v>3</v>
          </cell>
          <cell r="J3733">
            <v>1</v>
          </cell>
          <cell r="AE3733">
            <v>3583.3333333333335</v>
          </cell>
        </row>
        <row r="3734">
          <cell r="AE3734">
            <v>2150</v>
          </cell>
        </row>
        <row r="3735">
          <cell r="AE3735">
            <v>2150</v>
          </cell>
        </row>
        <row r="3736">
          <cell r="AE3736">
            <v>2150</v>
          </cell>
        </row>
        <row r="3737">
          <cell r="AE3737">
            <v>2150</v>
          </cell>
        </row>
        <row r="3738">
          <cell r="AE3738">
            <v>2150</v>
          </cell>
        </row>
        <row r="3749">
          <cell r="H3749">
            <v>3</v>
          </cell>
          <cell r="J3749">
            <v>1</v>
          </cell>
          <cell r="AE3749">
            <v>1612.5</v>
          </cell>
        </row>
        <row r="3750">
          <cell r="AE3750">
            <v>2150</v>
          </cell>
        </row>
        <row r="3751">
          <cell r="AE3751">
            <v>2150</v>
          </cell>
        </row>
        <row r="3752">
          <cell r="AE3752">
            <v>2150</v>
          </cell>
        </row>
        <row r="3764">
          <cell r="AE3764">
            <v>2341.1111111111113</v>
          </cell>
        </row>
        <row r="3765">
          <cell r="AE3765">
            <v>2691.0833333333335</v>
          </cell>
        </row>
        <row r="3766">
          <cell r="H3766">
            <v>3</v>
          </cell>
          <cell r="J3766">
            <v>2</v>
          </cell>
          <cell r="AE3766">
            <v>2150</v>
          </cell>
        </row>
        <row r="3767">
          <cell r="AE3767">
            <v>2150</v>
          </cell>
        </row>
        <row r="3768">
          <cell r="AE3768">
            <v>2150</v>
          </cell>
        </row>
        <row r="3769">
          <cell r="AE3769">
            <v>2150</v>
          </cell>
        </row>
        <row r="3784">
          <cell r="H3784">
            <v>3</v>
          </cell>
          <cell r="J3784">
            <v>2</v>
          </cell>
          <cell r="AE3784">
            <v>4300</v>
          </cell>
        </row>
        <row r="3785">
          <cell r="AE3785">
            <v>2150</v>
          </cell>
        </row>
        <row r="3786">
          <cell r="AE3786">
            <v>2150</v>
          </cell>
        </row>
        <row r="3787">
          <cell r="AE3787">
            <v>2150</v>
          </cell>
        </row>
        <row r="3788">
          <cell r="AE3788">
            <v>2150</v>
          </cell>
        </row>
        <row r="3789">
          <cell r="AE3789">
            <v>2150</v>
          </cell>
        </row>
        <row r="3790">
          <cell r="AE3790">
            <v>2150</v>
          </cell>
        </row>
        <row r="3800">
          <cell r="H3800">
            <v>3</v>
          </cell>
          <cell r="J3800">
            <v>2</v>
          </cell>
          <cell r="AE3800">
            <v>3583.3333333333335</v>
          </cell>
        </row>
        <row r="3801">
          <cell r="AE3801">
            <v>2150</v>
          </cell>
        </row>
        <row r="3802">
          <cell r="AE3802">
            <v>2150</v>
          </cell>
        </row>
        <row r="3803">
          <cell r="AE3803">
            <v>2150</v>
          </cell>
        </row>
        <row r="3804">
          <cell r="AE3804">
            <v>2150</v>
          </cell>
        </row>
        <row r="3805">
          <cell r="AE3805">
            <v>2150</v>
          </cell>
        </row>
        <row r="3818">
          <cell r="H3818">
            <v>3</v>
          </cell>
          <cell r="J3818">
            <v>2</v>
          </cell>
          <cell r="AE3818">
            <v>2150</v>
          </cell>
        </row>
        <row r="3819">
          <cell r="AE3819">
            <v>2150</v>
          </cell>
        </row>
        <row r="3820">
          <cell r="AE3820">
            <v>2150</v>
          </cell>
        </row>
        <row r="3821">
          <cell r="AE3821">
            <v>2150</v>
          </cell>
        </row>
        <row r="3822">
          <cell r="AE3822">
            <v>2150</v>
          </cell>
        </row>
        <row r="3833">
          <cell r="H3833">
            <v>3</v>
          </cell>
          <cell r="J3833">
            <v>2</v>
          </cell>
          <cell r="AE3833">
            <v>3583.3333333333335</v>
          </cell>
        </row>
        <row r="3834">
          <cell r="AE3834">
            <v>2150</v>
          </cell>
        </row>
        <row r="3835">
          <cell r="AE3835">
            <v>2150</v>
          </cell>
        </row>
        <row r="3836">
          <cell r="AE3836">
            <v>2150</v>
          </cell>
        </row>
        <row r="3837">
          <cell r="AE3837">
            <v>2150</v>
          </cell>
        </row>
        <row r="3838">
          <cell r="AE3838">
            <v>2150</v>
          </cell>
        </row>
        <row r="3847">
          <cell r="H3847">
            <v>3</v>
          </cell>
          <cell r="J3847">
            <v>2</v>
          </cell>
          <cell r="AE3847">
            <v>1720</v>
          </cell>
        </row>
        <row r="3848">
          <cell r="AE3848">
            <v>2150</v>
          </cell>
        </row>
        <row r="3849">
          <cell r="AE3849">
            <v>2150</v>
          </cell>
        </row>
        <row r="3850">
          <cell r="AE3850">
            <v>2150</v>
          </cell>
        </row>
        <row r="3851">
          <cell r="AE3851">
            <v>2150</v>
          </cell>
        </row>
        <row r="3863">
          <cell r="H3863">
            <v>3</v>
          </cell>
          <cell r="J3863">
            <v>2</v>
          </cell>
          <cell r="AE3863">
            <v>2866.6666666666665</v>
          </cell>
        </row>
        <row r="3864">
          <cell r="AE3864">
            <v>2150</v>
          </cell>
        </row>
        <row r="3865">
          <cell r="AE3865">
            <v>2150</v>
          </cell>
        </row>
        <row r="3866">
          <cell r="AE3866">
            <v>2150</v>
          </cell>
        </row>
        <row r="3867">
          <cell r="AE3867">
            <v>2150</v>
          </cell>
        </row>
        <row r="3878">
          <cell r="H3878">
            <v>3</v>
          </cell>
          <cell r="J3878">
            <v>2</v>
          </cell>
          <cell r="AE3878">
            <v>2150</v>
          </cell>
        </row>
        <row r="3879">
          <cell r="AE3879">
            <v>2150</v>
          </cell>
        </row>
        <row r="3880">
          <cell r="AE3880">
            <v>2150</v>
          </cell>
        </row>
        <row r="3881">
          <cell r="AE3881">
            <v>2150</v>
          </cell>
        </row>
        <row r="3882">
          <cell r="AE3882">
            <v>2150</v>
          </cell>
        </row>
        <row r="3883">
          <cell r="AE3883">
            <v>2150</v>
          </cell>
        </row>
        <row r="3894">
          <cell r="H3894">
            <v>3</v>
          </cell>
          <cell r="J3894">
            <v>2</v>
          </cell>
          <cell r="AE3894">
            <v>2687.5</v>
          </cell>
        </row>
        <row r="3895">
          <cell r="AE3895">
            <v>2150</v>
          </cell>
        </row>
        <row r="3896">
          <cell r="AE3896">
            <v>2150</v>
          </cell>
        </row>
        <row r="3897">
          <cell r="AE3897">
            <v>2150</v>
          </cell>
        </row>
        <row r="3898">
          <cell r="AE3898">
            <v>2150</v>
          </cell>
        </row>
        <row r="3899">
          <cell r="AE3899">
            <v>2150</v>
          </cell>
        </row>
        <row r="3911">
          <cell r="H3911">
            <v>3</v>
          </cell>
          <cell r="J3911">
            <v>2</v>
          </cell>
          <cell r="AE3911">
            <v>1720</v>
          </cell>
        </row>
        <row r="3912">
          <cell r="AE3912">
            <v>2150</v>
          </cell>
        </row>
        <row r="3913">
          <cell r="AE3913">
            <v>2150</v>
          </cell>
        </row>
        <row r="3914">
          <cell r="AE3914">
            <v>2150</v>
          </cell>
        </row>
        <row r="3915">
          <cell r="AE3915">
            <v>2150</v>
          </cell>
        </row>
        <row r="3925">
          <cell r="AE3925">
            <v>1935</v>
          </cell>
        </row>
        <row r="3926">
          <cell r="H3926">
            <v>3</v>
          </cell>
          <cell r="J3926">
            <v>2</v>
          </cell>
          <cell r="AE3926">
            <v>1612.5</v>
          </cell>
        </row>
        <row r="3927">
          <cell r="AE3927">
            <v>2150</v>
          </cell>
        </row>
        <row r="3928">
          <cell r="AE3928">
            <v>2150</v>
          </cell>
        </row>
        <row r="3929">
          <cell r="AE3929">
            <v>2150</v>
          </cell>
        </row>
        <row r="3942">
          <cell r="H3942">
            <v>3</v>
          </cell>
          <cell r="J3942">
            <v>2</v>
          </cell>
          <cell r="AE3942">
            <v>2687.5</v>
          </cell>
        </row>
        <row r="3943">
          <cell r="AE3943">
            <v>2150</v>
          </cell>
        </row>
        <row r="3944">
          <cell r="AE3944">
            <v>2150</v>
          </cell>
        </row>
        <row r="3945">
          <cell r="AE3945">
            <v>2150</v>
          </cell>
        </row>
        <row r="3946">
          <cell r="AE3946">
            <v>2150</v>
          </cell>
        </row>
        <row r="3947">
          <cell r="AE3947">
            <v>2150</v>
          </cell>
        </row>
        <row r="3959">
          <cell r="H3959">
            <v>3</v>
          </cell>
          <cell r="J3959">
            <v>2</v>
          </cell>
          <cell r="AE3959">
            <v>2687.5</v>
          </cell>
        </row>
        <row r="3960">
          <cell r="AE3960">
            <v>2150</v>
          </cell>
        </row>
        <row r="3961">
          <cell r="AE3961">
            <v>2150</v>
          </cell>
        </row>
        <row r="3962">
          <cell r="AE3962">
            <v>2150</v>
          </cell>
        </row>
        <row r="3963">
          <cell r="AE3963">
            <v>2150</v>
          </cell>
        </row>
        <row r="3964">
          <cell r="AE3964">
            <v>2150</v>
          </cell>
        </row>
        <row r="3976">
          <cell r="H3976">
            <v>3</v>
          </cell>
          <cell r="J3976">
            <v>2</v>
          </cell>
          <cell r="AE3976">
            <v>2150</v>
          </cell>
        </row>
        <row r="3977">
          <cell r="AE3977">
            <v>2150</v>
          </cell>
        </row>
        <row r="3978">
          <cell r="AE3978">
            <v>2150</v>
          </cell>
        </row>
        <row r="3979">
          <cell r="AE3979">
            <v>2150</v>
          </cell>
        </row>
        <row r="3980">
          <cell r="AE3980">
            <v>2150</v>
          </cell>
        </row>
        <row r="3981">
          <cell r="AE3981">
            <v>2150</v>
          </cell>
        </row>
        <row r="3991">
          <cell r="H3991">
            <v>3</v>
          </cell>
          <cell r="J3991">
            <v>2</v>
          </cell>
          <cell r="AE3991">
            <v>1290</v>
          </cell>
        </row>
        <row r="3992">
          <cell r="AE3992">
            <v>2150</v>
          </cell>
        </row>
        <row r="3993">
          <cell r="AE3993">
            <v>2150</v>
          </cell>
        </row>
        <row r="3994">
          <cell r="AE3994">
            <v>2150</v>
          </cell>
        </row>
        <row r="4007">
          <cell r="H4007">
            <v>3</v>
          </cell>
          <cell r="J4007">
            <v>2</v>
          </cell>
          <cell r="AE4007">
            <v>1720</v>
          </cell>
        </row>
        <row r="4008">
          <cell r="AE4008">
            <v>2150</v>
          </cell>
        </row>
        <row r="4009">
          <cell r="AE4009">
            <v>2150</v>
          </cell>
        </row>
        <row r="4010">
          <cell r="AE4010">
            <v>2150</v>
          </cell>
        </row>
        <row r="4011">
          <cell r="AE4011">
            <v>2150</v>
          </cell>
        </row>
        <row r="4021">
          <cell r="H4021">
            <v>3</v>
          </cell>
          <cell r="J4021">
            <v>2</v>
          </cell>
          <cell r="AE4021">
            <v>1612.5</v>
          </cell>
        </row>
        <row r="4022">
          <cell r="AE4022">
            <v>2150</v>
          </cell>
        </row>
        <row r="4023">
          <cell r="AE4023">
            <v>2150</v>
          </cell>
        </row>
        <row r="4024">
          <cell r="AE4024">
            <v>2150</v>
          </cell>
        </row>
        <row r="4036">
          <cell r="H4036">
            <v>3</v>
          </cell>
          <cell r="J4036">
            <v>2</v>
          </cell>
          <cell r="AE4036">
            <v>1720</v>
          </cell>
        </row>
        <row r="4037">
          <cell r="AE4037">
            <v>2150</v>
          </cell>
        </row>
        <row r="4038">
          <cell r="AE4038">
            <v>2150</v>
          </cell>
        </row>
        <row r="4039">
          <cell r="AE4039">
            <v>2150</v>
          </cell>
        </row>
        <row r="4040">
          <cell r="AE4040">
            <v>2150</v>
          </cell>
        </row>
        <row r="4052">
          <cell r="H4052">
            <v>3</v>
          </cell>
          <cell r="J4052">
            <v>2</v>
          </cell>
          <cell r="AE4052">
            <v>2150</v>
          </cell>
        </row>
        <row r="4053">
          <cell r="AE4053">
            <v>2150</v>
          </cell>
        </row>
        <row r="4054">
          <cell r="AE4054">
            <v>2150</v>
          </cell>
        </row>
        <row r="4055">
          <cell r="AE4055">
            <v>2150</v>
          </cell>
        </row>
        <row r="4056">
          <cell r="AE4056">
            <v>2150</v>
          </cell>
        </row>
        <row r="4067">
          <cell r="H4067">
            <v>3</v>
          </cell>
          <cell r="J4067">
            <v>2</v>
          </cell>
          <cell r="AE4067">
            <v>1720</v>
          </cell>
        </row>
        <row r="4068">
          <cell r="AE4068">
            <v>2150</v>
          </cell>
        </row>
        <row r="4069">
          <cell r="AE4069">
            <v>2150</v>
          </cell>
        </row>
        <row r="4070">
          <cell r="AE4070">
            <v>2150</v>
          </cell>
        </row>
        <row r="4071">
          <cell r="AE4071">
            <v>2150</v>
          </cell>
        </row>
        <row r="4083">
          <cell r="AE4083">
            <v>2397.25</v>
          </cell>
        </row>
        <row r="4084">
          <cell r="H4084">
            <v>3</v>
          </cell>
          <cell r="J4084">
            <v>2</v>
          </cell>
          <cell r="AE4084">
            <v>1290</v>
          </cell>
        </row>
        <row r="4085">
          <cell r="AE4085">
            <v>2150</v>
          </cell>
        </row>
        <row r="4086">
          <cell r="AE4086">
            <v>2150</v>
          </cell>
        </row>
        <row r="4087">
          <cell r="AE4087">
            <v>2150</v>
          </cell>
        </row>
        <row r="4098">
          <cell r="H4098">
            <v>3</v>
          </cell>
          <cell r="J4098">
            <v>2</v>
          </cell>
          <cell r="AE4098">
            <v>3583.3333333333335</v>
          </cell>
        </row>
        <row r="4099">
          <cell r="AE4099">
            <v>2150</v>
          </cell>
        </row>
        <row r="4100">
          <cell r="AE4100">
            <v>2150</v>
          </cell>
        </row>
        <row r="4101">
          <cell r="AE4101">
            <v>2150</v>
          </cell>
        </row>
        <row r="4102">
          <cell r="AE4102">
            <v>2150</v>
          </cell>
        </row>
        <row r="4103">
          <cell r="AE4103">
            <v>2150</v>
          </cell>
        </row>
        <row r="4114">
          <cell r="H4114">
            <v>3</v>
          </cell>
          <cell r="J4114">
            <v>2</v>
          </cell>
          <cell r="AE4114">
            <v>2150</v>
          </cell>
        </row>
        <row r="4115">
          <cell r="AE4115">
            <v>2150</v>
          </cell>
        </row>
        <row r="4116">
          <cell r="AE4116">
            <v>2150</v>
          </cell>
        </row>
        <row r="4117">
          <cell r="AE4117">
            <v>2150</v>
          </cell>
        </row>
        <row r="4118">
          <cell r="AE4118">
            <v>2150</v>
          </cell>
        </row>
        <row r="4119">
          <cell r="AE4119">
            <v>2150</v>
          </cell>
        </row>
        <row r="4127">
          <cell r="H4127">
            <v>3</v>
          </cell>
          <cell r="J4127">
            <v>2</v>
          </cell>
          <cell r="AE4127">
            <v>2150</v>
          </cell>
        </row>
        <row r="4128">
          <cell r="AE4128">
            <v>2150</v>
          </cell>
        </row>
        <row r="4129">
          <cell r="AE4129">
            <v>2150</v>
          </cell>
        </row>
        <row r="4130">
          <cell r="AE4130">
            <v>2150</v>
          </cell>
        </row>
        <row r="4131">
          <cell r="AE4131">
            <v>2150</v>
          </cell>
        </row>
        <row r="4132">
          <cell r="AE4132">
            <v>2150</v>
          </cell>
        </row>
        <row r="4143">
          <cell r="H4143">
            <v>3</v>
          </cell>
          <cell r="J4143">
            <v>2</v>
          </cell>
          <cell r="AE4143">
            <v>1612.5</v>
          </cell>
        </row>
        <row r="4144">
          <cell r="AE4144">
            <v>2150</v>
          </cell>
        </row>
        <row r="4145">
          <cell r="AE4145">
            <v>2150</v>
          </cell>
        </row>
        <row r="4146">
          <cell r="AE4146">
            <v>2150</v>
          </cell>
        </row>
        <row r="4159">
          <cell r="H4159">
            <v>3</v>
          </cell>
          <cell r="J4159">
            <v>2</v>
          </cell>
          <cell r="AE4159">
            <v>2866.6666666666665</v>
          </cell>
        </row>
        <row r="4160">
          <cell r="AE4160">
            <v>2150</v>
          </cell>
        </row>
        <row r="4161">
          <cell r="AE4161">
            <v>2150</v>
          </cell>
        </row>
        <row r="4162">
          <cell r="AE4162">
            <v>2150</v>
          </cell>
        </row>
        <row r="4163">
          <cell r="AE4163">
            <v>2150</v>
          </cell>
        </row>
        <row r="4175">
          <cell r="H4175">
            <v>3</v>
          </cell>
          <cell r="J4175">
            <v>2</v>
          </cell>
          <cell r="AE4175">
            <v>2150</v>
          </cell>
        </row>
        <row r="4176">
          <cell r="AE4176">
            <v>2150</v>
          </cell>
        </row>
        <row r="4177">
          <cell r="AE4177">
            <v>2150</v>
          </cell>
        </row>
        <row r="4178">
          <cell r="AE4178">
            <v>2150</v>
          </cell>
        </row>
        <row r="4189">
          <cell r="H4189">
            <v>3</v>
          </cell>
          <cell r="J4189">
            <v>2</v>
          </cell>
          <cell r="AE4189">
            <v>4300</v>
          </cell>
        </row>
        <row r="4190">
          <cell r="AE4190">
            <v>2150</v>
          </cell>
        </row>
        <row r="4191">
          <cell r="AE4191">
            <v>2150</v>
          </cell>
        </row>
        <row r="4192">
          <cell r="AE4192">
            <v>2150</v>
          </cell>
        </row>
        <row r="4193">
          <cell r="AE4193">
            <v>2150</v>
          </cell>
        </row>
        <row r="4208">
          <cell r="H4208">
            <v>3</v>
          </cell>
          <cell r="J4208">
            <v>2</v>
          </cell>
          <cell r="AE4208">
            <v>1720</v>
          </cell>
        </row>
        <row r="4209">
          <cell r="AE4209">
            <v>2150</v>
          </cell>
        </row>
        <row r="4210">
          <cell r="AE4210">
            <v>2150</v>
          </cell>
        </row>
        <row r="4211">
          <cell r="AE4211">
            <v>2150</v>
          </cell>
        </row>
        <row r="4212">
          <cell r="AE4212">
            <v>2150</v>
          </cell>
        </row>
        <row r="4222">
          <cell r="H4222">
            <v>3</v>
          </cell>
          <cell r="J4222">
            <v>2</v>
          </cell>
          <cell r="AE4222">
            <v>2150</v>
          </cell>
        </row>
        <row r="4223">
          <cell r="AE4223">
            <v>2150</v>
          </cell>
        </row>
        <row r="4224">
          <cell r="AE4224">
            <v>2150</v>
          </cell>
        </row>
        <row r="4225">
          <cell r="AE4225">
            <v>2150</v>
          </cell>
        </row>
        <row r="4226">
          <cell r="AE4226">
            <v>2150</v>
          </cell>
        </row>
      </sheetData>
      <sheetData sheetId="5">
        <row r="12">
          <cell r="BI12">
            <v>2150</v>
          </cell>
          <cell r="BJ12">
            <v>2150</v>
          </cell>
          <cell r="BK12">
            <v>2150</v>
          </cell>
          <cell r="BL12">
            <v>2150</v>
          </cell>
        </row>
        <row r="14">
          <cell r="BE14">
            <v>905.76794555555557</v>
          </cell>
          <cell r="BF14" t="str">
            <v>-</v>
          </cell>
          <cell r="BG14">
            <v>885.25013888888873</v>
          </cell>
          <cell r="BH14">
            <v>896.64892037037043</v>
          </cell>
          <cell r="DU14">
            <v>936.71174999999994</v>
          </cell>
          <cell r="DV14">
            <v>853.50433461538455</v>
          </cell>
          <cell r="DW14" t="str">
            <v>-</v>
          </cell>
          <cell r="DX14">
            <v>896.64892037037043</v>
          </cell>
        </row>
        <row r="19">
          <cell r="BE19">
            <v>107.44080277777778</v>
          </cell>
          <cell r="BF19" t="str">
            <v>-</v>
          </cell>
          <cell r="BG19">
            <v>83.887151041666684</v>
          </cell>
          <cell r="BH19">
            <v>96.972513117283953</v>
          </cell>
          <cell r="DU19">
            <v>112.43330654761905</v>
          </cell>
          <cell r="DV19">
            <v>80.322427884615394</v>
          </cell>
          <cell r="DW19" t="str">
            <v>-</v>
          </cell>
          <cell r="DX19">
            <v>96.972513117283953</v>
          </cell>
        </row>
        <row r="26">
          <cell r="BE26">
            <v>298.09677999999997</v>
          </cell>
          <cell r="BF26" t="str">
            <v>-</v>
          </cell>
          <cell r="BG26">
            <v>269.80484722222218</v>
          </cell>
          <cell r="BH26">
            <v>285.522587654321</v>
          </cell>
          <cell r="DU26">
            <v>304.22832380952383</v>
          </cell>
          <cell r="DV26">
            <v>265.3779487179487</v>
          </cell>
          <cell r="DW26" t="str">
            <v>-</v>
          </cell>
          <cell r="DX26">
            <v>285.522587654321</v>
          </cell>
        </row>
        <row r="33">
          <cell r="BE33">
            <v>621.57201666666663</v>
          </cell>
          <cell r="BF33" t="str">
            <v>-</v>
          </cell>
          <cell r="BG33">
            <v>227.74873611111104</v>
          </cell>
          <cell r="BH33">
            <v>446.53944753086427</v>
          </cell>
          <cell r="DU33">
            <v>539.21217261904781</v>
          </cell>
          <cell r="DV33">
            <v>346.73805128205129</v>
          </cell>
          <cell r="DW33" t="str">
            <v>-</v>
          </cell>
          <cell r="DX33">
            <v>446.53944753086427</v>
          </cell>
        </row>
        <row r="39">
          <cell r="BE39">
            <v>34.005788888888887</v>
          </cell>
          <cell r="BF39" t="str">
            <v>-</v>
          </cell>
          <cell r="BG39">
            <v>39.479641666666666</v>
          </cell>
          <cell r="BH39">
            <v>36.438612345679012</v>
          </cell>
          <cell r="DU39">
            <v>37.466892857142859</v>
          </cell>
          <cell r="DV39">
            <v>35.33123333333333</v>
          </cell>
          <cell r="DW39" t="str">
            <v>-</v>
          </cell>
          <cell r="DX39">
            <v>36.438612345679012</v>
          </cell>
        </row>
        <row r="45">
          <cell r="BE45">
            <v>108.80965</v>
          </cell>
          <cell r="BF45" t="str">
            <v>-</v>
          </cell>
          <cell r="BG45">
            <v>104.15117361111112</v>
          </cell>
          <cell r="BH45">
            <v>106.7392160493827</v>
          </cell>
          <cell r="DU45">
            <v>105.92395833333336</v>
          </cell>
          <cell r="DV45">
            <v>107.61718589743592</v>
          </cell>
          <cell r="DW45" t="str">
            <v>-</v>
          </cell>
          <cell r="DX45">
            <v>106.7392160493827</v>
          </cell>
        </row>
        <row r="51">
          <cell r="BE51">
            <v>89.900166666666664</v>
          </cell>
          <cell r="BF51" t="str">
            <v>-</v>
          </cell>
          <cell r="BG51">
            <v>73.688138888888886</v>
          </cell>
          <cell r="BH51">
            <v>82.69482098765431</v>
          </cell>
          <cell r="DU51">
            <v>82.39297619047619</v>
          </cell>
          <cell r="DV51">
            <v>83.019884615384626</v>
          </cell>
          <cell r="DW51" t="str">
            <v>-</v>
          </cell>
          <cell r="DX51">
            <v>82.69482098765431</v>
          </cell>
        </row>
        <row r="56">
          <cell r="BE56">
            <v>130.58990472222209</v>
          </cell>
          <cell r="BF56" t="str">
            <v>-</v>
          </cell>
          <cell r="BG56">
            <v>117.81304131944427</v>
          </cell>
          <cell r="BH56">
            <v>124.91129876543201</v>
          </cell>
          <cell r="DU56">
            <v>133.81112440476176</v>
          </cell>
          <cell r="DV56">
            <v>115.32687115384599</v>
          </cell>
          <cell r="DW56" t="str">
            <v>-</v>
          </cell>
          <cell r="DX56">
            <v>124.91129876543201</v>
          </cell>
        </row>
        <row r="60">
          <cell r="BE60">
            <v>67.717193888888886</v>
          </cell>
          <cell r="BF60" t="str">
            <v>-</v>
          </cell>
          <cell r="BG60">
            <v>35.59419444444444</v>
          </cell>
          <cell r="BH60">
            <v>53.440305246913567</v>
          </cell>
          <cell r="DU60">
            <v>65.498908928571424</v>
          </cell>
          <cell r="DV60">
            <v>40.454116666666671</v>
          </cell>
          <cell r="DW60" t="str">
            <v>-</v>
          </cell>
          <cell r="DX60">
            <v>53.440305246913567</v>
          </cell>
        </row>
      </sheetData>
      <sheetData sheetId="6"/>
      <sheetData sheetId="7">
        <row r="10">
          <cell r="M10" t="str">
            <v>Wilayah Pertanian</v>
          </cell>
        </row>
        <row r="11">
          <cell r="M11" t="str">
            <v>Wilayah Perikanan</v>
          </cell>
        </row>
        <row r="12">
          <cell r="M12" t="str">
            <v>Wilayah Lainnya</v>
          </cell>
        </row>
        <row r="40">
          <cell r="M40" t="str">
            <v>Wilayah Maju</v>
          </cell>
        </row>
        <row r="41">
          <cell r="M41" t="str">
            <v>Wilayah Sedang</v>
          </cell>
        </row>
        <row r="42">
          <cell r="M42" t="str">
            <v>Wilayah Tertinggal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AE9BCA-39E4-41CE-BA04-43A15F8EF244}" protected="1">
  <header guid="{01AE9BCA-39E4-41CE-BA04-43A15F8EF244}" dateTime="2024-01-23T08:09:46" maxSheetId="2" userName="hp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PH_Menurut_Agroekologi"/>
  <dimension ref="B1:V81"/>
  <sheetViews>
    <sheetView tabSelected="1" view="pageBreakPreview" zoomScaleNormal="100" zoomScaleSheetLayoutView="100" workbookViewId="0">
      <selection activeCell="H94" sqref="H94"/>
    </sheetView>
  </sheetViews>
  <sheetFormatPr defaultColWidth="9.109375" defaultRowHeight="11.4" x14ac:dyDescent="0.25"/>
  <cols>
    <col min="1" max="1" width="3.6640625" style="3" customWidth="1"/>
    <col min="2" max="2" width="4" style="26" customWidth="1"/>
    <col min="3" max="3" width="37.33203125" style="3" customWidth="1"/>
    <col min="4" max="4" width="17.6640625" style="7" customWidth="1"/>
    <col min="5" max="5" width="17.6640625" style="3" customWidth="1"/>
    <col min="6" max="6" width="17.33203125" style="3" customWidth="1"/>
    <col min="7" max="11" width="17.6640625" style="3" customWidth="1"/>
    <col min="12" max="12" width="4" style="3" customWidth="1"/>
    <col min="13" max="13" width="4" style="26" customWidth="1"/>
    <col min="14" max="14" width="37" style="3" customWidth="1"/>
    <col min="15" max="15" width="17.6640625" style="7" customWidth="1"/>
    <col min="16" max="22" width="17.6640625" style="3" customWidth="1"/>
    <col min="23" max="23" width="3.44140625" style="3" customWidth="1"/>
    <col min="24" max="16384" width="9.109375" style="3"/>
  </cols>
  <sheetData>
    <row r="1" spans="2:22" ht="12.75" customHeight="1" x14ac:dyDescent="0.25">
      <c r="B1" s="42" t="s">
        <v>0</v>
      </c>
      <c r="C1" s="42"/>
      <c r="D1" s="1"/>
      <c r="E1" s="2"/>
      <c r="M1" s="42" t="s">
        <v>0</v>
      </c>
      <c r="N1" s="42"/>
      <c r="O1" s="1"/>
      <c r="P1" s="2"/>
    </row>
    <row r="2" spans="2:22" x14ac:dyDescent="0.25">
      <c r="B2" s="42"/>
      <c r="C2" s="42"/>
      <c r="D2" s="1"/>
      <c r="E2" s="2"/>
      <c r="M2" s="42"/>
      <c r="N2" s="42"/>
      <c r="O2" s="1"/>
      <c r="P2" s="2"/>
    </row>
    <row r="3" spans="2:22" x14ac:dyDescent="0.25">
      <c r="B3" s="42"/>
      <c r="C3" s="42"/>
      <c r="D3" s="1"/>
      <c r="E3" s="2"/>
      <c r="M3" s="42"/>
      <c r="N3" s="42"/>
      <c r="O3" s="1"/>
      <c r="P3" s="2"/>
    </row>
    <row r="4" spans="2:22" ht="12.75" customHeight="1" x14ac:dyDescent="0.25">
      <c r="B4" s="4" t="str">
        <f>UPPER([1]PROFILE!$G$11)</f>
        <v>DINAS  PANGAN</v>
      </c>
      <c r="C4" s="5"/>
      <c r="D4" s="6"/>
      <c r="E4" s="5"/>
      <c r="F4" s="5"/>
      <c r="G4" s="38" t="str">
        <f>CONCATENATE("SKOR POLA PANGAN HARAPAN MENURUT ", UPPER([1]PROFILE!$I$27))</f>
        <v>SKOR POLA PANGAN HARAPAN MENURUT AGROEKOLOGI WILAYAH</v>
      </c>
      <c r="H4" s="38"/>
      <c r="I4" s="38"/>
      <c r="J4" s="38"/>
      <c r="K4" s="38"/>
      <c r="M4" s="4" t="str">
        <f>UPPER([1]PROFILE!$G$11)</f>
        <v>DINAS  PANGAN</v>
      </c>
      <c r="N4" s="5"/>
      <c r="O4" s="6"/>
      <c r="P4" s="5"/>
      <c r="Q4" s="5"/>
      <c r="R4" s="41" t="str">
        <f>CONCATENATE("SKOR POLA PANGAN HARAPAN MENURUT ", UPPER([1]PROFILE!$K$27))</f>
        <v>SKOR POLA PANGAN HARAPAN MENURUT PERTUMBUHAN WILAYAH</v>
      </c>
      <c r="S4" s="41"/>
      <c r="T4" s="41"/>
      <c r="U4" s="41"/>
      <c r="V4" s="41"/>
    </row>
    <row r="5" spans="2:22" ht="12.75" customHeight="1" x14ac:dyDescent="0.25">
      <c r="B5" s="4" t="str">
        <f>UPPER([1]PROFILE!$G$12)</f>
        <v>KABUPATEN SUKOHARJO</v>
      </c>
      <c r="C5" s="5"/>
      <c r="G5" s="38" t="str">
        <f>CONCATENATE("BERDASARKAN DATA SURVEI KONSUMSI PANGAN TAHUN ",[1]PROFILE!$G$15)</f>
        <v>BERDASARKAN DATA SURVEI KONSUMSI PANGAN TAHUN 2023</v>
      </c>
      <c r="H5" s="38"/>
      <c r="I5" s="38"/>
      <c r="J5" s="38"/>
      <c r="K5" s="38"/>
      <c r="M5" s="4" t="str">
        <f>UPPER([1]PROFILE!$G$12)</f>
        <v>KABUPATEN SUKOHARJO</v>
      </c>
      <c r="N5" s="5"/>
      <c r="R5" s="41" t="str">
        <f>CONCATENATE("BERDASARKAN DATA SURVEI KONSUMSI PANGAN TAHUN ",[1]PROFILE!$G$15)</f>
        <v>BERDASARKAN DATA SURVEI KONSUMSI PANGAN TAHUN 2023</v>
      </c>
      <c r="S5" s="41"/>
      <c r="T5" s="41"/>
      <c r="U5" s="41"/>
      <c r="V5" s="41"/>
    </row>
    <row r="6" spans="2:22" ht="12.75" customHeight="1" x14ac:dyDescent="0.25">
      <c r="B6" s="4" t="str">
        <f>UPPER([1]PROFILE!$G$13)</f>
        <v>GEDUNG MENARA WIJAYA LT. 5, JL. JENDERAL SUDIRMAN NO. 199 SUKOHARJO</v>
      </c>
      <c r="C6" s="5"/>
      <c r="G6" s="38" t="str">
        <f>CONCATENATE("DI WILAYAH ",UPPER([1]PROFILE!$G$8))</f>
        <v>DI WILAYAH KABUPATEN SUKOHARJO</v>
      </c>
      <c r="H6" s="38"/>
      <c r="I6" s="38"/>
      <c r="J6" s="38"/>
      <c r="K6" s="38"/>
      <c r="M6" s="4" t="str">
        <f>UPPER([1]PROFILE!$G$13)</f>
        <v>GEDUNG MENARA WIJAYA LT. 5, JL. JENDERAL SUDIRMAN NO. 199 SUKOHARJO</v>
      </c>
      <c r="N6" s="5"/>
      <c r="R6" s="41" t="str">
        <f>CONCATENATE("DI WILAYAH ",UPPER([1]PROFILE!$G$8))</f>
        <v>DI WILAYAH KABUPATEN SUKOHARJO</v>
      </c>
      <c r="S6" s="41"/>
      <c r="T6" s="41"/>
      <c r="U6" s="41"/>
      <c r="V6" s="41"/>
    </row>
    <row r="7" spans="2:22" ht="12.75" customHeight="1" x14ac:dyDescent="0.25">
      <c r="B7" s="4"/>
      <c r="C7" s="5"/>
      <c r="G7" s="8"/>
      <c r="H7" s="8"/>
      <c r="I7" s="8"/>
      <c r="J7" s="8"/>
      <c r="K7" s="8"/>
      <c r="M7" s="4"/>
      <c r="N7" s="5"/>
      <c r="R7" s="9"/>
      <c r="S7" s="9"/>
      <c r="T7" s="9"/>
      <c r="U7" s="9"/>
      <c r="V7" s="9"/>
    </row>
    <row r="8" spans="2:22" ht="12" x14ac:dyDescent="0.2">
      <c r="B8" s="4"/>
      <c r="C8" s="5"/>
      <c r="K8" s="8"/>
      <c r="M8" s="4"/>
      <c r="N8" s="5"/>
      <c r="V8" s="8"/>
    </row>
    <row r="9" spans="2:22" ht="11.85" customHeight="1" x14ac:dyDescent="0.25">
      <c r="B9" s="39" t="s">
        <v>1</v>
      </c>
      <c r="C9" s="39" t="s">
        <v>2</v>
      </c>
      <c r="D9" s="40" t="s">
        <v>3</v>
      </c>
      <c r="E9" s="40"/>
      <c r="F9" s="40"/>
      <c r="G9" s="40"/>
      <c r="H9" s="40"/>
      <c r="I9" s="40"/>
      <c r="J9" s="40"/>
      <c r="K9" s="40"/>
      <c r="M9" s="39" t="s">
        <v>1</v>
      </c>
      <c r="N9" s="39" t="s">
        <v>2</v>
      </c>
      <c r="O9" s="40" t="s">
        <v>3</v>
      </c>
      <c r="P9" s="40"/>
      <c r="Q9" s="40"/>
      <c r="R9" s="40"/>
      <c r="S9" s="40"/>
      <c r="T9" s="40"/>
      <c r="U9" s="40"/>
      <c r="V9" s="40"/>
    </row>
    <row r="10" spans="2:22" ht="11.85" customHeight="1" x14ac:dyDescent="0.25">
      <c r="B10" s="39"/>
      <c r="C10" s="39"/>
      <c r="D10" s="10" t="s">
        <v>4</v>
      </c>
      <c r="E10" s="11" t="s">
        <v>5</v>
      </c>
      <c r="F10" s="12" t="s">
        <v>6</v>
      </c>
      <c r="G10" s="11" t="s">
        <v>7</v>
      </c>
      <c r="H10" s="13" t="s">
        <v>8</v>
      </c>
      <c r="I10" s="11" t="s">
        <v>9</v>
      </c>
      <c r="J10" s="11" t="s">
        <v>10</v>
      </c>
      <c r="K10" s="11" t="s">
        <v>11</v>
      </c>
      <c r="M10" s="39"/>
      <c r="N10" s="39"/>
      <c r="O10" s="10" t="s">
        <v>4</v>
      </c>
      <c r="P10" s="11" t="s">
        <v>5</v>
      </c>
      <c r="Q10" s="12" t="s">
        <v>6</v>
      </c>
      <c r="R10" s="11" t="s">
        <v>7</v>
      </c>
      <c r="S10" s="13" t="s">
        <v>8</v>
      </c>
      <c r="T10" s="11" t="s">
        <v>9</v>
      </c>
      <c r="U10" s="11" t="s">
        <v>10</v>
      </c>
      <c r="V10" s="11" t="s">
        <v>11</v>
      </c>
    </row>
    <row r="11" spans="2:22" ht="11.85" customHeight="1" x14ac:dyDescent="0.25">
      <c r="B11" s="31"/>
      <c r="C11" s="32"/>
      <c r="D11" s="32"/>
      <c r="E11" s="32"/>
      <c r="F11" s="32"/>
      <c r="G11" s="32"/>
      <c r="H11" s="32"/>
      <c r="I11" s="32"/>
      <c r="J11" s="32"/>
      <c r="K11" s="33"/>
      <c r="M11" s="31"/>
      <c r="N11" s="32"/>
      <c r="O11" s="32"/>
      <c r="P11" s="32"/>
      <c r="Q11" s="32"/>
      <c r="R11" s="32"/>
      <c r="S11" s="32"/>
      <c r="T11" s="32"/>
      <c r="U11" s="32"/>
      <c r="V11" s="33"/>
    </row>
    <row r="12" spans="2:22" ht="11.85" customHeight="1" x14ac:dyDescent="0.25">
      <c r="B12" s="14" t="s">
        <v>12</v>
      </c>
      <c r="C12" s="15" t="s">
        <v>13</v>
      </c>
      <c r="D12" s="16">
        <f t="array" ref="D12">IF(COUNT([1]SURVEI!$H$13:$H$4237)&gt;0,[1]POLA!$BH$14,"-")</f>
        <v>896.64892037037043</v>
      </c>
      <c r="E12" s="17">
        <f t="array" ref="E12">IF(COUNT([1]SURVEI!$H$13:$H$4237)&gt;0,$D12/$D$22*100,"-")</f>
        <v>42.098017255875533</v>
      </c>
      <c r="F12" s="18">
        <f t="array" ref="F12">IF(COUNT([1]SURVEI!$H$13:$H$4237)&gt;0,$D12/$D$24*100,"-")</f>
        <v>41.704600947459092</v>
      </c>
      <c r="G12" s="17">
        <v>0.5</v>
      </c>
      <c r="H12" s="17">
        <f t="array" ref="H12">IF(COUNT([1]SURVEI!$H$13:$H$4237)&gt;0,E12*G12,"-")</f>
        <v>21.049008627937766</v>
      </c>
      <c r="I12" s="17">
        <f t="array" ref="I12">IF(COUNT([1]SURVEI!$H$13:$H$4237)&gt;0,F12*G12,"-")</f>
        <v>20.852300473729546</v>
      </c>
      <c r="J12" s="17">
        <v>25</v>
      </c>
      <c r="K12" s="19">
        <f t="array" ref="K12">IF(COUNT([1]SURVEI!$H$13:$H$4237)&gt;0,IF(I12&gt;J12,J12,I12),"-")</f>
        <v>20.852300473729546</v>
      </c>
      <c r="M12" s="14" t="s">
        <v>12</v>
      </c>
      <c r="N12" s="15" t="s">
        <v>13</v>
      </c>
      <c r="O12" s="16">
        <f t="array" ref="O12">IF(COUNT([1]SURVEI!$J$13:$J$4237)&gt;0,[1]POLA!$DX$14,"-")</f>
        <v>896.64892037037043</v>
      </c>
      <c r="P12" s="17">
        <f t="array" ref="P12">IF(COUNT([1]SURVEI!$J$13:$J$4237)&gt;0,$O12/$O$22*100,"-")</f>
        <v>42.098017255875533</v>
      </c>
      <c r="Q12" s="18">
        <f t="array" ref="Q12">IF(COUNT([1]SURVEI!$J$13:$J$4237)&gt;0,$O12/$O$24*100,"-")</f>
        <v>41.704600947459092</v>
      </c>
      <c r="R12" s="17">
        <v>0.5</v>
      </c>
      <c r="S12" s="17">
        <f t="array" ref="S12">IF(COUNT([1]SURVEI!$J$13:$J$4237)&gt;0,P12*R12,"-")</f>
        <v>21.049008627937766</v>
      </c>
      <c r="T12" s="17">
        <f t="array" ref="T12">IF(COUNT([1]SURVEI!$J$13:$J$4237)&gt;0,Q12*R12,"-")</f>
        <v>20.852300473729546</v>
      </c>
      <c r="U12" s="17">
        <v>25</v>
      </c>
      <c r="V12" s="19">
        <f t="array" ref="V12">IF(COUNT([1]SURVEI!$J$13:$J$4237)&gt;0,IF(T12&gt;U12,U12,T12),"-")</f>
        <v>20.852300473729546</v>
      </c>
    </row>
    <row r="13" spans="2:22" ht="11.85" customHeight="1" x14ac:dyDescent="0.25">
      <c r="B13" s="14" t="s">
        <v>14</v>
      </c>
      <c r="C13" s="15" t="s">
        <v>15</v>
      </c>
      <c r="D13" s="16">
        <f t="array" ref="D13">IF(COUNT([1]SURVEI!$H$13:$H$4237)&gt;0,[1]POLA!$BH$19,"-")</f>
        <v>96.972513117283953</v>
      </c>
      <c r="E13" s="17">
        <f t="array" ref="E13">IF(COUNT([1]SURVEI!$H$13:$H$4237)&gt;0,$D13/$D$22*100,"-")</f>
        <v>4.5528973914012827</v>
      </c>
      <c r="F13" s="18">
        <f t="array" ref="F13">IF(COUNT([1]SURVEI!$H$13:$H$4237)&gt;0,$D13/$D$24*100,"-")</f>
        <v>4.5103494473155328</v>
      </c>
      <c r="G13" s="17">
        <v>0.5</v>
      </c>
      <c r="H13" s="17">
        <f t="array" ref="H13">IF(COUNT([1]SURVEI!$H$13:$H$4237)&gt;0,E13*G13,"-")</f>
        <v>2.2764486957006413</v>
      </c>
      <c r="I13" s="17">
        <f t="array" ref="I13">IF(COUNT([1]SURVEI!$H$13:$H$4237)&gt;0,F13*G13,"-")</f>
        <v>2.2551747236577664</v>
      </c>
      <c r="J13" s="17">
        <v>2.5</v>
      </c>
      <c r="K13" s="19">
        <f t="array" ref="K13">IF(COUNT([1]SURVEI!$H$13:$H$4237)&gt;0,IF(I13&gt;J13,J13,I13),"-")</f>
        <v>2.2551747236577664</v>
      </c>
      <c r="M13" s="14" t="s">
        <v>14</v>
      </c>
      <c r="N13" s="15" t="s">
        <v>15</v>
      </c>
      <c r="O13" s="16">
        <f t="array" ref="O13">IF(COUNT([1]SURVEI!$J$13:$J$4237)&gt;0,[1]POLA!$DX$19,"-")</f>
        <v>96.972513117283953</v>
      </c>
      <c r="P13" s="17">
        <f t="array" ref="P13">IF(COUNT([1]SURVEI!$J$13:$J$4237)&gt;0,$O13/$O$22*100,"-")</f>
        <v>4.5528973914012827</v>
      </c>
      <c r="Q13" s="18">
        <f t="array" ref="Q13">IF(COUNT([1]SURVEI!$J$13:$J$4237)&gt;0,$O13/$O$24*100,"-")</f>
        <v>4.5103494473155328</v>
      </c>
      <c r="R13" s="17">
        <v>0.5</v>
      </c>
      <c r="S13" s="17">
        <f t="array" ref="S13">IF(COUNT([1]SURVEI!$J$13:$J$4237)&gt;0,P13*R13,"-")</f>
        <v>2.2764486957006413</v>
      </c>
      <c r="T13" s="17">
        <f t="array" ref="T13">IF(COUNT([1]SURVEI!$J$13:$J$4237)&gt;0,Q13*R13,"-")</f>
        <v>2.2551747236577664</v>
      </c>
      <c r="U13" s="17">
        <v>2.5</v>
      </c>
      <c r="V13" s="19">
        <f t="array" ref="V13">IF(COUNT([1]SURVEI!$J$13:$J$4237)&gt;0,IF(T13&gt;U13,U13,T13),"-")</f>
        <v>2.2551747236577664</v>
      </c>
    </row>
    <row r="14" spans="2:22" ht="11.85" customHeight="1" x14ac:dyDescent="0.25">
      <c r="B14" s="14" t="s">
        <v>16</v>
      </c>
      <c r="C14" s="15" t="s">
        <v>17</v>
      </c>
      <c r="D14" s="16">
        <f t="array" ref="D14">IF(COUNT([1]SURVEI!$H$13:$H$4237)&gt;0,[1]POLA!$BH$26,"-")</f>
        <v>285.522587654321</v>
      </c>
      <c r="E14" s="17">
        <f t="array" ref="E14">IF(COUNT([1]SURVEI!$H$13:$H$4237)&gt;0,$D14/$D$22*100,"-")</f>
        <v>13.405397083452547</v>
      </c>
      <c r="F14" s="18">
        <f t="array" ref="F14">IF(COUNT([1]SURVEI!$H$13:$H$4237)&gt;0,$D14/$D$24*100,"-")</f>
        <v>13.28012035601493</v>
      </c>
      <c r="G14" s="17">
        <v>2</v>
      </c>
      <c r="H14" s="17">
        <f t="array" ref="H14">IF(COUNT([1]SURVEI!$H$13:$H$4237)&gt;0,E14*G14,"-")</f>
        <v>26.810794166905094</v>
      </c>
      <c r="I14" s="17">
        <f t="array" ref="I14">IF(COUNT([1]SURVEI!$H$13:$H$4237)&gt;0,F14*G14,"-")</f>
        <v>26.560240712029859</v>
      </c>
      <c r="J14" s="17">
        <v>24</v>
      </c>
      <c r="K14" s="19">
        <f t="array" ref="K14">IF(COUNT([1]SURVEI!$H$13:$H$4237)&gt;0,IF(I14&gt;J14,J14,I14),"-")</f>
        <v>24</v>
      </c>
      <c r="M14" s="14" t="s">
        <v>16</v>
      </c>
      <c r="N14" s="15" t="s">
        <v>17</v>
      </c>
      <c r="O14" s="16">
        <f t="array" ref="O14">IF(COUNT([1]SURVEI!$J$13:$J$4237)&gt;0,[1]POLA!$DX$26,"-")</f>
        <v>285.522587654321</v>
      </c>
      <c r="P14" s="17">
        <f t="array" ref="P14">IF(COUNT([1]SURVEI!$J$13:$J$4237)&gt;0,$O14/$O$22*100,"-")</f>
        <v>13.405397083452547</v>
      </c>
      <c r="Q14" s="18">
        <f t="array" ref="Q14">IF(COUNT([1]SURVEI!$J$13:$J$4237)&gt;0,$O14/$O$24*100,"-")</f>
        <v>13.28012035601493</v>
      </c>
      <c r="R14" s="17">
        <v>2</v>
      </c>
      <c r="S14" s="17">
        <f t="array" ref="S14">IF(COUNT([1]SURVEI!$J$13:$J$4237)&gt;0,P14*R14,"-")</f>
        <v>26.810794166905094</v>
      </c>
      <c r="T14" s="17">
        <f t="array" ref="T14">IF(COUNT([1]SURVEI!$J$13:$J$4237)&gt;0,Q14*R14,"-")</f>
        <v>26.560240712029859</v>
      </c>
      <c r="U14" s="17">
        <v>24</v>
      </c>
      <c r="V14" s="19">
        <f t="array" ref="V14">IF(COUNT([1]SURVEI!$J$13:$J$4237)&gt;0,IF(T14&gt;U14,U14,T14),"-")</f>
        <v>24</v>
      </c>
    </row>
    <row r="15" spans="2:22" ht="11.85" customHeight="1" x14ac:dyDescent="0.25">
      <c r="B15" s="14" t="s">
        <v>18</v>
      </c>
      <c r="C15" s="15" t="s">
        <v>19</v>
      </c>
      <c r="D15" s="16">
        <f t="array" ref="D15">IF(COUNT([1]SURVEI!$H$13:$H$4237)&gt;0,[1]POLA!$BH$33,"-")</f>
        <v>446.53944753086427</v>
      </c>
      <c r="E15" s="17">
        <f t="array" ref="E15">IF(COUNT([1]SURVEI!$H$13:$H$4237)&gt;0,$D15/$D$22*100,"-")</f>
        <v>20.965201586166589</v>
      </c>
      <c r="F15" s="18">
        <f t="array" ref="F15">IF(COUNT([1]SURVEI!$H$13:$H$4237)&gt;0,$D15/$D$24*100,"-")</f>
        <v>20.769276629342524</v>
      </c>
      <c r="G15" s="17">
        <v>0.5</v>
      </c>
      <c r="H15" s="17">
        <f t="array" ref="H15">IF(COUNT([1]SURVEI!$H$13:$H$4237)&gt;0,E15*G15,"-")</f>
        <v>10.482600793083295</v>
      </c>
      <c r="I15" s="17">
        <f t="array" ref="I15">IF(COUNT([1]SURVEI!$H$13:$H$4237)&gt;0,F15*G15,"-")</f>
        <v>10.384638314671262</v>
      </c>
      <c r="J15" s="17">
        <v>5</v>
      </c>
      <c r="K15" s="19">
        <f t="array" ref="K15">IF(COUNT([1]SURVEI!$H$13:$H$4237)&gt;0,IF(I15&gt;J15,J15,I15),"-")</f>
        <v>5</v>
      </c>
      <c r="M15" s="14" t="s">
        <v>18</v>
      </c>
      <c r="N15" s="15" t="s">
        <v>19</v>
      </c>
      <c r="O15" s="16">
        <f t="array" ref="O15">IF(COUNT([1]SURVEI!$J$13:$J$4237)&gt;0,[1]POLA!$DX$33,"-")</f>
        <v>446.53944753086427</v>
      </c>
      <c r="P15" s="17">
        <f t="array" ref="P15">IF(COUNT([1]SURVEI!$J$13:$J$4237)&gt;0,$O15/$O$22*100,"-")</f>
        <v>20.965201586166589</v>
      </c>
      <c r="Q15" s="18">
        <f t="array" ref="Q15">IF(COUNT([1]SURVEI!$J$13:$J$4237)&gt;0,$O15/$O$24*100,"-")</f>
        <v>20.769276629342524</v>
      </c>
      <c r="R15" s="17">
        <v>0.5</v>
      </c>
      <c r="S15" s="17">
        <f t="array" ref="S15">IF(COUNT([1]SURVEI!$J$13:$J$4237)&gt;0,P15*R15,"-")</f>
        <v>10.482600793083295</v>
      </c>
      <c r="T15" s="17">
        <f t="array" ref="T15">IF(COUNT([1]SURVEI!$J$13:$J$4237)&gt;0,Q15*R15,"-")</f>
        <v>10.384638314671262</v>
      </c>
      <c r="U15" s="17">
        <v>5</v>
      </c>
      <c r="V15" s="19">
        <f t="array" ref="V15">IF(COUNT([1]SURVEI!$J$13:$J$4237)&gt;0,IF(T15&gt;U15,U15,T15),"-")</f>
        <v>5</v>
      </c>
    </row>
    <row r="16" spans="2:22" ht="11.85" customHeight="1" x14ac:dyDescent="0.25">
      <c r="B16" s="14" t="s">
        <v>20</v>
      </c>
      <c r="C16" s="15" t="s">
        <v>21</v>
      </c>
      <c r="D16" s="16">
        <f t="array" ref="D16">IF(COUNT([1]SURVEI!$H$13:$H$4237)&gt;0,[1]POLA!$BH$39,"-")</f>
        <v>36.438612345679012</v>
      </c>
      <c r="E16" s="17">
        <f t="array" ref="E16">IF(COUNT([1]SURVEI!$H$13:$H$4237)&gt;0,$D16/$D$22*100,"-")</f>
        <v>1.710807091224648</v>
      </c>
      <c r="F16" s="18">
        <f t="array" ref="F16">IF(COUNT([1]SURVEI!$H$13:$H$4237)&gt;0,$D16/$D$24*100,"-")</f>
        <v>1.6948191788687912</v>
      </c>
      <c r="G16" s="17">
        <v>0.5</v>
      </c>
      <c r="H16" s="17">
        <f t="array" ref="H16">IF(COUNT([1]SURVEI!$H$13:$H$4237)&gt;0,E16*G16,"-")</f>
        <v>0.85540354561232401</v>
      </c>
      <c r="I16" s="17">
        <f t="array" ref="I16">IF(COUNT([1]SURVEI!$H$13:$H$4237)&gt;0,F16*G16,"-")</f>
        <v>0.84740958943439559</v>
      </c>
      <c r="J16" s="17">
        <v>1</v>
      </c>
      <c r="K16" s="19">
        <f t="array" ref="K16">IF(COUNT([1]SURVEI!$H$13:$H$4237)&gt;0,IF(I16&gt;J16,J16,I16),"-")</f>
        <v>0.84740958943439559</v>
      </c>
      <c r="M16" s="14" t="s">
        <v>20</v>
      </c>
      <c r="N16" s="15" t="s">
        <v>21</v>
      </c>
      <c r="O16" s="16">
        <f t="array" ref="O16">IF(COUNT([1]SURVEI!$J$13:$J$4237)&gt;0,[1]POLA!$DX$39,"-")</f>
        <v>36.438612345679012</v>
      </c>
      <c r="P16" s="17">
        <f t="array" ref="P16">IF(COUNT([1]SURVEI!$J$13:$J$4237)&gt;0,$O16/$O$22*100,"-")</f>
        <v>1.710807091224648</v>
      </c>
      <c r="Q16" s="18">
        <f t="array" ref="Q16">IF(COUNT([1]SURVEI!$J$13:$J$4237)&gt;0,$O16/$O$24*100,"-")</f>
        <v>1.6948191788687912</v>
      </c>
      <c r="R16" s="17">
        <v>0.5</v>
      </c>
      <c r="S16" s="17">
        <f t="array" ref="S16">IF(COUNT([1]SURVEI!$J$13:$J$4237)&gt;0,P16*R16,"-")</f>
        <v>0.85540354561232401</v>
      </c>
      <c r="T16" s="17">
        <f t="array" ref="T16">IF(COUNT([1]SURVEI!$J$13:$J$4237)&gt;0,Q16*R16,"-")</f>
        <v>0.84740958943439559</v>
      </c>
      <c r="U16" s="17">
        <v>1</v>
      </c>
      <c r="V16" s="19">
        <f t="array" ref="V16">IF(COUNT([1]SURVEI!$J$13:$J$4237)&gt;0,IF(T16&gt;U16,U16,T16),"-")</f>
        <v>0.84740958943439559</v>
      </c>
    </row>
    <row r="17" spans="2:22" ht="11.85" customHeight="1" x14ac:dyDescent="0.25">
      <c r="B17" s="14" t="s">
        <v>22</v>
      </c>
      <c r="C17" s="15" t="s">
        <v>23</v>
      </c>
      <c r="D17" s="16">
        <f t="array" ref="D17">IF(COUNT([1]SURVEI!$H$13:$H$4237)&gt;0,[1]POLA!$BH$45,"-")</f>
        <v>106.7392160493827</v>
      </c>
      <c r="E17" s="17">
        <f t="array" ref="E17">IF(COUNT([1]SURVEI!$H$13:$H$4237)&gt;0,$D17/$D$22*100,"-")</f>
        <v>5.0114479112621328</v>
      </c>
      <c r="F17" s="18">
        <f t="array" ref="F17">IF(COUNT([1]SURVEI!$H$13:$H$4237)&gt;0,$D17/$D$24*100,"-")</f>
        <v>4.9646146999712881</v>
      </c>
      <c r="G17" s="17">
        <v>2</v>
      </c>
      <c r="H17" s="17">
        <f t="array" ref="H17">IF(COUNT([1]SURVEI!$H$13:$H$4237)&gt;0,E17*G17,"-")</f>
        <v>10.022895822524266</v>
      </c>
      <c r="I17" s="17">
        <f t="array" ref="I17">IF(COUNT([1]SURVEI!$H$13:$H$4237)&gt;0,F17*G17,"-")</f>
        <v>9.9292293999425763</v>
      </c>
      <c r="J17" s="17">
        <v>10</v>
      </c>
      <c r="K17" s="19">
        <f t="array" ref="K17">IF(COUNT([1]SURVEI!$H$13:$H$4237)&gt;0,IF(I17&gt;J17,J17,I17),"-")</f>
        <v>9.9292293999425763</v>
      </c>
      <c r="M17" s="14" t="s">
        <v>22</v>
      </c>
      <c r="N17" s="15" t="s">
        <v>23</v>
      </c>
      <c r="O17" s="16">
        <f t="array" ref="O17">IF(COUNT([1]SURVEI!$J$13:$J$4237)&gt;0,[1]POLA!$DX$45,"-")</f>
        <v>106.7392160493827</v>
      </c>
      <c r="P17" s="17">
        <f t="array" ref="P17">IF(COUNT([1]SURVEI!$J$13:$J$4237)&gt;0,$O17/$O$22*100,"-")</f>
        <v>5.0114479112621328</v>
      </c>
      <c r="Q17" s="18">
        <f t="array" ref="Q17">IF(COUNT([1]SURVEI!$J$13:$J$4237)&gt;0,$O17/$O$24*100,"-")</f>
        <v>4.9646146999712881</v>
      </c>
      <c r="R17" s="17">
        <v>2</v>
      </c>
      <c r="S17" s="17">
        <f t="array" ref="S17">IF(COUNT([1]SURVEI!$J$13:$J$4237)&gt;0,P17*R17,"-")</f>
        <v>10.022895822524266</v>
      </c>
      <c r="T17" s="17">
        <f t="array" ref="T17">IF(COUNT([1]SURVEI!$J$13:$J$4237)&gt;0,Q17*R17,"-")</f>
        <v>9.9292293999425763</v>
      </c>
      <c r="U17" s="17">
        <v>10</v>
      </c>
      <c r="V17" s="19">
        <f t="array" ref="V17">IF(COUNT([1]SURVEI!$J$13:$J$4237)&gt;0,IF(T17&gt;U17,U17,T17),"-")</f>
        <v>9.9292293999425763</v>
      </c>
    </row>
    <row r="18" spans="2:22" ht="11.85" customHeight="1" x14ac:dyDescent="0.25">
      <c r="B18" s="14" t="s">
        <v>24</v>
      </c>
      <c r="C18" s="15" t="s">
        <v>25</v>
      </c>
      <c r="D18" s="16">
        <f t="array" ref="D18">IF(COUNT([1]SURVEI!$H$13:$H$4237)&gt;0,[1]POLA!$BH$51,"-")</f>
        <v>82.69482098765431</v>
      </c>
      <c r="E18" s="17">
        <f t="array" ref="E18">IF(COUNT([1]SURVEI!$H$13:$H$4237)&gt;0,$D18/$D$22*100,"-")</f>
        <v>3.8825541656502818</v>
      </c>
      <c r="F18" s="18">
        <f t="array" ref="F18">IF(COUNT([1]SURVEI!$H$13:$H$4237)&gt;0,$D18/$D$24*100,"-")</f>
        <v>3.8462707436118286</v>
      </c>
      <c r="G18" s="17">
        <v>0.5</v>
      </c>
      <c r="H18" s="17">
        <f t="array" ref="H18">IF(COUNT([1]SURVEI!$H$13:$H$4237)&gt;0,E18*G18,"-")</f>
        <v>1.9412770828251409</v>
      </c>
      <c r="I18" s="17">
        <f t="array" ref="I18">IF(COUNT([1]SURVEI!$H$13:$H$4237)&gt;0,F18*G18,"-")</f>
        <v>1.9231353718059143</v>
      </c>
      <c r="J18" s="17">
        <v>2.5</v>
      </c>
      <c r="K18" s="19">
        <f t="array" ref="K18">IF(COUNT([1]SURVEI!$H$13:$H$4237)&gt;0,IF(I18&gt;J18,J18,I18),"-")</f>
        <v>1.9231353718059143</v>
      </c>
      <c r="M18" s="14" t="s">
        <v>24</v>
      </c>
      <c r="N18" s="15" t="s">
        <v>25</v>
      </c>
      <c r="O18" s="16">
        <f t="array" ref="O18">IF(COUNT([1]SURVEI!$J$13:$J$4237)&gt;0,[1]POLA!$DX$51,"-")</f>
        <v>82.69482098765431</v>
      </c>
      <c r="P18" s="17">
        <f t="array" ref="P18">IF(COUNT([1]SURVEI!$J$13:$J$4237)&gt;0,$O18/$O$22*100,"-")</f>
        <v>3.8825541656502818</v>
      </c>
      <c r="Q18" s="18">
        <f t="array" ref="Q18">IF(COUNT([1]SURVEI!$J$13:$J$4237)&gt;0,$O18/$O$24*100,"-")</f>
        <v>3.8462707436118286</v>
      </c>
      <c r="R18" s="17">
        <v>0.5</v>
      </c>
      <c r="S18" s="17">
        <f t="array" ref="S18">IF(COUNT([1]SURVEI!$J$13:$J$4237)&gt;0,P18*R18,"-")</f>
        <v>1.9412770828251409</v>
      </c>
      <c r="T18" s="17">
        <f t="array" ref="T18">IF(COUNT([1]SURVEI!$J$13:$J$4237)&gt;0,Q18*R18,"-")</f>
        <v>1.9231353718059143</v>
      </c>
      <c r="U18" s="17">
        <v>2.5</v>
      </c>
      <c r="V18" s="19">
        <f t="array" ref="V18">IF(COUNT([1]SURVEI!$J$13:$J$4237)&gt;0,IF(T18&gt;U18,U18,T18),"-")</f>
        <v>1.9231353718059143</v>
      </c>
    </row>
    <row r="19" spans="2:22" ht="11.85" customHeight="1" x14ac:dyDescent="0.25">
      <c r="B19" s="14" t="s">
        <v>26</v>
      </c>
      <c r="C19" s="15" t="s">
        <v>27</v>
      </c>
      <c r="D19" s="16">
        <f t="array" ref="D19">IF(COUNT([1]SURVEI!$H$13:$H$4237)&gt;0,[1]POLA!$BH$56,"-")</f>
        <v>124.91129876543201</v>
      </c>
      <c r="E19" s="17">
        <f t="array" ref="E19">IF(COUNT([1]SURVEI!$H$13:$H$4237)&gt;0,$D19/$D$22*100,"-")</f>
        <v>5.8646342971214347</v>
      </c>
      <c r="F19" s="18">
        <f t="array" ref="F19">IF(COUNT([1]SURVEI!$H$13:$H$4237)&gt;0,$D19/$D$24*100,"-")</f>
        <v>5.8098278495549769</v>
      </c>
      <c r="G19" s="17">
        <v>5</v>
      </c>
      <c r="H19" s="17">
        <f t="array" ref="H19">IF(COUNT([1]SURVEI!$H$13:$H$4237)&gt;0,E19*G19,"-")</f>
        <v>29.323171485607173</v>
      </c>
      <c r="I19" s="17">
        <f t="array" ref="I19">IF(COUNT([1]SURVEI!$H$13:$H$4237)&gt;0,F19*G19,"-")</f>
        <v>29.049139247774885</v>
      </c>
      <c r="J19" s="17">
        <v>30</v>
      </c>
      <c r="K19" s="19">
        <f t="array" ref="K19">IF(COUNT([1]SURVEI!$H$13:$H$4237)&gt;0,IF(I19&gt;J19,J19,I19),"-")</f>
        <v>29.049139247774885</v>
      </c>
      <c r="M19" s="14" t="s">
        <v>26</v>
      </c>
      <c r="N19" s="15" t="s">
        <v>27</v>
      </c>
      <c r="O19" s="16">
        <f t="array" ref="O19">IF(COUNT([1]SURVEI!$J$13:$J$4237)&gt;0,[1]POLA!$DX$56,"-")</f>
        <v>124.91129876543201</v>
      </c>
      <c r="P19" s="17">
        <f t="array" ref="P19">IF(COUNT([1]SURVEI!$J$13:$J$4237)&gt;0,$O19/$O$22*100,"-")</f>
        <v>5.8646342971214347</v>
      </c>
      <c r="Q19" s="18">
        <f t="array" ref="Q19">IF(COUNT([1]SURVEI!$J$13:$J$4237)&gt;0,$O19/$O$24*100,"-")</f>
        <v>5.8098278495549769</v>
      </c>
      <c r="R19" s="17">
        <v>5</v>
      </c>
      <c r="S19" s="17">
        <f t="array" ref="S19">IF(COUNT([1]SURVEI!$J$13:$J$4237)&gt;0,P19*R19,"-")</f>
        <v>29.323171485607173</v>
      </c>
      <c r="T19" s="17">
        <f t="array" ref="T19">IF(COUNT([1]SURVEI!$J$13:$J$4237)&gt;0,Q19*R19,"-")</f>
        <v>29.049139247774885</v>
      </c>
      <c r="U19" s="17">
        <v>30</v>
      </c>
      <c r="V19" s="19">
        <f t="array" ref="V19">IF(COUNT([1]SURVEI!$J$13:$J$4237)&gt;0,IF(T19&gt;U19,U19,T19),"-")</f>
        <v>29.049139247774885</v>
      </c>
    </row>
    <row r="20" spans="2:22" ht="11.85" customHeight="1" x14ac:dyDescent="0.25">
      <c r="B20" s="14" t="s">
        <v>28</v>
      </c>
      <c r="C20" s="15" t="s">
        <v>29</v>
      </c>
      <c r="D20" s="16">
        <f t="array" ref="D20">IF(COUNT([1]SURVEI!$H$13:$H$4237)&gt;0,[1]POLA!$BH$60,"-")</f>
        <v>53.440305246913567</v>
      </c>
      <c r="E20" s="17">
        <f t="array" ref="E20">IF(COUNT([1]SURVEI!$H$13:$H$4237)&gt;0,$D20/$D$22*100,"-")</f>
        <v>2.5090432178455617</v>
      </c>
      <c r="F20" s="18">
        <f t="array" ref="F20">IF(COUNT([1]SURVEI!$H$13:$H$4237)&gt;0,$D20/$D$24*100,"-")</f>
        <v>2.4855955928797009</v>
      </c>
      <c r="G20" s="17">
        <v>0</v>
      </c>
      <c r="H20" s="17">
        <f t="array" ref="H20">IF(COUNT([1]SURVEI!$H$13:$H$4237)&gt;0,E20*G20,"-")</f>
        <v>0</v>
      </c>
      <c r="I20" s="17">
        <f t="array" ref="I20">IF(COUNT([1]SURVEI!$H$13:$H$4237)&gt;0,F20*G20,"-")</f>
        <v>0</v>
      </c>
      <c r="J20" s="17">
        <v>0</v>
      </c>
      <c r="K20" s="19">
        <f t="array" ref="K20">IF(COUNT([1]SURVEI!$H$13:$H$4237)&gt;0,IF(I20&gt;J20,J20,I20),"-")</f>
        <v>0</v>
      </c>
      <c r="M20" s="14" t="s">
        <v>28</v>
      </c>
      <c r="N20" s="15" t="s">
        <v>29</v>
      </c>
      <c r="O20" s="16">
        <f t="array" ref="O20">IF(COUNT([1]SURVEI!$J$13:$J$4237)&gt;0,[1]POLA!$DX$60,"-")</f>
        <v>53.440305246913567</v>
      </c>
      <c r="P20" s="17">
        <f t="array" ref="P20">IF(COUNT([1]SURVEI!$J$13:$J$4237)&gt;0,$O20/$O$22*100,"-")</f>
        <v>2.5090432178455617</v>
      </c>
      <c r="Q20" s="18">
        <f t="array" ref="Q20">IF(COUNT([1]SURVEI!$J$13:$J$4237)&gt;0,$O20/$O$24*100,"-")</f>
        <v>2.4855955928797009</v>
      </c>
      <c r="R20" s="17">
        <v>0</v>
      </c>
      <c r="S20" s="17">
        <f t="array" ref="S20">IF(COUNT([1]SURVEI!$J$13:$J$4237)&gt;0,P20*R20,"-")</f>
        <v>0</v>
      </c>
      <c r="T20" s="17">
        <f t="array" ref="T20">IF(COUNT([1]SURVEI!$J$13:$J$4237)&gt;0,Q20*R20,"-")</f>
        <v>0</v>
      </c>
      <c r="U20" s="17">
        <v>0</v>
      </c>
      <c r="V20" s="19">
        <f t="array" ref="V20">IF(COUNT([1]SURVEI!$J$13:$J$4237)&gt;0,IF(T20&gt;U20,U20,T20),"-")</f>
        <v>0</v>
      </c>
    </row>
    <row r="21" spans="2:22" ht="11.85" customHeight="1" x14ac:dyDescent="0.2">
      <c r="B21" s="34"/>
      <c r="C21" s="35"/>
      <c r="D21" s="35"/>
      <c r="E21" s="35"/>
      <c r="F21" s="35"/>
      <c r="G21" s="35"/>
      <c r="H21" s="35"/>
      <c r="I21" s="35"/>
      <c r="J21" s="35"/>
      <c r="K21" s="36"/>
      <c r="M21" s="34"/>
      <c r="N21" s="35"/>
      <c r="O21" s="35"/>
      <c r="P21" s="35"/>
      <c r="Q21" s="35"/>
      <c r="R21" s="35"/>
      <c r="S21" s="35"/>
      <c r="T21" s="35"/>
      <c r="U21" s="35"/>
      <c r="V21" s="36"/>
    </row>
    <row r="22" spans="2:22" ht="11.85" customHeight="1" x14ac:dyDescent="0.25">
      <c r="B22" s="20"/>
      <c r="C22" s="21" t="s">
        <v>30</v>
      </c>
      <c r="D22" s="18">
        <f t="array" ref="D22">IF(SUM(D12:D20)&gt;0,SUM(D12:D20),"-")</f>
        <v>2129.907722067901</v>
      </c>
      <c r="E22" s="19">
        <f t="array" ref="E22">IF(SUM(E12:E20)&gt;0,SUM(E12:E20),"-")</f>
        <v>100.00000000000001</v>
      </c>
      <c r="F22" s="19">
        <f t="array" ref="F22">IF(SUM(F12:F20)&gt;0,SUM(F12:F20),"-")</f>
        <v>99.065475445018677</v>
      </c>
      <c r="G22" s="19">
        <f t="array" ref="G22">IF(SUM(G12:G20)&gt;0,SUM(G12:G20),"-")</f>
        <v>11.5</v>
      </c>
      <c r="H22" s="19">
        <f t="array" ref="H22">IF(SUM(H12:H20)&gt;0,SUM(H12:H20),"-")</f>
        <v>102.7616002201957</v>
      </c>
      <c r="I22" s="19">
        <f t="array" ref="I22">IF(SUM(I12:I20)&gt;0,SUM(I12:I20),"-")</f>
        <v>101.80126783304621</v>
      </c>
      <c r="J22" s="19">
        <f t="array" ref="J22">IF(SUM(J12:J20)&gt;0,SUM(J12:J20),"-")</f>
        <v>100</v>
      </c>
      <c r="K22" s="19">
        <f t="array" ref="K22">IF(SUM(K12:K20)&gt;0,SUM(K12:K20),"-")</f>
        <v>93.856388806345095</v>
      </c>
      <c r="M22" s="20"/>
      <c r="N22" s="21" t="s">
        <v>30</v>
      </c>
      <c r="O22" s="18">
        <f t="array" ref="O22">IF(SUM(O12:O20)&gt;0,SUM(O12:O20),"-")</f>
        <v>2129.907722067901</v>
      </c>
      <c r="P22" s="19">
        <f t="array" ref="P22">IF(SUM(P12:P20)&gt;0,SUM(P12:P20),"-")</f>
        <v>100.00000000000001</v>
      </c>
      <c r="Q22" s="19">
        <f t="array" ref="Q22">IF(SUM(Q12:Q20)&gt;0,SUM(Q12:Q20),"-")</f>
        <v>99.065475445018677</v>
      </c>
      <c r="R22" s="19">
        <f t="array" ref="R22">IF(SUM(R12:R20)&gt;0,SUM(R12:R20),"-")</f>
        <v>11.5</v>
      </c>
      <c r="S22" s="19">
        <f t="array" ref="S22">IF(SUM(S12:S20)&gt;0,SUM(S12:S20),"-")</f>
        <v>102.7616002201957</v>
      </c>
      <c r="T22" s="19">
        <f t="array" ref="T22">IF(SUM(T12:T20)&gt;0,SUM(T12:T20),"-")</f>
        <v>101.80126783304621</v>
      </c>
      <c r="U22" s="19">
        <f t="array" ref="U22">IF(SUM(U12:U20)&gt;0,SUM(U12:U20),"-")</f>
        <v>100</v>
      </c>
      <c r="V22" s="19">
        <f t="array" ref="V22">IF(SUM(V12:V20)&gt;0,SUM(V12:V20),"-")</f>
        <v>93.856388806345095</v>
      </c>
    </row>
    <row r="23" spans="2:22" ht="11.85" customHeight="1" x14ac:dyDescent="0.25">
      <c r="B23" s="37" t="s">
        <v>31</v>
      </c>
      <c r="C23" s="37"/>
      <c r="D23" s="37"/>
      <c r="E23" s="37"/>
      <c r="F23" s="37"/>
      <c r="G23" s="37"/>
      <c r="H23" s="37"/>
      <c r="I23" s="37"/>
      <c r="J23" s="37"/>
      <c r="K23" s="37"/>
      <c r="M23" s="37" t="s">
        <v>31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2:22" ht="11.85" customHeight="1" x14ac:dyDescent="0.2">
      <c r="B24" s="22" t="s">
        <v>32</v>
      </c>
      <c r="D24" s="23">
        <f t="array" ref="D24">[1]POLA!$BL$12</f>
        <v>2150</v>
      </c>
      <c r="E24" s="24" t="s">
        <v>33</v>
      </c>
      <c r="G24" s="5"/>
      <c r="M24" s="22" t="s">
        <v>34</v>
      </c>
      <c r="O24" s="23">
        <f>PPH!$D$24</f>
        <v>2150</v>
      </c>
      <c r="P24" s="24" t="s">
        <v>33</v>
      </c>
      <c r="R24" s="5"/>
    </row>
    <row r="25" spans="2:22" ht="11.85" customHeight="1" x14ac:dyDescent="0.2">
      <c r="B25" s="22"/>
      <c r="D25" s="25"/>
      <c r="E25" s="24"/>
      <c r="G25" s="5"/>
      <c r="M25" s="22"/>
      <c r="O25" s="25"/>
      <c r="P25" s="24"/>
      <c r="R25" s="5"/>
    </row>
    <row r="26" spans="2:22" ht="11.85" customHeight="1" x14ac:dyDescent="0.25">
      <c r="D26" s="27"/>
      <c r="E26" s="28"/>
      <c r="F26" s="28"/>
      <c r="G26" s="38" t="str">
        <f>UPPER([1]SITUASI!$M$10)</f>
        <v>WILAYAH PERTANIAN</v>
      </c>
      <c r="H26" s="38"/>
      <c r="I26" s="38"/>
      <c r="J26" s="38"/>
      <c r="K26" s="38"/>
      <c r="O26" s="27"/>
      <c r="P26" s="28"/>
      <c r="Q26" s="28"/>
      <c r="R26" s="38" t="str">
        <f>UPPER([1]SITUASI!$M$40)</f>
        <v>WILAYAH MAJU</v>
      </c>
      <c r="S26" s="38"/>
      <c r="T26" s="38"/>
      <c r="U26" s="38"/>
      <c r="V26" s="38"/>
    </row>
    <row r="27" spans="2:22" ht="11.85" customHeight="1" x14ac:dyDescent="0.25">
      <c r="D27" s="27"/>
      <c r="E27" s="28"/>
      <c r="F27" s="28"/>
      <c r="G27" s="5"/>
      <c r="H27" s="9"/>
      <c r="I27" s="29"/>
      <c r="O27" s="27"/>
      <c r="P27" s="28"/>
      <c r="Q27" s="28"/>
      <c r="R27" s="5"/>
      <c r="S27" s="9"/>
      <c r="T27" s="29"/>
    </row>
    <row r="28" spans="2:22" ht="11.85" customHeight="1" x14ac:dyDescent="0.25">
      <c r="B28" s="39" t="s">
        <v>1</v>
      </c>
      <c r="C28" s="39" t="s">
        <v>2</v>
      </c>
      <c r="D28" s="40" t="s">
        <v>3</v>
      </c>
      <c r="E28" s="40"/>
      <c r="F28" s="40"/>
      <c r="G28" s="40"/>
      <c r="H28" s="40"/>
      <c r="I28" s="40"/>
      <c r="J28" s="40"/>
      <c r="K28" s="40"/>
      <c r="M28" s="39" t="s">
        <v>1</v>
      </c>
      <c r="N28" s="39" t="s">
        <v>2</v>
      </c>
      <c r="O28" s="40" t="s">
        <v>3</v>
      </c>
      <c r="P28" s="40"/>
      <c r="Q28" s="40"/>
      <c r="R28" s="40"/>
      <c r="S28" s="40"/>
      <c r="T28" s="40"/>
      <c r="U28" s="40"/>
      <c r="V28" s="40"/>
    </row>
    <row r="29" spans="2:22" ht="11.85" customHeight="1" x14ac:dyDescent="0.25">
      <c r="B29" s="39"/>
      <c r="C29" s="39"/>
      <c r="D29" s="10" t="s">
        <v>4</v>
      </c>
      <c r="E29" s="11" t="s">
        <v>5</v>
      </c>
      <c r="F29" s="12" t="s">
        <v>6</v>
      </c>
      <c r="G29" s="11" t="s">
        <v>7</v>
      </c>
      <c r="H29" s="13" t="s">
        <v>8</v>
      </c>
      <c r="I29" s="11" t="s">
        <v>9</v>
      </c>
      <c r="J29" s="11" t="s">
        <v>10</v>
      </c>
      <c r="K29" s="11" t="s">
        <v>11</v>
      </c>
      <c r="M29" s="39"/>
      <c r="N29" s="39"/>
      <c r="O29" s="10" t="s">
        <v>4</v>
      </c>
      <c r="P29" s="11" t="s">
        <v>5</v>
      </c>
      <c r="Q29" s="12" t="s">
        <v>6</v>
      </c>
      <c r="R29" s="11" t="s">
        <v>7</v>
      </c>
      <c r="S29" s="13" t="s">
        <v>8</v>
      </c>
      <c r="T29" s="11" t="s">
        <v>9</v>
      </c>
      <c r="U29" s="11" t="s">
        <v>10</v>
      </c>
      <c r="V29" s="11" t="s">
        <v>11</v>
      </c>
    </row>
    <row r="30" spans="2:22" ht="11.85" customHeight="1" x14ac:dyDescent="0.25">
      <c r="B30" s="31"/>
      <c r="C30" s="32"/>
      <c r="D30" s="32"/>
      <c r="E30" s="32"/>
      <c r="F30" s="32"/>
      <c r="G30" s="32"/>
      <c r="H30" s="32"/>
      <c r="I30" s="32"/>
      <c r="J30" s="32"/>
      <c r="K30" s="33"/>
      <c r="M30" s="31"/>
      <c r="N30" s="32"/>
      <c r="O30" s="32"/>
      <c r="P30" s="32"/>
      <c r="Q30" s="32"/>
      <c r="R30" s="32"/>
      <c r="S30" s="32"/>
      <c r="T30" s="32"/>
      <c r="U30" s="32"/>
      <c r="V30" s="33"/>
    </row>
    <row r="31" spans="2:22" ht="11.85" customHeight="1" x14ac:dyDescent="0.25">
      <c r="B31" s="14" t="s">
        <v>12</v>
      </c>
      <c r="C31" s="15" t="s">
        <v>13</v>
      </c>
      <c r="D31" s="16">
        <f t="array" ref="D31">IF(COUNT(IF([1]SURVEI!$H$13:$H$4237=1,[1]SURVEI!$H$13:$H$4237,"-"))&gt;0,[1]POLA!$BE$14,"-")</f>
        <v>905.76794555555557</v>
      </c>
      <c r="E31" s="17">
        <f t="array" ref="E31">IF(COUNT(IF([1]SURVEI!$H$13:$H$4237=1,[1]SURVEI!$H$13:$H$4237,"-"))&gt;0,$D31/$D$41*100,"-")</f>
        <v>38.316673720680953</v>
      </c>
      <c r="F31" s="18">
        <f t="array" ref="F31">IF(COUNT(IF([1]SURVEI!$H$13:$H$4237=1,[1]SURVEI!$H$13:$H$4237,"-"))&gt;0,$D31/$D$43*100,"-")</f>
        <v>42.128741653746772</v>
      </c>
      <c r="G31" s="17">
        <v>0.5</v>
      </c>
      <c r="H31" s="17">
        <f t="array" ref="H31">IF(COUNT(IF([1]SURVEI!$H$13:$H$4237=1,[1]SURVEI!$H$13:$H$4237,"-"))&gt;0,E31*G31,"-")</f>
        <v>19.158336860340476</v>
      </c>
      <c r="I31" s="17">
        <f t="array" ref="I31">IF(COUNT(IF([1]SURVEI!$H$13:$H$4237=1,[1]SURVEI!$H$13:$H$4237,"-"))&gt;0,F31*G31,"-")</f>
        <v>21.064370826873386</v>
      </c>
      <c r="J31" s="17">
        <v>25</v>
      </c>
      <c r="K31" s="19">
        <f t="array" ref="K31">IF(COUNT(IF([1]SURVEI!$H$13:$H$4237=1,[1]SURVEI!$H$13:$H$4237,"-"))&gt;0,IF(I31&gt;J31,J31,I31),"-")</f>
        <v>21.064370826873386</v>
      </c>
      <c r="M31" s="14" t="s">
        <v>12</v>
      </c>
      <c r="N31" s="15" t="s">
        <v>13</v>
      </c>
      <c r="O31" s="16">
        <f t="array" ref="O31">IF(COUNT(IF([1]SURVEI!$J$13:$J$4237=1,[1]SURVEI!$J$13:$J$4237,"-"))&gt;0,[1]POLA!$DU$14,"-")</f>
        <v>936.71174999999994</v>
      </c>
      <c r="P31" s="17">
        <f t="array" ref="P31">IF(COUNT(IF([1]SURVEI!$J$13:$J$4237=1,[1]SURVEI!$J$13:$J$4237,"-"))&gt;0,$O31/$O$41*100,"-")</f>
        <v>40.415932612028499</v>
      </c>
      <c r="Q31" s="18">
        <f t="array" ref="Q31">IF(COUNT(IF([1]SURVEI!$J$13:$J$4237=1,[1]SURVEI!$J$13:$J$4237,"-"))&gt;0,$O31/$O$43*100,"-")</f>
        <v>35.061420035024085</v>
      </c>
      <c r="R31" s="17">
        <v>0.5</v>
      </c>
      <c r="S31" s="17">
        <f t="array" ref="S31">IF(COUNT(IF([1]SURVEI!$J$13:$J$4237=1,[1]SURVEI!$J$13:$J$4237,"-"))&gt;0,P31*R31,"-")</f>
        <v>20.207966306014249</v>
      </c>
      <c r="T31" s="17">
        <f t="array" ref="T31">IF(COUNT(IF([1]SURVEI!$J$13:$J$4237=1,[1]SURVEI!$J$13:$J$4237,"-"))&gt;0,Q31*R31,"-")</f>
        <v>17.530710017512042</v>
      </c>
      <c r="U31" s="17">
        <v>25</v>
      </c>
      <c r="V31" s="19">
        <f t="array" ref="V31">IF(COUNT(IF([1]SURVEI!$J$13:$J$4237=1,[1]SURVEI!$J$13:$J$4237,"-"))&gt;0,IF(T31&gt;U31,U31,T31),"-")</f>
        <v>17.530710017512042</v>
      </c>
    </row>
    <row r="32" spans="2:22" ht="11.85" customHeight="1" x14ac:dyDescent="0.25">
      <c r="B32" s="14" t="s">
        <v>14</v>
      </c>
      <c r="C32" s="15" t="s">
        <v>15</v>
      </c>
      <c r="D32" s="16">
        <f t="array" ref="D32">IF(COUNT(IF([1]SURVEI!$H$13:$H$4237=1,[1]SURVEI!$H$13:$H$4237,"-"))&gt;0,[1]POLA!$BE$19,"-")</f>
        <v>107.44080277777778</v>
      </c>
      <c r="E32" s="17">
        <f t="array" ref="E32">IF(COUNT(IF([1]SURVEI!$H$13:$H$4237=1,[1]SURVEI!$H$13:$H$4237,"-"))&gt;0,$D32/$D$41*100,"-")</f>
        <v>4.545064996530769</v>
      </c>
      <c r="F32" s="18">
        <f t="array" ref="F32">IF(COUNT(IF([1]SURVEI!$H$13:$H$4237=1,[1]SURVEI!$H$13:$H$4237,"-"))&gt;0,$D32/$D$43*100,"-")</f>
        <v>4.997246640826873</v>
      </c>
      <c r="G32" s="17">
        <v>0.5</v>
      </c>
      <c r="H32" s="17">
        <f t="array" ref="H32">IF(COUNT(IF([1]SURVEI!$H$13:$H$4237=1,[1]SURVEI!$H$13:$H$4237,"-"))&gt;0,E32*G32,"-")</f>
        <v>2.2725324982653845</v>
      </c>
      <c r="I32" s="17">
        <f t="array" ref="I32">IF(COUNT(IF([1]SURVEI!$H$13:$H$4237=1,[1]SURVEI!$H$13:$H$4237,"-"))&gt;0,F32*G32,"-")</f>
        <v>2.4986233204134365</v>
      </c>
      <c r="J32" s="17">
        <v>2.5</v>
      </c>
      <c r="K32" s="19">
        <f t="array" ref="K32">IF(COUNT(IF([1]SURVEI!$H$13:$H$4237=1,[1]SURVEI!$H$13:$H$4237,"-"))&gt;0,IF(I32&gt;J32,J32,I32),"-")</f>
        <v>2.4986233204134365</v>
      </c>
      <c r="M32" s="14" t="s">
        <v>14</v>
      </c>
      <c r="N32" s="15" t="s">
        <v>15</v>
      </c>
      <c r="O32" s="16">
        <f t="array" ref="O32">IF(COUNT(IF([1]SURVEI!$J$13:$J$4237=1,[1]SURVEI!$J$13:$J$4237,"-"))&gt;0,[1]POLA!$DU$19,"-")</f>
        <v>112.43330654761905</v>
      </c>
      <c r="P32" s="17">
        <f t="array" ref="P32">IF(COUNT(IF([1]SURVEI!$J$13:$J$4237=1,[1]SURVEI!$J$13:$J$4237,"-"))&gt;0,$O32/$O$41*100,"-")</f>
        <v>4.8511155547863201</v>
      </c>
      <c r="Q32" s="18">
        <f t="array" ref="Q32">IF(COUNT(IF([1]SURVEI!$J$13:$J$4237=1,[1]SURVEI!$J$13:$J$4237,"-"))&gt;0,$O32/$O$43*100,"-")</f>
        <v>4.208414580891823</v>
      </c>
      <c r="R32" s="17">
        <v>0.5</v>
      </c>
      <c r="S32" s="17">
        <f t="array" ref="S32">IF(COUNT(IF([1]SURVEI!$J$13:$J$4237=1,[1]SURVEI!$J$13:$J$4237,"-"))&gt;0,P32*R32,"-")</f>
        <v>2.42555777739316</v>
      </c>
      <c r="T32" s="17">
        <f t="array" ref="T32">IF(COUNT(IF([1]SURVEI!$J$13:$J$4237=1,[1]SURVEI!$J$13:$J$4237,"-"))&gt;0,Q32*R32,"-")</f>
        <v>2.1042072904459115</v>
      </c>
      <c r="U32" s="17">
        <v>2.5</v>
      </c>
      <c r="V32" s="19">
        <f t="array" ref="V32">IF(COUNT(IF([1]SURVEI!$J$13:$J$4237=1,[1]SURVEI!$J$13:$J$4237,"-"))&gt;0,IF(T32&gt;U32,U32,T32),"-")</f>
        <v>2.1042072904459115</v>
      </c>
    </row>
    <row r="33" spans="2:22" ht="11.85" customHeight="1" x14ac:dyDescent="0.25">
      <c r="B33" s="14" t="s">
        <v>16</v>
      </c>
      <c r="C33" s="15" t="s">
        <v>17</v>
      </c>
      <c r="D33" s="16">
        <f t="array" ref="D33">IF(COUNT(IF([1]SURVEI!$H$13:$H$4237=1,[1]SURVEI!$H$13:$H$4237,"-"))&gt;0,[1]POLA!$BE$26,"-")</f>
        <v>298.09677999999997</v>
      </c>
      <c r="E33" s="17">
        <f t="array" ref="E33">IF(COUNT(IF([1]SURVEI!$H$13:$H$4237=1,[1]SURVEI!$H$13:$H$4237,"-"))&gt;0,$D33/$D$41*100,"-")</f>
        <v>12.610378974539493</v>
      </c>
      <c r="F33" s="18">
        <f t="array" ref="F33">IF(COUNT(IF([1]SURVEI!$H$13:$H$4237=1,[1]SURVEI!$H$13:$H$4237,"-"))&gt;0,$D33/$D$43*100,"-")</f>
        <v>13.864966511627905</v>
      </c>
      <c r="G33" s="17">
        <v>2</v>
      </c>
      <c r="H33" s="17">
        <f t="array" ref="H33">IF(COUNT(IF([1]SURVEI!$H$13:$H$4237=1,[1]SURVEI!$H$13:$H$4237,"-"))&gt;0,E33*G33,"-")</f>
        <v>25.220757949078987</v>
      </c>
      <c r="I33" s="17">
        <f t="array" ref="I33">IF(COUNT(IF([1]SURVEI!$H$13:$H$4237=1,[1]SURVEI!$H$13:$H$4237,"-"))&gt;0,F33*G33,"-")</f>
        <v>27.729933023255811</v>
      </c>
      <c r="J33" s="17">
        <v>24</v>
      </c>
      <c r="K33" s="19">
        <f t="array" ref="K33">IF(COUNT(IF([1]SURVEI!$H$13:$H$4237=1,[1]SURVEI!$H$13:$H$4237,"-"))&gt;0,IF(I33&gt;J33,J33,I33),"-")</f>
        <v>24</v>
      </c>
      <c r="M33" s="14" t="s">
        <v>16</v>
      </c>
      <c r="N33" s="15" t="s">
        <v>17</v>
      </c>
      <c r="O33" s="16">
        <f t="array" ref="O33">IF(COUNT(IF([1]SURVEI!$J$13:$J$4237=1,[1]SURVEI!$J$13:$J$4237,"-"))&gt;0,[1]POLA!$DU$26,"-")</f>
        <v>304.22832380952383</v>
      </c>
      <c r="P33" s="17">
        <f t="array" ref="P33">IF(COUNT(IF([1]SURVEI!$J$13:$J$4237=1,[1]SURVEI!$J$13:$J$4237,"-"))&gt;0,$O33/$O$41*100,"-")</f>
        <v>13.126419556236058</v>
      </c>
      <c r="Q33" s="18">
        <f t="array" ref="Q33">IF(COUNT(IF([1]SURVEI!$J$13:$J$4237=1,[1]SURVEI!$J$13:$J$4237,"-"))&gt;0,$O33/$O$43*100,"-")</f>
        <v>11.387363345914082</v>
      </c>
      <c r="R33" s="17">
        <v>2</v>
      </c>
      <c r="S33" s="17">
        <f t="array" ref="S33">IF(COUNT(IF([1]SURVEI!$J$13:$J$4237=1,[1]SURVEI!$J$13:$J$4237,"-"))&gt;0,P33*R33,"-")</f>
        <v>26.252839112472117</v>
      </c>
      <c r="T33" s="17">
        <f t="array" ref="T33">IF(COUNT(IF([1]SURVEI!$J$13:$J$4237=1,[1]SURVEI!$J$13:$J$4237,"-"))&gt;0,Q33*R33,"-")</f>
        <v>22.774726691828164</v>
      </c>
      <c r="U33" s="17">
        <v>24</v>
      </c>
      <c r="V33" s="19">
        <f t="array" ref="V33">IF(COUNT(IF([1]SURVEI!$J$13:$J$4237=1,[1]SURVEI!$J$13:$J$4237,"-"))&gt;0,IF(T33&gt;U33,U33,T33),"-")</f>
        <v>22.774726691828164</v>
      </c>
    </row>
    <row r="34" spans="2:22" ht="11.85" customHeight="1" x14ac:dyDescent="0.25">
      <c r="B34" s="14" t="s">
        <v>18</v>
      </c>
      <c r="C34" s="15" t="s">
        <v>19</v>
      </c>
      <c r="D34" s="16">
        <f t="array" ref="D34">IF(COUNT(IF([1]SURVEI!$H$13:$H$4237=1,[1]SURVEI!$H$13:$H$4237,"-"))&gt;0,[1]POLA!$BE$33,"-")</f>
        <v>621.57201666666663</v>
      </c>
      <c r="E34" s="17">
        <f t="array" ref="E34">IF(COUNT(IF([1]SURVEI!$H$13:$H$4237=1,[1]SURVEI!$H$13:$H$4237,"-"))&gt;0,$D34/$D$41*100,"-")</f>
        <v>26.294342025886515</v>
      </c>
      <c r="F34" s="18">
        <f t="array" ref="F34">IF(COUNT(IF([1]SURVEI!$H$13:$H$4237=1,[1]SURVEI!$H$13:$H$4237,"-"))&gt;0,$D34/$D$43*100,"-")</f>
        <v>28.910326356589145</v>
      </c>
      <c r="G34" s="17">
        <v>0.5</v>
      </c>
      <c r="H34" s="17">
        <f t="array" ref="H34">IF(COUNT(IF([1]SURVEI!$H$13:$H$4237=1,[1]SURVEI!$H$13:$H$4237,"-"))&gt;0,E34*G34,"-")</f>
        <v>13.147171012943257</v>
      </c>
      <c r="I34" s="17">
        <f t="array" ref="I34">IF(COUNT(IF([1]SURVEI!$H$13:$H$4237=1,[1]SURVEI!$H$13:$H$4237,"-"))&gt;0,F34*G34,"-")</f>
        <v>14.455163178294573</v>
      </c>
      <c r="J34" s="17">
        <v>5</v>
      </c>
      <c r="K34" s="19">
        <f t="array" ref="K34">IF(COUNT(IF([1]SURVEI!$H$13:$H$4237=1,[1]SURVEI!$H$13:$H$4237,"-"))&gt;0,IF(I34&gt;J34,J34,I34),"-")</f>
        <v>5</v>
      </c>
      <c r="M34" s="14" t="s">
        <v>18</v>
      </c>
      <c r="N34" s="15" t="s">
        <v>19</v>
      </c>
      <c r="O34" s="16">
        <f t="array" ref="O34">IF(COUNT(IF([1]SURVEI!$J$13:$J$4237=1,[1]SURVEI!$J$13:$J$4237,"-"))&gt;0,[1]POLA!$DU$33,"-")</f>
        <v>539.21217261904781</v>
      </c>
      <c r="P34" s="17">
        <f t="array" ref="P34">IF(COUNT(IF([1]SURVEI!$J$13:$J$4237=1,[1]SURVEI!$J$13:$J$4237,"-"))&gt;0,$O34/$O$41*100,"-")</f>
        <v>23.265175046813404</v>
      </c>
      <c r="Q34" s="18">
        <f t="array" ref="Q34">IF(COUNT(IF([1]SURVEI!$J$13:$J$4237=1,[1]SURVEI!$J$13:$J$4237,"-"))&gt;0,$O34/$O$43*100,"-")</f>
        <v>20.182883872433919</v>
      </c>
      <c r="R34" s="17">
        <v>0.5</v>
      </c>
      <c r="S34" s="17">
        <f t="array" ref="S34">IF(COUNT(IF([1]SURVEI!$J$13:$J$4237=1,[1]SURVEI!$J$13:$J$4237,"-"))&gt;0,P34*R34,"-")</f>
        <v>11.632587523406702</v>
      </c>
      <c r="T34" s="17">
        <f t="array" ref="T34">IF(COUNT(IF([1]SURVEI!$J$13:$J$4237=1,[1]SURVEI!$J$13:$J$4237,"-"))&gt;0,Q34*R34,"-")</f>
        <v>10.09144193621696</v>
      </c>
      <c r="U34" s="17">
        <v>5</v>
      </c>
      <c r="V34" s="19">
        <f t="array" ref="V34">IF(COUNT(IF([1]SURVEI!$J$13:$J$4237=1,[1]SURVEI!$J$13:$J$4237,"-"))&gt;0,IF(T34&gt;U34,U34,T34),"-")</f>
        <v>5</v>
      </c>
    </row>
    <row r="35" spans="2:22" ht="11.85" customHeight="1" x14ac:dyDescent="0.25">
      <c r="B35" s="14" t="s">
        <v>20</v>
      </c>
      <c r="C35" s="15" t="s">
        <v>21</v>
      </c>
      <c r="D35" s="16">
        <f t="array" ref="D35">IF(COUNT(IF([1]SURVEI!$H$13:$H$4237=1,[1]SURVEI!$H$13:$H$4237,"-"))&gt;0,[1]POLA!$BE$39,"-")</f>
        <v>34.005788888888887</v>
      </c>
      <c r="E35" s="17">
        <f t="array" ref="E35">IF(COUNT(IF([1]SURVEI!$H$13:$H$4237=1,[1]SURVEI!$H$13:$H$4237,"-"))&gt;0,$D35/$D$41*100,"-")</f>
        <v>1.4385458481539894</v>
      </c>
      <c r="F35" s="18">
        <f t="array" ref="F35">IF(COUNT(IF([1]SURVEI!$H$13:$H$4237=1,[1]SURVEI!$H$13:$H$4237,"-"))&gt;0,$D35/$D$43*100,"-")</f>
        <v>1.5816645994832039</v>
      </c>
      <c r="G35" s="17">
        <v>0.5</v>
      </c>
      <c r="H35" s="17">
        <f t="array" ref="H35">IF(COUNT(IF([1]SURVEI!$H$13:$H$4237=1,[1]SURVEI!$H$13:$H$4237,"-"))&gt;0,E35*G35,"-")</f>
        <v>0.71927292407699472</v>
      </c>
      <c r="I35" s="17">
        <f t="array" ref="I35">IF(COUNT(IF([1]SURVEI!$H$13:$H$4237=1,[1]SURVEI!$H$13:$H$4237,"-"))&gt;0,F35*G35,"-")</f>
        <v>0.79083229974160196</v>
      </c>
      <c r="J35" s="17">
        <v>1</v>
      </c>
      <c r="K35" s="19">
        <f t="array" ref="K35">IF(COUNT(IF([1]SURVEI!$H$13:$H$4237=1,[1]SURVEI!$H$13:$H$4237,"-"))&gt;0,IF(I35&gt;J35,J35,I35),"-")</f>
        <v>0.79083229974160196</v>
      </c>
      <c r="M35" s="14" t="s">
        <v>20</v>
      </c>
      <c r="N35" s="15" t="s">
        <v>21</v>
      </c>
      <c r="O35" s="16">
        <f t="array" ref="O35">IF(COUNT(IF([1]SURVEI!$J$13:$J$4237=1,[1]SURVEI!$J$13:$J$4237,"-"))&gt;0,[1]POLA!$DU$39,"-")</f>
        <v>37.466892857142859</v>
      </c>
      <c r="P35" s="17">
        <f t="array" ref="P35">IF(COUNT(IF([1]SURVEI!$J$13:$J$4237=1,[1]SURVEI!$J$13:$J$4237,"-"))&gt;0,$O35/$O$41*100,"-")</f>
        <v>1.6165692561200156</v>
      </c>
      <c r="Q35" s="18">
        <f t="array" ref="Q35">IF(COUNT(IF([1]SURVEI!$J$13:$J$4237=1,[1]SURVEI!$J$13:$J$4237,"-"))&gt;0,$O35/$O$43*100,"-")</f>
        <v>1.4023977684400026</v>
      </c>
      <c r="R35" s="17">
        <v>0.5</v>
      </c>
      <c r="S35" s="17">
        <f t="array" ref="S35">IF(COUNT(IF([1]SURVEI!$J$13:$J$4237=1,[1]SURVEI!$J$13:$J$4237,"-"))&gt;0,P35*R35,"-")</f>
        <v>0.80828462806000778</v>
      </c>
      <c r="T35" s="17">
        <f t="array" ref="T35">IF(COUNT(IF([1]SURVEI!$J$13:$J$4237=1,[1]SURVEI!$J$13:$J$4237,"-"))&gt;0,Q35*R35,"-")</f>
        <v>0.70119888422000132</v>
      </c>
      <c r="U35" s="17">
        <v>1</v>
      </c>
      <c r="V35" s="19">
        <f t="array" ref="V35">IF(COUNT(IF([1]SURVEI!$J$13:$J$4237=1,[1]SURVEI!$J$13:$J$4237,"-"))&gt;0,IF(T35&gt;U35,U35,T35),"-")</f>
        <v>0.70119888422000132</v>
      </c>
    </row>
    <row r="36" spans="2:22" ht="11.85" customHeight="1" x14ac:dyDescent="0.25">
      <c r="B36" s="14" t="s">
        <v>22</v>
      </c>
      <c r="C36" s="15" t="s">
        <v>23</v>
      </c>
      <c r="D36" s="16">
        <f t="array" ref="D36">IF(COUNT(IF([1]SURVEI!$H$13:$H$4237=1,[1]SURVEI!$H$13:$H$4237,"-"))&gt;0,[1]POLA!$BE$45,"-")</f>
        <v>108.80965</v>
      </c>
      <c r="E36" s="17">
        <f t="array" ref="E36">IF(COUNT(IF([1]SURVEI!$H$13:$H$4237=1,[1]SURVEI!$H$13:$H$4237,"-"))&gt;0,$D36/$D$41*100,"-")</f>
        <v>4.602971298740635</v>
      </c>
      <c r="F36" s="18">
        <f t="array" ref="F36">IF(COUNT(IF([1]SURVEI!$H$13:$H$4237=1,[1]SURVEI!$H$13:$H$4237,"-"))&gt;0,$D36/$D$43*100,"-")</f>
        <v>5.0609139534883729</v>
      </c>
      <c r="G36" s="17">
        <v>2</v>
      </c>
      <c r="H36" s="17">
        <f t="array" ref="H36">IF(COUNT(IF([1]SURVEI!$H$13:$H$4237=1,[1]SURVEI!$H$13:$H$4237,"-"))&gt;0,E36*G36,"-")</f>
        <v>9.2059425974812701</v>
      </c>
      <c r="I36" s="17">
        <f t="array" ref="I36">IF(COUNT(IF([1]SURVEI!$H$13:$H$4237=1,[1]SURVEI!$H$13:$H$4237,"-"))&gt;0,F36*G36,"-")</f>
        <v>10.121827906976746</v>
      </c>
      <c r="J36" s="17">
        <v>10</v>
      </c>
      <c r="K36" s="19">
        <f t="array" ref="K36">IF(COUNT(IF([1]SURVEI!$H$13:$H$4237=1,[1]SURVEI!$H$13:$H$4237,"-"))&gt;0,IF(I36&gt;J36,J36,I36),"-")</f>
        <v>10</v>
      </c>
      <c r="M36" s="14" t="s">
        <v>22</v>
      </c>
      <c r="N36" s="15" t="s">
        <v>23</v>
      </c>
      <c r="O36" s="16">
        <f t="array" ref="O36">IF(COUNT(IF([1]SURVEI!$J$13:$J$4237=1,[1]SURVEI!$J$13:$J$4237,"-"))&gt;0,[1]POLA!$DU$45,"-")</f>
        <v>105.92395833333336</v>
      </c>
      <c r="P36" s="17">
        <f t="array" ref="P36">IF(COUNT(IF([1]SURVEI!$J$13:$J$4237=1,[1]SURVEI!$J$13:$J$4237,"-"))&gt;0,$O36/$O$41*100,"-")</f>
        <v>4.5702592734630647</v>
      </c>
      <c r="Q36" s="18">
        <f t="array" ref="Q36">IF(COUNT(IF([1]SURVEI!$J$13:$J$4237=1,[1]SURVEI!$J$13:$J$4237,"-"))&gt;0,$O36/$O$43*100,"-")</f>
        <v>3.9647675978201313</v>
      </c>
      <c r="R36" s="17">
        <v>2</v>
      </c>
      <c r="S36" s="17">
        <f t="array" ref="S36">IF(COUNT(IF([1]SURVEI!$J$13:$J$4237=1,[1]SURVEI!$J$13:$J$4237,"-"))&gt;0,P36*R36,"-")</f>
        <v>9.1405185469261294</v>
      </c>
      <c r="T36" s="17">
        <f t="array" ref="T36">IF(COUNT(IF([1]SURVEI!$J$13:$J$4237=1,[1]SURVEI!$J$13:$J$4237,"-"))&gt;0,Q36*R36,"-")</f>
        <v>7.9295351956402627</v>
      </c>
      <c r="U36" s="17">
        <v>10</v>
      </c>
      <c r="V36" s="19">
        <f t="array" ref="V36">IF(COUNT(IF([1]SURVEI!$J$13:$J$4237=1,[1]SURVEI!$J$13:$J$4237,"-"))&gt;0,IF(T36&gt;U36,U36,T36),"-")</f>
        <v>7.9295351956402627</v>
      </c>
    </row>
    <row r="37" spans="2:22" ht="11.85" customHeight="1" x14ac:dyDescent="0.25">
      <c r="B37" s="14" t="s">
        <v>24</v>
      </c>
      <c r="C37" s="15" t="s">
        <v>25</v>
      </c>
      <c r="D37" s="16">
        <f t="array" ref="D37">IF(COUNT(IF([1]SURVEI!$H$13:$H$4237=1,[1]SURVEI!$H$13:$H$4237,"-"))&gt;0,[1]POLA!$BE$51,"-")</f>
        <v>89.900166666666664</v>
      </c>
      <c r="E37" s="17">
        <f t="array" ref="E37">IF(COUNT(IF([1]SURVEI!$H$13:$H$4237=1,[1]SURVEI!$H$13:$H$4237,"-"))&gt;0,$D37/$D$41*100,"-")</f>
        <v>3.8030440031620927</v>
      </c>
      <c r="F37" s="18">
        <f t="array" ref="F37">IF(COUNT(IF([1]SURVEI!$H$13:$H$4237=1,[1]SURVEI!$H$13:$H$4237,"-"))&gt;0,$D37/$D$43*100,"-")</f>
        <v>4.1814031007751939</v>
      </c>
      <c r="G37" s="17">
        <v>0.5</v>
      </c>
      <c r="H37" s="17">
        <f t="array" ref="H37">IF(COUNT(IF([1]SURVEI!$H$13:$H$4237=1,[1]SURVEI!$H$13:$H$4237,"-"))&gt;0,E37*G37,"-")</f>
        <v>1.9015220015810463</v>
      </c>
      <c r="I37" s="17">
        <f t="array" ref="I37">IF(COUNT(IF([1]SURVEI!$H$13:$H$4237=1,[1]SURVEI!$H$13:$H$4237,"-"))&gt;0,F37*G37,"-")</f>
        <v>2.090701550387597</v>
      </c>
      <c r="J37" s="17">
        <v>2.5</v>
      </c>
      <c r="K37" s="19">
        <f t="array" ref="K37">IF(COUNT(IF([1]SURVEI!$H$13:$H$4237=1,[1]SURVEI!$H$13:$H$4237,"-"))&gt;0,IF(I37&gt;J37,J37,I37),"-")</f>
        <v>2.090701550387597</v>
      </c>
      <c r="M37" s="14" t="s">
        <v>24</v>
      </c>
      <c r="N37" s="15" t="s">
        <v>25</v>
      </c>
      <c r="O37" s="16">
        <f t="array" ref="O37">IF(COUNT(IF([1]SURVEI!$J$13:$J$4237=1,[1]SURVEI!$J$13:$J$4237,"-"))&gt;0,[1]POLA!$DU$51,"-")</f>
        <v>82.39297619047619</v>
      </c>
      <c r="P37" s="17">
        <f t="array" ref="P37">IF(COUNT(IF([1]SURVEI!$J$13:$J$4237=1,[1]SURVEI!$J$13:$J$4237,"-"))&gt;0,$O37/$O$41*100,"-")</f>
        <v>3.5549772631962337</v>
      </c>
      <c r="Q37" s="18">
        <f t="array" ref="Q37">IF(COUNT(IF([1]SURVEI!$J$13:$J$4237=1,[1]SURVEI!$J$13:$J$4237,"-"))&gt;0,$O37/$O$43*100,"-")</f>
        <v>3.0839954192418584</v>
      </c>
      <c r="R37" s="17">
        <v>0.5</v>
      </c>
      <c r="S37" s="17">
        <f t="array" ref="S37">IF(COUNT(IF([1]SURVEI!$J$13:$J$4237=1,[1]SURVEI!$J$13:$J$4237,"-"))&gt;0,P37*R37,"-")</f>
        <v>1.7774886315981169</v>
      </c>
      <c r="T37" s="17">
        <f t="array" ref="T37">IF(COUNT(IF([1]SURVEI!$J$13:$J$4237=1,[1]SURVEI!$J$13:$J$4237,"-"))&gt;0,Q37*R37,"-")</f>
        <v>1.5419977096209292</v>
      </c>
      <c r="U37" s="17">
        <v>2.5</v>
      </c>
      <c r="V37" s="19">
        <f t="array" ref="V37">IF(COUNT(IF([1]SURVEI!$J$13:$J$4237=1,[1]SURVEI!$J$13:$J$4237,"-"))&gt;0,IF(T37&gt;U37,U37,T37),"-")</f>
        <v>1.5419977096209292</v>
      </c>
    </row>
    <row r="38" spans="2:22" ht="11.85" customHeight="1" x14ac:dyDescent="0.25">
      <c r="B38" s="14" t="s">
        <v>26</v>
      </c>
      <c r="C38" s="15" t="s">
        <v>27</v>
      </c>
      <c r="D38" s="16">
        <f t="array" ref="D38">IF(COUNT(IF([1]SURVEI!$H$13:$H$4237=1,[1]SURVEI!$H$13:$H$4237,"-"))&gt;0,[1]POLA!$BE$56,"-")</f>
        <v>130.58990472222209</v>
      </c>
      <c r="E38" s="17">
        <f t="array" ref="E38">IF(COUNT(IF([1]SURVEI!$H$13:$H$4237=1,[1]SURVEI!$H$13:$H$4237,"-"))&gt;0,$D38/$D$41*100,"-")</f>
        <v>5.5243407486529224</v>
      </c>
      <c r="F38" s="18">
        <f t="array" ref="F38">IF(COUNT(IF([1]SURVEI!$H$13:$H$4237=1,[1]SURVEI!$H$13:$H$4237,"-"))&gt;0,$D38/$D$43*100,"-")</f>
        <v>6.0739490568475389</v>
      </c>
      <c r="G38" s="17">
        <v>5</v>
      </c>
      <c r="H38" s="17">
        <f t="array" ref="H38">IF(COUNT(IF([1]SURVEI!$H$13:$H$4237=1,[1]SURVEI!$H$13:$H$4237,"-"))&gt;0,E38*G38,"-")</f>
        <v>27.621703743264611</v>
      </c>
      <c r="I38" s="17">
        <f t="array" ref="I38">IF(COUNT(IF([1]SURVEI!$H$13:$H$4237=1,[1]SURVEI!$H$13:$H$4237,"-"))&gt;0,F38*G38,"-")</f>
        <v>30.369745284237695</v>
      </c>
      <c r="J38" s="17">
        <v>30</v>
      </c>
      <c r="K38" s="19">
        <f t="array" ref="K38">IF(COUNT(IF([1]SURVEI!$H$13:$H$4237=1,[1]SURVEI!$H$13:$H$4237,"-"))&gt;0,IF(I38&gt;J38,J38,I38),"-")</f>
        <v>30</v>
      </c>
      <c r="M38" s="14" t="s">
        <v>26</v>
      </c>
      <c r="N38" s="15" t="s">
        <v>27</v>
      </c>
      <c r="O38" s="16">
        <f t="array" ref="O38">IF(COUNT(IF([1]SURVEI!$J$13:$J$4237=1,[1]SURVEI!$J$13:$J$4237,"-"))&gt;0,[1]POLA!$DU$56,"-")</f>
        <v>133.81112440476176</v>
      </c>
      <c r="P38" s="17">
        <f t="array" ref="P38">IF(COUNT(IF([1]SURVEI!$J$13:$J$4237=1,[1]SURVEI!$J$13:$J$4237,"-"))&gt;0,$O38/$O$41*100,"-")</f>
        <v>5.7734958344257059</v>
      </c>
      <c r="Q38" s="18">
        <f t="array" ref="Q38">IF(COUNT(IF([1]SURVEI!$J$13:$J$4237=1,[1]SURVEI!$J$13:$J$4237,"-"))&gt;0,$O38/$O$43*100,"-")</f>
        <v>5.0085931324275741</v>
      </c>
      <c r="R38" s="17">
        <v>5</v>
      </c>
      <c r="S38" s="17">
        <f t="array" ref="S38">IF(COUNT(IF([1]SURVEI!$J$13:$J$4237=1,[1]SURVEI!$J$13:$J$4237,"-"))&gt;0,P38*R38,"-")</f>
        <v>28.86747917212853</v>
      </c>
      <c r="T38" s="17">
        <f t="array" ref="T38">IF(COUNT(IF([1]SURVEI!$J$13:$J$4237=1,[1]SURVEI!$J$13:$J$4237,"-"))&gt;0,Q38*R38,"-")</f>
        <v>25.04296566213787</v>
      </c>
      <c r="U38" s="17">
        <v>30</v>
      </c>
      <c r="V38" s="19">
        <f t="array" ref="V38">IF(COUNT(IF([1]SURVEI!$J$13:$J$4237=1,[1]SURVEI!$J$13:$J$4237,"-"))&gt;0,IF(T38&gt;U38,U38,T38),"-")</f>
        <v>25.04296566213787</v>
      </c>
    </row>
    <row r="39" spans="2:22" ht="11.85" customHeight="1" x14ac:dyDescent="0.25">
      <c r="B39" s="14" t="s">
        <v>28</v>
      </c>
      <c r="C39" s="15" t="s">
        <v>29</v>
      </c>
      <c r="D39" s="16">
        <f t="array" ref="D39">IF(COUNT(IF([1]SURVEI!$H$13:$H$4237=1,[1]SURVEI!$H$13:$H$4237,"-"))&gt;0,[1]POLA!$BE$60,"-")</f>
        <v>67.717193888888886</v>
      </c>
      <c r="E39" s="17">
        <f t="array" ref="E39">IF(COUNT(IF([1]SURVEI!$H$13:$H$4237=1,[1]SURVEI!$H$13:$H$4237,"-"))&gt;0,$D39/$D$41*100,"-")</f>
        <v>2.8646383836526472</v>
      </c>
      <c r="F39" s="18">
        <f t="array" ref="F39">IF(COUNT(IF([1]SURVEI!$H$13:$H$4237=1,[1]SURVEI!$H$13:$H$4237,"-"))&gt;0,$D39/$D$43*100,"-")</f>
        <v>3.1496369250645992</v>
      </c>
      <c r="G39" s="17">
        <v>0</v>
      </c>
      <c r="H39" s="17">
        <f t="array" ref="H39">IF(COUNT(IF([1]SURVEI!$H$13:$H$4237=1,[1]SURVEI!$H$13:$H$4237,"-"))&gt;0,E39*G39,"-")</f>
        <v>0</v>
      </c>
      <c r="I39" s="17">
        <f t="array" ref="I39">IF(COUNT(IF([1]SURVEI!$H$13:$H$4237=1,[1]SURVEI!$H$13:$H$4237,"-"))&gt;0,F39*G39,"-")</f>
        <v>0</v>
      </c>
      <c r="J39" s="17">
        <v>0</v>
      </c>
      <c r="K39" s="19">
        <f t="array" ref="K39">IF(COUNT(IF([1]SURVEI!$H$13:$H$4237=1,[1]SURVEI!$H$13:$H$4237,"-"))&gt;0,IF(I39&gt;J39,J39,I39),"-")</f>
        <v>0</v>
      </c>
      <c r="M39" s="14" t="s">
        <v>28</v>
      </c>
      <c r="N39" s="15" t="s">
        <v>29</v>
      </c>
      <c r="O39" s="16">
        <f t="array" ref="O39">IF(COUNT(IF([1]SURVEI!$J$13:$J$4237=1,[1]SURVEI!$J$13:$J$4237,"-"))&gt;0,[1]POLA!$DU$60,"-")</f>
        <v>65.498908928571424</v>
      </c>
      <c r="P39" s="17">
        <f t="array" ref="P39">IF(COUNT(IF([1]SURVEI!$J$13:$J$4237=1,[1]SURVEI!$J$13:$J$4237,"-"))&gt;0,$O39/$O$41*100,"-")</f>
        <v>2.8260556029307144</v>
      </c>
      <c r="Q39" s="18">
        <f t="array" ref="Q39">IF(COUNT(IF([1]SURVEI!$J$13:$J$4237=1,[1]SURVEI!$J$13:$J$4237,"-"))&gt;0,$O39/$O$43*100,"-")</f>
        <v>2.4516450848197779</v>
      </c>
      <c r="R39" s="17">
        <v>0</v>
      </c>
      <c r="S39" s="17">
        <f t="array" ref="S39">IF(COUNT(IF([1]SURVEI!$J$13:$J$4237=1,[1]SURVEI!$J$13:$J$4237,"-"))&gt;0,P39*R39,"-")</f>
        <v>0</v>
      </c>
      <c r="T39" s="17">
        <f t="array" ref="T39">IF(COUNT(IF([1]SURVEI!$J$13:$J$4237=1,[1]SURVEI!$J$13:$J$4237,"-"))&gt;0,Q39*R39,"-")</f>
        <v>0</v>
      </c>
      <c r="U39" s="17">
        <v>0</v>
      </c>
      <c r="V39" s="19">
        <f t="array" ref="V39">IF(COUNT(IF([1]SURVEI!$J$13:$J$4237=1,[1]SURVEI!$J$13:$J$4237,"-"))&gt;0,IF(T39&gt;U39,U39,T39),"-")</f>
        <v>0</v>
      </c>
    </row>
    <row r="40" spans="2:22" ht="11.8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6"/>
      <c r="M40" s="34"/>
      <c r="N40" s="35"/>
      <c r="O40" s="35"/>
      <c r="P40" s="35"/>
      <c r="Q40" s="35"/>
      <c r="R40" s="35"/>
      <c r="S40" s="35"/>
      <c r="T40" s="35"/>
      <c r="U40" s="35"/>
      <c r="V40" s="36"/>
    </row>
    <row r="41" spans="2:22" ht="11.85" customHeight="1" x14ac:dyDescent="0.25">
      <c r="B41" s="20"/>
      <c r="C41" s="21" t="s">
        <v>30</v>
      </c>
      <c r="D41" s="18">
        <f t="array" ref="D41">IF(SUM(D31:D39)&gt;0,SUM(D31:D39),"-")</f>
        <v>2363.9002491666661</v>
      </c>
      <c r="E41" s="19">
        <f t="array" ref="E41">IF(SUM(E31:E39)&gt;0,SUM(E31:E39),"-")</f>
        <v>100.00000000000003</v>
      </c>
      <c r="F41" s="19">
        <f t="array" ref="F41">IF(SUM(F31:F39)&gt;0,SUM(F31:F39),"-")</f>
        <v>109.9488487984496</v>
      </c>
      <c r="G41" s="19">
        <f t="array" ref="G41">IF(SUM(G31:G39)&gt;0,SUM(G31:G39),"-")</f>
        <v>11.5</v>
      </c>
      <c r="H41" s="19">
        <f t="array" ref="H41">IF(SUM(H31:H39)&gt;0,SUM(H31:H39),"-")</f>
        <v>99.247239587032027</v>
      </c>
      <c r="I41" s="19">
        <f t="array" ref="I41">IF(SUM(I31:I39)&gt;0,SUM(I31:I39),"-")</f>
        <v>109.12119739018084</v>
      </c>
      <c r="J41" s="19">
        <f t="array" ref="J41">IF(SUM(J31:J39)&gt;0,SUM(J31:J39),"-")</f>
        <v>100</v>
      </c>
      <c r="K41" s="19">
        <f t="array" ref="K41">IF(SUM(K31:K39)&gt;0,SUM(K31:K39),"-")</f>
        <v>95.444527997416017</v>
      </c>
      <c r="M41" s="20"/>
      <c r="N41" s="21" t="s">
        <v>30</v>
      </c>
      <c r="O41" s="18">
        <f t="array" ref="O41">IF(SUM(O31:O39)&gt;0,SUM(O31:O39),"-")</f>
        <v>2317.6794136904759</v>
      </c>
      <c r="P41" s="19">
        <f t="array" ref="P41">IF(SUM(P31:P39)&gt;0,SUM(P31:P39),"-")</f>
        <v>100.00000000000001</v>
      </c>
      <c r="Q41" s="19">
        <f t="array" ref="Q41">IF(SUM(Q31:Q39)&gt;0,SUM(Q31:Q39),"-")</f>
        <v>86.751480837013247</v>
      </c>
      <c r="R41" s="19">
        <f t="array" ref="R41">IF(SUM(R31:R39)&gt;0,SUM(R31:R39),"-")</f>
        <v>11.5</v>
      </c>
      <c r="S41" s="19">
        <f t="array" ref="S41">IF(SUM(S31:S39)&gt;0,SUM(S31:S39),"-")</f>
        <v>101.11272169799901</v>
      </c>
      <c r="T41" s="19">
        <f t="array" ref="T41">IF(SUM(T31:T39)&gt;0,SUM(T31:T39),"-")</f>
        <v>87.716783387622144</v>
      </c>
      <c r="U41" s="19">
        <f t="array" ref="U41">IF(SUM(U31:U39)&gt;0,SUM(U31:U39),"-")</f>
        <v>100</v>
      </c>
      <c r="V41" s="19">
        <f t="array" ref="V41">IF(SUM(V31:V39)&gt;0,SUM(V31:V39),"-")</f>
        <v>82.625341451405177</v>
      </c>
    </row>
    <row r="42" spans="2:22" ht="11.85" customHeight="1" x14ac:dyDescent="0.25">
      <c r="B42" s="37" t="s">
        <v>31</v>
      </c>
      <c r="C42" s="37"/>
      <c r="D42" s="37"/>
      <c r="E42" s="37"/>
      <c r="F42" s="37"/>
      <c r="G42" s="37"/>
      <c r="H42" s="37"/>
      <c r="I42" s="37"/>
      <c r="J42" s="37"/>
      <c r="K42" s="37"/>
      <c r="M42" s="37" t="s">
        <v>31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2:22" ht="11.85" customHeight="1" x14ac:dyDescent="0.2">
      <c r="B43" s="22" t="s">
        <v>34</v>
      </c>
      <c r="D43" s="23">
        <f>[1]POLA!$BI$12</f>
        <v>2150</v>
      </c>
      <c r="E43" s="24" t="s">
        <v>33</v>
      </c>
      <c r="G43" s="5"/>
      <c r="M43" s="22" t="s">
        <v>35</v>
      </c>
      <c r="O43" s="16">
        <f t="array" ref="O43">IF(COUNT(IF([1]SURVEI!$J$13:$J$4237=1,[1]SURVEI!$J$13:$J$4237,""))&gt;0,SUM(IF([1]SURVEI!$J$13:$J$4237=1,[1]SURVEI!$AE$13:$AE$4237,0))/COUNT(IF([1]SURVEI!$J$13:$J$4237=1,[1]SURVEI!$J$13:$J$4237,""),"-"),"-")</f>
        <v>2671.6309523809518</v>
      </c>
      <c r="P43" s="24" t="s">
        <v>33</v>
      </c>
      <c r="R43" s="5"/>
    </row>
    <row r="44" spans="2:22" ht="11.85" customHeight="1" x14ac:dyDescent="0.2">
      <c r="B44" s="22"/>
      <c r="D44" s="25"/>
      <c r="E44" s="24"/>
      <c r="G44" s="5"/>
      <c r="M44" s="22"/>
      <c r="O44" s="30"/>
      <c r="P44" s="24"/>
      <c r="R44" s="5"/>
    </row>
    <row r="45" spans="2:22" ht="12.75" customHeight="1" x14ac:dyDescent="0.25">
      <c r="G45" s="38" t="str">
        <f>UPPER([1]SITUASI!$M$11)</f>
        <v>WILAYAH PERIKANAN</v>
      </c>
      <c r="H45" s="38"/>
      <c r="I45" s="38"/>
      <c r="J45" s="38"/>
      <c r="K45" s="38"/>
      <c r="R45" s="38" t="str">
        <f>UPPER([1]SITUASI!$M$41)</f>
        <v>WILAYAH SEDANG</v>
      </c>
      <c r="S45" s="38"/>
      <c r="T45" s="38"/>
      <c r="U45" s="38"/>
      <c r="V45" s="38"/>
    </row>
    <row r="47" spans="2:22" ht="12" x14ac:dyDescent="0.25">
      <c r="B47" s="39" t="s">
        <v>1</v>
      </c>
      <c r="C47" s="39" t="s">
        <v>2</v>
      </c>
      <c r="D47" s="40" t="s">
        <v>3</v>
      </c>
      <c r="E47" s="40"/>
      <c r="F47" s="40"/>
      <c r="G47" s="40"/>
      <c r="H47" s="40"/>
      <c r="I47" s="40"/>
      <c r="J47" s="40"/>
      <c r="K47" s="40"/>
      <c r="M47" s="39" t="s">
        <v>1</v>
      </c>
      <c r="N47" s="39" t="s">
        <v>2</v>
      </c>
      <c r="O47" s="40" t="s">
        <v>3</v>
      </c>
      <c r="P47" s="40"/>
      <c r="Q47" s="40"/>
      <c r="R47" s="40"/>
      <c r="S47" s="40"/>
      <c r="T47" s="40"/>
      <c r="U47" s="40"/>
      <c r="V47" s="40"/>
    </row>
    <row r="48" spans="2:22" ht="11.85" customHeight="1" x14ac:dyDescent="0.25">
      <c r="B48" s="39"/>
      <c r="C48" s="39"/>
      <c r="D48" s="10" t="s">
        <v>4</v>
      </c>
      <c r="E48" s="11" t="s">
        <v>5</v>
      </c>
      <c r="F48" s="12" t="s">
        <v>6</v>
      </c>
      <c r="G48" s="11" t="s">
        <v>7</v>
      </c>
      <c r="H48" s="13" t="s">
        <v>8</v>
      </c>
      <c r="I48" s="11" t="s">
        <v>9</v>
      </c>
      <c r="J48" s="11" t="s">
        <v>10</v>
      </c>
      <c r="K48" s="11" t="s">
        <v>11</v>
      </c>
      <c r="M48" s="39"/>
      <c r="N48" s="39"/>
      <c r="O48" s="10" t="s">
        <v>4</v>
      </c>
      <c r="P48" s="11" t="s">
        <v>5</v>
      </c>
      <c r="Q48" s="12" t="s">
        <v>6</v>
      </c>
      <c r="R48" s="11" t="s">
        <v>7</v>
      </c>
      <c r="S48" s="13" t="s">
        <v>8</v>
      </c>
      <c r="T48" s="11" t="s">
        <v>9</v>
      </c>
      <c r="U48" s="11" t="s">
        <v>10</v>
      </c>
      <c r="V48" s="11" t="s">
        <v>11</v>
      </c>
    </row>
    <row r="49" spans="2:22" ht="11.85" customHeight="1" x14ac:dyDescent="0.25">
      <c r="B49" s="31"/>
      <c r="C49" s="32"/>
      <c r="D49" s="32"/>
      <c r="E49" s="32"/>
      <c r="F49" s="32"/>
      <c r="G49" s="32"/>
      <c r="H49" s="32"/>
      <c r="I49" s="32"/>
      <c r="J49" s="32"/>
      <c r="K49" s="33"/>
      <c r="M49" s="31"/>
      <c r="N49" s="32"/>
      <c r="O49" s="32"/>
      <c r="P49" s="32"/>
      <c r="Q49" s="32"/>
      <c r="R49" s="32"/>
      <c r="S49" s="32"/>
      <c r="T49" s="32"/>
      <c r="U49" s="32"/>
      <c r="V49" s="33"/>
    </row>
    <row r="50" spans="2:22" ht="11.85" customHeight="1" x14ac:dyDescent="0.25">
      <c r="B50" s="14" t="s">
        <v>12</v>
      </c>
      <c r="C50" s="15" t="s">
        <v>13</v>
      </c>
      <c r="D50" s="16" t="str">
        <f t="array" ref="D50">IF(COUNT(IF([1]SURVEI!$H$13:$H$4237=2,[1]SURVEI!$H$13:$H$4237,"-"))&gt;0,[1]POLA!$BF$14,"-")</f>
        <v>-</v>
      </c>
      <c r="E50" s="17" t="str">
        <f t="array" ref="E50">IF(COUNT(IF([1]SURVEI!$H$13:$H$4237=2,[1]SURVEI!$H$13:$H$4237,"-"))&gt;0,$D50/$D$60*100,"-")</f>
        <v>-</v>
      </c>
      <c r="F50" s="18" t="str">
        <f t="array" ref="F50">IF(COUNT(IF([1]SURVEI!$H$13:$H$4237=2,[1]SURVEI!$H$13:$H$4237,"-"))&gt;0,$D50/$D$62*100,"-")</f>
        <v>-</v>
      </c>
      <c r="G50" s="17">
        <v>0.5</v>
      </c>
      <c r="H50" s="17" t="str">
        <f t="array" ref="H50">IF(COUNT(IF([1]SURVEI!$H$13:$H$4237=2,[1]SURVEI!$H$13:$H$4237,"-"))&gt;0,E50*G50,"-")</f>
        <v>-</v>
      </c>
      <c r="I50" s="17" t="str">
        <f t="array" ref="I50">IF(COUNT(IF([1]SURVEI!$H$13:$H$4237=2,[1]SURVEI!$H$13:$H$4237,"-"))&gt;0,F50*G50,"-")</f>
        <v>-</v>
      </c>
      <c r="J50" s="17">
        <v>25</v>
      </c>
      <c r="K50" s="19" t="str">
        <f t="array" ref="K50">IF(COUNT(IF([1]SURVEI!$H$13:$H$4237=2,[1]SURVEI!$H$13:$H$4237,"-"))&gt;0,IF(I50&gt;J50,J50,I50),"-")</f>
        <v>-</v>
      </c>
      <c r="M50" s="14" t="s">
        <v>12</v>
      </c>
      <c r="N50" s="15" t="s">
        <v>13</v>
      </c>
      <c r="O50" s="16">
        <f t="array" ref="O50">IF(COUNT(IF([1]SURVEI!$J$13:$J$4237=1,[1]SURVEI!$J$13:$J$4237,"-"))&gt;0,[1]POLA!$DV$14,"-")</f>
        <v>853.50433461538455</v>
      </c>
      <c r="P50" s="17">
        <f t="array" ref="P50">IF(COUNT(IF([1]SURVEI!$J$13:$J$4237=2,[1]SURVEI!$J$13:$J$4237,"-"))&gt;0,$O50/$O$60*100,"-")</f>
        <v>44.275968911660577</v>
      </c>
      <c r="Q50" s="18">
        <f t="array" ref="Q50">IF(COUNT(IF([1]SURVEI!$J$13:$J$4237=2,[1]SURVEI!$J$13:$J$4237,"-"))&gt;0,$O50/$O$62*100,"-")</f>
        <v>35.372997946375506</v>
      </c>
      <c r="R50" s="17">
        <v>0.5</v>
      </c>
      <c r="S50" s="17">
        <f t="array" ref="S50">IF(COUNT(IF([1]SURVEI!$J$13:$J$4237=2,[1]SURVEI!$J$13:$J$4237,"-"))&gt;0,P50*R50,"-")</f>
        <v>22.137984455830289</v>
      </c>
      <c r="T50" s="17">
        <f t="array" ref="T50">IF(COUNT(IF([1]SURVEI!$J$13:$J$4237=2,[1]SURVEI!$J$13:$J$4237,"-"))&gt;0,Q50*R50,"-")</f>
        <v>17.686498973187753</v>
      </c>
      <c r="U50" s="17">
        <v>25</v>
      </c>
      <c r="V50" s="19">
        <f t="array" ref="V50">IF(COUNT(IF([1]SURVEI!$J$13:$J$4237=2,[1]SURVEI!$J$13:$J$4237,"-"))&gt;0,IF(T50&gt;U50,U50,T50),"-")</f>
        <v>17.686498973187753</v>
      </c>
    </row>
    <row r="51" spans="2:22" ht="11.85" customHeight="1" x14ac:dyDescent="0.25">
      <c r="B51" s="14" t="s">
        <v>14</v>
      </c>
      <c r="C51" s="15" t="s">
        <v>15</v>
      </c>
      <c r="D51" s="16" t="str">
        <f t="array" ref="D51">IF(COUNT(IF([1]SURVEI!$H$13:$H$4237=2,[1]SURVEI!$H$13:$H$4237,"-"))&gt;0,[1]POLA!$BF$19,"-")</f>
        <v>-</v>
      </c>
      <c r="E51" s="17" t="str">
        <f t="array" ref="E51">IF(COUNT(IF([1]SURVEI!$H$13:$H$4237=2,[1]SURVEI!$H$13:$H$4237,"-"))&gt;0,$D51/$D$60*100,"-")</f>
        <v>-</v>
      </c>
      <c r="F51" s="18" t="str">
        <f t="array" ref="F51">IF(COUNT(IF([1]SURVEI!$H$13:$H$4237=2,[1]SURVEI!$H$13:$H$4237,"-"))&gt;0,$D51/$D$62*100,"-")</f>
        <v>-</v>
      </c>
      <c r="G51" s="17">
        <v>0.5</v>
      </c>
      <c r="H51" s="17" t="str">
        <f t="array" ref="H51">IF(COUNT(IF([1]SURVEI!$H$13:$H$4237=2,[1]SURVEI!$H$13:$H$4237,"-"))&gt;0,E51*G51,"-")</f>
        <v>-</v>
      </c>
      <c r="I51" s="17" t="str">
        <f t="array" ref="I51">IF(COUNT(IF([1]SURVEI!$H$13:$H$4237=2,[1]SURVEI!$H$13:$H$4237,"-"))&gt;0,F51*G51,"-")</f>
        <v>-</v>
      </c>
      <c r="J51" s="17">
        <v>2.5</v>
      </c>
      <c r="K51" s="19" t="str">
        <f t="array" ref="K51">IF(COUNT(IF([1]SURVEI!$H$13:$H$4237=2,[1]SURVEI!$H$13:$H$4237,"-"))&gt;0,IF(I51&gt;J51,J51,I51),"-")</f>
        <v>-</v>
      </c>
      <c r="M51" s="14" t="s">
        <v>14</v>
      </c>
      <c r="N51" s="15" t="s">
        <v>15</v>
      </c>
      <c r="O51" s="16">
        <f t="array" ref="O51">IF(COUNT(IF([1]SURVEI!$J$13:$J$4237=1,[1]SURVEI!$J$13:$J$4237,"-"))&gt;0,[1]POLA!$DV$19,"-")</f>
        <v>80.322427884615394</v>
      </c>
      <c r="P51" s="17">
        <f t="array" ref="P51">IF(COUNT(IF([1]SURVEI!$J$13:$J$4237=2,[1]SURVEI!$J$13:$J$4237,"-"))&gt;0,$O51/$O$60*100,"-")</f>
        <v>4.1667665595757439</v>
      </c>
      <c r="Q51" s="18">
        <f t="array" ref="Q51">IF(COUNT(IF([1]SURVEI!$J$13:$J$4237=2,[1]SURVEI!$J$13:$J$4237,"-"))&gt;0,$O51/$O$62*100,"-")</f>
        <v>3.3289169853961527</v>
      </c>
      <c r="R51" s="17">
        <v>0.5</v>
      </c>
      <c r="S51" s="17">
        <f t="array" ref="S51">IF(COUNT(IF([1]SURVEI!$J$13:$J$4237=2,[1]SURVEI!$J$13:$J$4237,"-"))&gt;0,P51*R51,"-")</f>
        <v>2.083383279787872</v>
      </c>
      <c r="T51" s="17">
        <f t="array" ref="T51">IF(COUNT(IF([1]SURVEI!$J$13:$J$4237=2,[1]SURVEI!$J$13:$J$4237,"-"))&gt;0,Q51*R51,"-")</f>
        <v>1.6644584926980763</v>
      </c>
      <c r="U51" s="17">
        <v>2.5</v>
      </c>
      <c r="V51" s="19">
        <f t="array" ref="V51">IF(COUNT(IF([1]SURVEI!$J$13:$J$4237=2,[1]SURVEI!$J$13:$J$4237,"-"))&gt;0,IF(T51&gt;U51,U51,T51),"-")</f>
        <v>1.6644584926980763</v>
      </c>
    </row>
    <row r="52" spans="2:22" ht="11.85" customHeight="1" x14ac:dyDescent="0.25">
      <c r="B52" s="14" t="s">
        <v>16</v>
      </c>
      <c r="C52" s="15" t="s">
        <v>17</v>
      </c>
      <c r="D52" s="16" t="str">
        <f t="array" ref="D52">IF(COUNT(IF([1]SURVEI!$H$13:$H$4237=2,[1]SURVEI!$H$13:$H$4237,"-"))&gt;0,[1]POLA!$BF$26,"-")</f>
        <v>-</v>
      </c>
      <c r="E52" s="17" t="str">
        <f t="array" ref="E52">IF(COUNT(IF([1]SURVEI!$H$13:$H$4237=2,[1]SURVEI!$H$13:$H$4237,"-"))&gt;0,$D52/$D$60*100,"-")</f>
        <v>-</v>
      </c>
      <c r="F52" s="18" t="str">
        <f t="array" ref="F52">IF(COUNT(IF([1]SURVEI!$H$13:$H$4237=2,[1]SURVEI!$H$13:$H$4237,"-"))&gt;0,$D52/$D$62*100,"-")</f>
        <v>-</v>
      </c>
      <c r="G52" s="17">
        <v>2</v>
      </c>
      <c r="H52" s="17" t="str">
        <f t="array" ref="H52">IF(COUNT(IF([1]SURVEI!$H$13:$H$4237=2,[1]SURVEI!$H$13:$H$4237,"-"))&gt;0,E52*G52,"-")</f>
        <v>-</v>
      </c>
      <c r="I52" s="17" t="str">
        <f t="array" ref="I52">IF(COUNT(IF([1]SURVEI!$H$13:$H$4237=2,[1]SURVEI!$H$13:$H$4237,"-"))&gt;0,F52*G52,"-")</f>
        <v>-</v>
      </c>
      <c r="J52" s="17">
        <v>24</v>
      </c>
      <c r="K52" s="19" t="str">
        <f t="array" ref="K52">IF(COUNT(IF([1]SURVEI!$H$13:$H$4237=2,[1]SURVEI!$H$13:$H$4237,"-"))&gt;0,IF(I52&gt;J52,J52,I52),"-")</f>
        <v>-</v>
      </c>
      <c r="M52" s="14" t="s">
        <v>16</v>
      </c>
      <c r="N52" s="15" t="s">
        <v>17</v>
      </c>
      <c r="O52" s="16">
        <f t="array" ref="O52">IF(COUNT(IF([1]SURVEI!$J$13:$J$4237=1,[1]SURVEI!$J$13:$J$4237,"-"))&gt;0,[1]POLA!$DV$26,"-")</f>
        <v>265.3779487179487</v>
      </c>
      <c r="P52" s="17">
        <f t="array" ref="P52">IF(COUNT(IF([1]SURVEI!$J$13:$J$4237=2,[1]SURVEI!$J$13:$J$4237,"-"))&gt;0,$O52/$O$60*100,"-")</f>
        <v>13.766615271580321</v>
      </c>
      <c r="Q52" s="18">
        <f t="array" ref="Q52">IF(COUNT(IF([1]SURVEI!$J$13:$J$4237=2,[1]SURVEI!$J$13:$J$4237,"-"))&gt;0,$O52/$O$62*100,"-")</f>
        <v>10.998436978347055</v>
      </c>
      <c r="R52" s="17">
        <v>2</v>
      </c>
      <c r="S52" s="17">
        <f t="array" ref="S52">IF(COUNT(IF([1]SURVEI!$J$13:$J$4237=2,[1]SURVEI!$J$13:$J$4237,"-"))&gt;0,P52*R52,"-")</f>
        <v>27.533230543160641</v>
      </c>
      <c r="T52" s="17">
        <f t="array" ref="T52">IF(COUNT(IF([1]SURVEI!$J$13:$J$4237=2,[1]SURVEI!$J$13:$J$4237,"-"))&gt;0,Q52*R52,"-")</f>
        <v>21.99687395669411</v>
      </c>
      <c r="U52" s="17">
        <v>24</v>
      </c>
      <c r="V52" s="19">
        <f t="array" ref="V52">IF(COUNT(IF([1]SURVEI!$J$13:$J$4237=2,[1]SURVEI!$J$13:$J$4237,"-"))&gt;0,IF(T52&gt;U52,U52,T52),"-")</f>
        <v>21.99687395669411</v>
      </c>
    </row>
    <row r="53" spans="2:22" ht="11.85" customHeight="1" x14ac:dyDescent="0.25">
      <c r="B53" s="14" t="s">
        <v>18</v>
      </c>
      <c r="C53" s="15" t="s">
        <v>19</v>
      </c>
      <c r="D53" s="16" t="str">
        <f t="array" ref="D53">IF(COUNT(IF([1]SURVEI!$H$13:$H$4237=2,[1]SURVEI!$H$13:$H$4237,"-"))&gt;0,[1]POLA!$BF$33,"-")</f>
        <v>-</v>
      </c>
      <c r="E53" s="17" t="str">
        <f t="array" ref="E53">IF(COUNT(IF([1]SURVEI!$H$13:$H$4237=2,[1]SURVEI!$H$13:$H$4237,"-"))&gt;0,$D53/$D$60*100,"-")</f>
        <v>-</v>
      </c>
      <c r="F53" s="18" t="str">
        <f t="array" ref="F53">IF(COUNT(IF([1]SURVEI!$H$13:$H$4237=2,[1]SURVEI!$H$13:$H$4237,"-"))&gt;0,$D53/$D$62*100,"-")</f>
        <v>-</v>
      </c>
      <c r="G53" s="17">
        <v>0.5</v>
      </c>
      <c r="H53" s="17" t="str">
        <f t="array" ref="H53">IF(COUNT(IF([1]SURVEI!$H$13:$H$4237=2,[1]SURVEI!$H$13:$H$4237,"-"))&gt;0,E53*G53,"-")</f>
        <v>-</v>
      </c>
      <c r="I53" s="17" t="str">
        <f t="array" ref="I53">IF(COUNT(IF([1]SURVEI!$H$13:$H$4237=2,[1]SURVEI!$H$13:$H$4237,"-"))&gt;0,F53*G53,"-")</f>
        <v>-</v>
      </c>
      <c r="J53" s="17">
        <v>5</v>
      </c>
      <c r="K53" s="19" t="str">
        <f t="array" ref="K53">IF(COUNT(IF([1]SURVEI!$H$13:$H$4237=2,[1]SURVEI!$H$13:$H$4237,"-"))&gt;0,IF(I53&gt;J53,J53,I53),"-")</f>
        <v>-</v>
      </c>
      <c r="M53" s="14" t="s">
        <v>18</v>
      </c>
      <c r="N53" s="15" t="s">
        <v>19</v>
      </c>
      <c r="O53" s="16">
        <f t="array" ref="O53">IF(COUNT(IF([1]SURVEI!$J$13:$J$4237=1,[1]SURVEI!$J$13:$J$4237,"-"))&gt;0,[1]POLA!$DV$33,"-")</f>
        <v>346.73805128205129</v>
      </c>
      <c r="P53" s="17">
        <f t="array" ref="P53">IF(COUNT(IF([1]SURVEI!$J$13:$J$4237=2,[1]SURVEI!$J$13:$J$4237,"-"))&gt;0,$O53/$O$60*100,"-")</f>
        <v>17.987211729829159</v>
      </c>
      <c r="Q53" s="18">
        <f t="array" ref="Q53">IF(COUNT(IF([1]SURVEI!$J$13:$J$4237=2,[1]SURVEI!$J$13:$J$4237,"-"))&gt;0,$O53/$O$62*100,"-")</f>
        <v>14.370359796072163</v>
      </c>
      <c r="R53" s="17">
        <v>0.5</v>
      </c>
      <c r="S53" s="17">
        <f t="array" ref="S53">IF(COUNT(IF([1]SURVEI!$J$13:$J$4237=2,[1]SURVEI!$J$13:$J$4237,"-"))&gt;0,P53*R53,"-")</f>
        <v>8.9936058649145796</v>
      </c>
      <c r="T53" s="17">
        <f t="array" ref="T53">IF(COUNT(IF([1]SURVEI!$J$13:$J$4237=2,[1]SURVEI!$J$13:$J$4237,"-"))&gt;0,Q53*R53,"-")</f>
        <v>7.1851798980360817</v>
      </c>
      <c r="U53" s="17">
        <v>5</v>
      </c>
      <c r="V53" s="19">
        <f t="array" ref="V53">IF(COUNT(IF([1]SURVEI!$J$13:$J$4237=2,[1]SURVEI!$J$13:$J$4237,"-"))&gt;0,IF(T53&gt;U53,U53,T53),"-")</f>
        <v>5</v>
      </c>
    </row>
    <row r="54" spans="2:22" ht="11.85" customHeight="1" x14ac:dyDescent="0.25">
      <c r="B54" s="14" t="s">
        <v>20</v>
      </c>
      <c r="C54" s="15" t="s">
        <v>21</v>
      </c>
      <c r="D54" s="16" t="str">
        <f t="array" ref="D54">IF(COUNT(IF([1]SURVEI!$H$13:$H$4237=2,[1]SURVEI!$H$13:$H$4237,"-"))&gt;0,[1]POLA!$BF$39,"-")</f>
        <v>-</v>
      </c>
      <c r="E54" s="17" t="str">
        <f t="array" ref="E54">IF(COUNT(IF([1]SURVEI!$H$13:$H$4237=2,[1]SURVEI!$H$13:$H$4237,"-"))&gt;0,$D54/$D$60*100,"-")</f>
        <v>-</v>
      </c>
      <c r="F54" s="18" t="str">
        <f t="array" ref="F54">IF(COUNT(IF([1]SURVEI!$H$13:$H$4237=2,[1]SURVEI!$H$13:$H$4237,"-"))&gt;0,$D54/$D$62*100,"-")</f>
        <v>-</v>
      </c>
      <c r="G54" s="17">
        <v>0.5</v>
      </c>
      <c r="H54" s="17" t="str">
        <f t="array" ref="H54">IF(COUNT(IF([1]SURVEI!$H$13:$H$4237=2,[1]SURVEI!$H$13:$H$4237,"-"))&gt;0,E54*G54,"-")</f>
        <v>-</v>
      </c>
      <c r="I54" s="17" t="str">
        <f t="array" ref="I54">IF(COUNT(IF([1]SURVEI!$H$13:$H$4237=2,[1]SURVEI!$H$13:$H$4237,"-"))&gt;0,F54*G54,"-")</f>
        <v>-</v>
      </c>
      <c r="J54" s="17">
        <v>1</v>
      </c>
      <c r="K54" s="19" t="str">
        <f t="array" ref="K54">IF(COUNT(IF([1]SURVEI!$H$13:$H$4237=2,[1]SURVEI!$H$13:$H$4237,"-"))&gt;0,IF(I54&gt;J54,J54,I54),"-")</f>
        <v>-</v>
      </c>
      <c r="M54" s="14" t="s">
        <v>20</v>
      </c>
      <c r="N54" s="15" t="s">
        <v>21</v>
      </c>
      <c r="O54" s="16">
        <f t="array" ref="O54">IF(COUNT(IF([1]SURVEI!$J$13:$J$4237=1,[1]SURVEI!$J$13:$J$4237,"-"))&gt;0,[1]POLA!$DV$39,"-")</f>
        <v>35.33123333333333</v>
      </c>
      <c r="P54" s="17">
        <f t="array" ref="P54">IF(COUNT(IF([1]SURVEI!$J$13:$J$4237=2,[1]SURVEI!$J$13:$J$4237,"-"))&gt;0,$O54/$O$60*100,"-")</f>
        <v>1.8328255935363535</v>
      </c>
      <c r="Q54" s="18">
        <f t="array" ref="Q54">IF(COUNT(IF([1]SURVEI!$J$13:$J$4237=2,[1]SURVEI!$J$13:$J$4237,"-"))&gt;0,$O54/$O$62*100,"-")</f>
        <v>1.4642827147516473</v>
      </c>
      <c r="R54" s="17">
        <v>0.5</v>
      </c>
      <c r="S54" s="17">
        <f t="array" ref="S54">IF(COUNT(IF([1]SURVEI!$J$13:$J$4237=2,[1]SURVEI!$J$13:$J$4237,"-"))&gt;0,P54*R54,"-")</f>
        <v>0.91641279676817677</v>
      </c>
      <c r="T54" s="17">
        <f t="array" ref="T54">IF(COUNT(IF([1]SURVEI!$J$13:$J$4237=2,[1]SURVEI!$J$13:$J$4237,"-"))&gt;0,Q54*R54,"-")</f>
        <v>0.73214135737582364</v>
      </c>
      <c r="U54" s="17">
        <v>1</v>
      </c>
      <c r="V54" s="19">
        <f t="array" ref="V54">IF(COUNT(IF([1]SURVEI!$J$13:$J$4237=2,[1]SURVEI!$J$13:$J$4237,"-"))&gt;0,IF(T54&gt;U54,U54,T54),"-")</f>
        <v>0.73214135737582364</v>
      </c>
    </row>
    <row r="55" spans="2:22" ht="11.85" customHeight="1" x14ac:dyDescent="0.25">
      <c r="B55" s="14" t="s">
        <v>22</v>
      </c>
      <c r="C55" s="15" t="s">
        <v>23</v>
      </c>
      <c r="D55" s="16" t="str">
        <f t="array" ref="D55">IF(COUNT(IF([1]SURVEI!$H$13:$H$4237=2,[1]SURVEI!$H$13:$H$4237,"-"))&gt;0,[1]POLA!$BF$45,"-")</f>
        <v>-</v>
      </c>
      <c r="E55" s="17" t="str">
        <f t="array" ref="E55">IF(COUNT(IF([1]SURVEI!$H$13:$H$4237=2,[1]SURVEI!$H$13:$H$4237,"-"))&gt;0,$D55/$D$60*100,"-")</f>
        <v>-</v>
      </c>
      <c r="F55" s="18" t="str">
        <f t="array" ref="F55">IF(COUNT(IF([1]SURVEI!$H$13:$H$4237=2,[1]SURVEI!$H$13:$H$4237,"-"))&gt;0,$D55/$D$62*100,"-")</f>
        <v>-</v>
      </c>
      <c r="G55" s="17">
        <v>2</v>
      </c>
      <c r="H55" s="17" t="str">
        <f t="array" ref="H55">IF(COUNT(IF([1]SURVEI!$H$13:$H$4237=2,[1]SURVEI!$H$13:$H$4237,"-"))&gt;0,E55*G55,"-")</f>
        <v>-</v>
      </c>
      <c r="I55" s="17" t="str">
        <f t="array" ref="I55">IF(COUNT(IF([1]SURVEI!$H$13:$H$4237=2,[1]SURVEI!$H$13:$H$4237,"-"))&gt;0,F55*G55,"-")</f>
        <v>-</v>
      </c>
      <c r="J55" s="17">
        <v>10</v>
      </c>
      <c r="K55" s="19" t="str">
        <f t="array" ref="K55">IF(COUNT(IF([1]SURVEI!$H$13:$H$4237=2,[1]SURVEI!$H$13:$H$4237,"-"))&gt;0,IF(I55&gt;J55,J55,I55),"-")</f>
        <v>-</v>
      </c>
      <c r="M55" s="14" t="s">
        <v>22</v>
      </c>
      <c r="N55" s="15" t="s">
        <v>23</v>
      </c>
      <c r="O55" s="16">
        <f t="array" ref="O55">IF(COUNT(IF([1]SURVEI!$J$13:$J$4237=1,[1]SURVEI!$J$13:$J$4237,"-"))&gt;0,[1]POLA!$DV$45,"-")</f>
        <v>107.61718589743592</v>
      </c>
      <c r="P55" s="17">
        <f t="array" ref="P55">IF(COUNT(IF([1]SURVEI!$J$13:$J$4237=2,[1]SURVEI!$J$13:$J$4237,"-"))&gt;0,$O55/$O$60*100,"-")</f>
        <v>5.5826959324142873</v>
      </c>
      <c r="Q55" s="18">
        <f t="array" ref="Q55">IF(COUNT(IF([1]SURVEI!$J$13:$J$4237=2,[1]SURVEI!$J$13:$J$4237,"-"))&gt;0,$O55/$O$62*100,"-")</f>
        <v>4.4601325867432733</v>
      </c>
      <c r="R55" s="17">
        <v>2</v>
      </c>
      <c r="S55" s="17">
        <f t="array" ref="S55">IF(COUNT(IF([1]SURVEI!$J$13:$J$4237=2,[1]SURVEI!$J$13:$J$4237,"-"))&gt;0,P55*R55,"-")</f>
        <v>11.165391864828575</v>
      </c>
      <c r="T55" s="17">
        <f t="array" ref="T55">IF(COUNT(IF([1]SURVEI!$J$13:$J$4237=2,[1]SURVEI!$J$13:$J$4237,"-"))&gt;0,Q55*R55,"-")</f>
        <v>8.9202651734865466</v>
      </c>
      <c r="U55" s="17">
        <v>10</v>
      </c>
      <c r="V55" s="19">
        <f t="array" ref="V55">IF(COUNT(IF([1]SURVEI!$J$13:$J$4237=2,[1]SURVEI!$J$13:$J$4237,"-"))&gt;0,IF(T55&gt;U55,U55,T55),"-")</f>
        <v>8.9202651734865466</v>
      </c>
    </row>
    <row r="56" spans="2:22" ht="11.85" customHeight="1" x14ac:dyDescent="0.25">
      <c r="B56" s="14" t="s">
        <v>24</v>
      </c>
      <c r="C56" s="15" t="s">
        <v>25</v>
      </c>
      <c r="D56" s="16" t="str">
        <f t="array" ref="D56">IF(COUNT(IF([1]SURVEI!$H$13:$H$4237=2,[1]SURVEI!$H$13:$H$4237,"-"))&gt;0,[1]POLA!$BF$51,"-")</f>
        <v>-</v>
      </c>
      <c r="E56" s="17" t="str">
        <f t="array" ref="E56">IF(COUNT(IF([1]SURVEI!$H$13:$H$4237=2,[1]SURVEI!$H$13:$H$4237,"-"))&gt;0,$D56/$D$60*100,"-")</f>
        <v>-</v>
      </c>
      <c r="F56" s="18" t="str">
        <f t="array" ref="F56">IF(COUNT(IF([1]SURVEI!$H$13:$H$4237=2,[1]SURVEI!$H$13:$H$4237,"-"))&gt;0,$D56/$D$62*100,"-")</f>
        <v>-</v>
      </c>
      <c r="G56" s="17">
        <v>0.5</v>
      </c>
      <c r="H56" s="17" t="str">
        <f t="array" ref="H56">IF(COUNT(IF([1]SURVEI!$H$13:$H$4237=2,[1]SURVEI!$H$13:$H$4237,"-"))&gt;0,E56*G56,"-")</f>
        <v>-</v>
      </c>
      <c r="I56" s="17" t="str">
        <f t="array" ref="I56">IF(COUNT(IF([1]SURVEI!$H$13:$H$4237=2,[1]SURVEI!$H$13:$H$4237,"-"))&gt;0,F56*G56,"-")</f>
        <v>-</v>
      </c>
      <c r="J56" s="17">
        <v>2.5</v>
      </c>
      <c r="K56" s="19" t="str">
        <f t="array" ref="K56">IF(COUNT(IF([1]SURVEI!$H$13:$H$4237=2,[1]SURVEI!$H$13:$H$4237,"-"))&gt;0,IF(I56&gt;J56,J56,I56),"-")</f>
        <v>-</v>
      </c>
      <c r="M56" s="14" t="s">
        <v>24</v>
      </c>
      <c r="N56" s="15" t="s">
        <v>25</v>
      </c>
      <c r="O56" s="16">
        <f t="array" ref="O56">IF(COUNT(IF([1]SURVEI!$J$13:$J$4237=1,[1]SURVEI!$J$13:$J$4237,"-"))&gt;0,[1]POLA!$DV$51,"-")</f>
        <v>83.019884615384626</v>
      </c>
      <c r="P56" s="17">
        <f t="array" ref="P56">IF(COUNT(IF([1]SURVEI!$J$13:$J$4237=2,[1]SURVEI!$J$13:$J$4237,"-"))&gt;0,$O56/$O$60*100,"-")</f>
        <v>4.30669849138709</v>
      </c>
      <c r="Q56" s="18">
        <f t="array" ref="Q56">IF(COUNT(IF([1]SURVEI!$J$13:$J$4237=2,[1]SURVEI!$J$13:$J$4237,"-"))&gt;0,$O56/$O$62*100,"-")</f>
        <v>3.4407115335057816</v>
      </c>
      <c r="R56" s="17">
        <v>0.5</v>
      </c>
      <c r="S56" s="17">
        <f t="array" ref="S56">IF(COUNT(IF([1]SURVEI!$J$13:$J$4237=2,[1]SURVEI!$J$13:$J$4237,"-"))&gt;0,P56*R56,"-")</f>
        <v>2.153349245693545</v>
      </c>
      <c r="T56" s="17">
        <f t="array" ref="T56">IF(COUNT(IF([1]SURVEI!$J$13:$J$4237=2,[1]SURVEI!$J$13:$J$4237,"-"))&gt;0,Q56*R56,"-")</f>
        <v>1.7203557667528908</v>
      </c>
      <c r="U56" s="17">
        <v>2.5</v>
      </c>
      <c r="V56" s="19">
        <f t="array" ref="V56">IF(COUNT(IF([1]SURVEI!$J$13:$J$4237=2,[1]SURVEI!$J$13:$J$4237,"-"))&gt;0,IF(T56&gt;U56,U56,T56),"-")</f>
        <v>1.7203557667528908</v>
      </c>
    </row>
    <row r="57" spans="2:22" ht="11.85" customHeight="1" x14ac:dyDescent="0.25">
      <c r="B57" s="14" t="s">
        <v>26</v>
      </c>
      <c r="C57" s="15" t="s">
        <v>27</v>
      </c>
      <c r="D57" s="16" t="str">
        <f t="array" ref="D57">IF(COUNT(IF([1]SURVEI!$H$13:$H$4237=2,[1]SURVEI!$H$13:$H$4237,"-"))&gt;0,[1]POLA!$BF$56,"-")</f>
        <v>-</v>
      </c>
      <c r="E57" s="17" t="str">
        <f t="array" ref="E57">IF(COUNT(IF([1]SURVEI!$H$13:$H$4237=2,[1]SURVEI!$H$13:$H$4237,"-"))&gt;0,$D57/$D$60*100,"-")</f>
        <v>-</v>
      </c>
      <c r="F57" s="18" t="str">
        <f t="array" ref="F57">IF(COUNT(IF([1]SURVEI!$H$13:$H$4237=2,[1]SURVEI!$H$13:$H$4237,"-"))&gt;0,$D57/$D$62*100,"-")</f>
        <v>-</v>
      </c>
      <c r="G57" s="17">
        <v>5</v>
      </c>
      <c r="H57" s="17" t="str">
        <f t="array" ref="H57">IF(COUNT(IF([1]SURVEI!$H$13:$H$4237=2,[1]SURVEI!$H$13:$H$4237,"-"))&gt;0,E57*G57,"-")</f>
        <v>-</v>
      </c>
      <c r="I57" s="17" t="str">
        <f t="array" ref="I57">IF(COUNT(IF([1]SURVEI!$H$13:$H$4237=2,[1]SURVEI!$H$13:$H$4237,"-"))&gt;0,F57*G57,"-")</f>
        <v>-</v>
      </c>
      <c r="J57" s="17">
        <v>30</v>
      </c>
      <c r="K57" s="19" t="str">
        <f t="array" ref="K57">IF(COUNT(IF([1]SURVEI!$H$13:$H$4237=2,[1]SURVEI!$H$13:$H$4237,"-"))&gt;0,IF(I57&gt;J57,J57,I57),"-")</f>
        <v>-</v>
      </c>
      <c r="M57" s="14" t="s">
        <v>26</v>
      </c>
      <c r="N57" s="15" t="s">
        <v>27</v>
      </c>
      <c r="O57" s="16">
        <f t="array" ref="O57">IF(COUNT(IF([1]SURVEI!$J$13:$J$4237=1,[1]SURVEI!$J$13:$J$4237,"-"))&gt;0,[1]POLA!$DV$56,"-")</f>
        <v>115.32687115384599</v>
      </c>
      <c r="P57" s="17">
        <f t="array" ref="P57">IF(COUNT(IF([1]SURVEI!$J$13:$J$4237=2,[1]SURVEI!$J$13:$J$4237,"-"))&gt;0,$O57/$O$60*100,"-")</f>
        <v>5.9826397533034044</v>
      </c>
      <c r="Q57" s="18">
        <f t="array" ref="Q57">IF(COUNT(IF([1]SURVEI!$J$13:$J$4237=2,[1]SURVEI!$J$13:$J$4237,"-"))&gt;0,$O57/$O$62*100,"-")</f>
        <v>4.7796560732468167</v>
      </c>
      <c r="R57" s="17">
        <v>5</v>
      </c>
      <c r="S57" s="17">
        <f t="array" ref="S57">IF(COUNT(IF([1]SURVEI!$J$13:$J$4237=2,[1]SURVEI!$J$13:$J$4237,"-"))&gt;0,P57*R57,"-")</f>
        <v>29.91319876651702</v>
      </c>
      <c r="T57" s="17">
        <f t="array" ref="T57">IF(COUNT(IF([1]SURVEI!$J$13:$J$4237=2,[1]SURVEI!$J$13:$J$4237,"-"))&gt;0,Q57*R57,"-")</f>
        <v>23.898280366234083</v>
      </c>
      <c r="U57" s="17">
        <v>30</v>
      </c>
      <c r="V57" s="19">
        <f t="array" ref="V57">IF(COUNT(IF([1]SURVEI!$J$13:$J$4237=2,[1]SURVEI!$J$13:$J$4237,"-"))&gt;0,IF(T57&gt;U57,U57,T57),"-")</f>
        <v>23.898280366234083</v>
      </c>
    </row>
    <row r="58" spans="2:22" ht="11.85" customHeight="1" x14ac:dyDescent="0.25">
      <c r="B58" s="14" t="s">
        <v>28</v>
      </c>
      <c r="C58" s="15" t="s">
        <v>29</v>
      </c>
      <c r="D58" s="16" t="str">
        <f t="array" ref="D58">IF(COUNT(IF([1]SURVEI!$H$13:$H$4237=2,[1]SURVEI!$H$13:$H$4237,"-"))&gt;0,[1]POLA!$BF$60,"-")</f>
        <v>-</v>
      </c>
      <c r="E58" s="17" t="str">
        <f t="array" ref="E58">IF(COUNT(IF([1]SURVEI!$H$13:$H$4237=2,[1]SURVEI!$H$13:$H$4237,"-"))&gt;0,$D58/$D$60*100,"-")</f>
        <v>-</v>
      </c>
      <c r="F58" s="18" t="str">
        <f t="array" ref="F58">IF(COUNT(IF([1]SURVEI!$H$13:$H$4237=2,[1]SURVEI!$H$13:$H$4237,"-"))&gt;0,$D58/$D$62*100,"-")</f>
        <v>-</v>
      </c>
      <c r="G58" s="17">
        <v>0</v>
      </c>
      <c r="H58" s="17" t="str">
        <f t="array" ref="H58">IF(COUNT(IF([1]SURVEI!$H$13:$H$4237=2,[1]SURVEI!$H$13:$H$4237,"-"))&gt;0,E58*G58,"-")</f>
        <v>-</v>
      </c>
      <c r="I58" s="17" t="str">
        <f t="array" ref="I58">IF(COUNT(IF([1]SURVEI!$H$13:$H$4237=2,[1]SURVEI!$H$13:$H$4237,"-"))&gt;0,F58*G58,"-")</f>
        <v>-</v>
      </c>
      <c r="J58" s="17">
        <v>0</v>
      </c>
      <c r="K58" s="19" t="str">
        <f t="array" ref="K58">IF(COUNT(IF([1]SURVEI!$H$13:$H$4237=2,[1]SURVEI!$H$13:$H$4237,"-"))&gt;0,IF(I58&gt;J58,J58,I58),"-")</f>
        <v>-</v>
      </c>
      <c r="M58" s="14" t="s">
        <v>28</v>
      </c>
      <c r="N58" s="15" t="s">
        <v>29</v>
      </c>
      <c r="O58" s="16">
        <f t="array" ref="O58">IF(COUNT(IF([1]SURVEI!$J$13:$J$4237=1,[1]SURVEI!$J$13:$J$4237,"-"))&gt;0,[1]POLA!$DV$60,"-")</f>
        <v>40.454116666666671</v>
      </c>
      <c r="P58" s="17">
        <f t="array" ref="P58">IF(COUNT(IF([1]SURVEI!$J$13:$J$4237=2,[1]SURVEI!$J$13:$J$4237,"-"))&gt;0,$O58/$O$60*100,"-")</f>
        <v>2.0985777567130564</v>
      </c>
      <c r="Q58" s="18">
        <f t="array" ref="Q58">IF(COUNT(IF([1]SURVEI!$J$13:$J$4237=2,[1]SURVEI!$J$13:$J$4237,"-"))&gt;0,$O58/$O$62*100,"-")</f>
        <v>1.6765976782265328</v>
      </c>
      <c r="R58" s="17">
        <v>0</v>
      </c>
      <c r="S58" s="17">
        <f t="array" ref="S58">IF(COUNT(IF([1]SURVEI!$J$13:$J$4237=2,[1]SURVEI!$J$13:$J$4237,"-"))&gt;0,P58*R58,"-")</f>
        <v>0</v>
      </c>
      <c r="T58" s="17">
        <f t="array" ref="T58">IF(COUNT(IF([1]SURVEI!$J$13:$J$4237=2,[1]SURVEI!$J$13:$J$4237,"-"))&gt;0,Q58*R58,"-")</f>
        <v>0</v>
      </c>
      <c r="U58" s="17">
        <v>0</v>
      </c>
      <c r="V58" s="19">
        <f t="array" ref="V58">IF(COUNT(IF([1]SURVEI!$J$13:$J$4237=2,[1]SURVEI!$J$13:$J$4237,"-"))&gt;0,IF(T58&gt;U58,U58,T58),"-")</f>
        <v>0</v>
      </c>
    </row>
    <row r="59" spans="2:22" ht="11.85" customHeight="1" x14ac:dyDescent="0.2">
      <c r="B59" s="34"/>
      <c r="C59" s="35"/>
      <c r="D59" s="35"/>
      <c r="E59" s="35"/>
      <c r="F59" s="35"/>
      <c r="G59" s="35"/>
      <c r="H59" s="35"/>
      <c r="I59" s="35"/>
      <c r="J59" s="35"/>
      <c r="K59" s="36"/>
      <c r="M59" s="34"/>
      <c r="N59" s="35"/>
      <c r="O59" s="35"/>
      <c r="P59" s="35"/>
      <c r="Q59" s="35"/>
      <c r="R59" s="35"/>
      <c r="S59" s="35"/>
      <c r="T59" s="35"/>
      <c r="U59" s="35"/>
      <c r="V59" s="36"/>
    </row>
    <row r="60" spans="2:22" ht="11.85" customHeight="1" x14ac:dyDescent="0.25">
      <c r="B60" s="20"/>
      <c r="C60" s="21" t="s">
        <v>30</v>
      </c>
      <c r="D60" s="18" t="str">
        <f t="array" ref="D60">IF(SUM(D50:D58)&gt;0,SUM(D50:D58),"-")</f>
        <v>-</v>
      </c>
      <c r="E60" s="19" t="str">
        <f t="array" ref="E60">IF(SUM(E50:E58)&gt;0,SUM(E50:E58),"-")</f>
        <v>-</v>
      </c>
      <c r="F60" s="19" t="str">
        <f t="array" ref="F60">IF(SUM(F50:F58)&gt;0,SUM(F50:F58),"-")</f>
        <v>-</v>
      </c>
      <c r="G60" s="19">
        <f t="array" ref="G60">IF(SUM(G50:G58)&gt;0,SUM(G50:G58),"-")</f>
        <v>11.5</v>
      </c>
      <c r="H60" s="19" t="str">
        <f t="array" ref="H60">IF(SUM(H50:H58)&gt;0,SUM(H50:H58),"-")</f>
        <v>-</v>
      </c>
      <c r="I60" s="19" t="str">
        <f t="array" ref="I60">IF(SUM(I50:I58)&gt;0,SUM(I50:I58),"-")</f>
        <v>-</v>
      </c>
      <c r="J60" s="19">
        <f t="array" ref="J60">IF(SUM(J50:J58)&gt;0,SUM(J50:J58),"-")</f>
        <v>100</v>
      </c>
      <c r="K60" s="19" t="str">
        <f t="array" ref="K60">IF(SUM(K50:K58)&gt;0,SUM(K50:K58),"-")</f>
        <v>-</v>
      </c>
      <c r="M60" s="20"/>
      <c r="N60" s="21" t="s">
        <v>30</v>
      </c>
      <c r="O60" s="18">
        <f t="array" ref="O60">IF(SUM(O50:O58)&gt;0,SUM(O50:O58),"-")</f>
        <v>1927.6920541666666</v>
      </c>
      <c r="P60" s="19">
        <f t="array" ref="P60">IF(SUM(P50:P58)&gt;0,SUM(P50:P58),"-")</f>
        <v>99.999999999999986</v>
      </c>
      <c r="Q60" s="19">
        <f t="array" ref="Q60">IF(SUM(Q50:Q58)&gt;0,SUM(Q50:Q58),"-")</f>
        <v>79.892092292664913</v>
      </c>
      <c r="R60" s="19">
        <f t="array" ref="R60">IF(SUM(R50:R58)&gt;0,SUM(R50:R58),"-")</f>
        <v>11.5</v>
      </c>
      <c r="S60" s="19">
        <f t="array" ref="S60">IF(SUM(S50:S58)&gt;0,SUM(S50:S58),"-")</f>
        <v>104.89655681750071</v>
      </c>
      <c r="T60" s="19">
        <f t="array" ref="T60">IF(SUM(T50:T58)&gt;0,SUM(T50:T58),"-")</f>
        <v>83.804053984465369</v>
      </c>
      <c r="U60" s="19">
        <f t="array" ref="U60">IF(SUM(U50:U58)&gt;0,SUM(U50:U58),"-")</f>
        <v>100</v>
      </c>
      <c r="V60" s="19">
        <f t="array" ref="V60">IF(SUM(V50:V58)&gt;0,SUM(V50:V58),"-")</f>
        <v>81.618874086429287</v>
      </c>
    </row>
    <row r="61" spans="2:22" ht="11.85" customHeight="1" x14ac:dyDescent="0.25">
      <c r="B61" s="37" t="s">
        <v>31</v>
      </c>
      <c r="C61" s="37"/>
      <c r="D61" s="37"/>
      <c r="E61" s="37"/>
      <c r="F61" s="37"/>
      <c r="G61" s="37"/>
      <c r="H61" s="37"/>
      <c r="I61" s="37"/>
      <c r="J61" s="37"/>
      <c r="K61" s="37"/>
      <c r="M61" s="37" t="s">
        <v>31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2:22" ht="11.85" customHeight="1" x14ac:dyDescent="0.2">
      <c r="B62" s="22" t="s">
        <v>34</v>
      </c>
      <c r="D62" s="23">
        <f>[1]POLA!$BJ$12</f>
        <v>2150</v>
      </c>
      <c r="E62" s="24" t="s">
        <v>33</v>
      </c>
      <c r="G62" s="5"/>
      <c r="M62" s="22" t="s">
        <v>34</v>
      </c>
      <c r="O62" s="16">
        <f t="array" ref="O62">IF(COUNT(IF([1]SURVEI!$J$13:$J$4237=2,[1]SURVEI!$J$13:$J$4237,""))&gt;0,SUM(IF([1]SURVEI!$J$13:$J$4237=2,[1]SURVEI!$AE$13:$AE$4237,0))/COUNT(IF([1]SURVEI!$J$13:$J$4237=2,[1]SURVEI!$J$13:$J$4237,""),"-"),"-")</f>
        <v>2412.8696581196587</v>
      </c>
      <c r="P62" s="24" t="s">
        <v>33</v>
      </c>
      <c r="R62" s="5"/>
    </row>
    <row r="63" spans="2:22" ht="11.85" customHeight="1" x14ac:dyDescent="0.2">
      <c r="B63" s="22"/>
      <c r="D63" s="25"/>
      <c r="E63" s="24"/>
      <c r="G63" s="5"/>
      <c r="M63" s="22"/>
      <c r="O63" s="30"/>
      <c r="P63" s="24"/>
      <c r="R63" s="5"/>
    </row>
    <row r="64" spans="2:22" ht="11.85" customHeight="1" x14ac:dyDescent="0.25">
      <c r="G64" s="38" t="str">
        <f>UPPER([1]SITUASI!$M$12)</f>
        <v>WILAYAH LAINNYA</v>
      </c>
      <c r="H64" s="38"/>
      <c r="I64" s="38"/>
      <c r="J64" s="38"/>
      <c r="K64" s="38"/>
      <c r="R64" s="38" t="str">
        <f>UPPER([1]SITUASI!$M$42)</f>
        <v>WILAYAH TERTINGGAL</v>
      </c>
      <c r="S64" s="38"/>
      <c r="T64" s="38"/>
      <c r="U64" s="38"/>
      <c r="V64" s="38"/>
    </row>
    <row r="65" spans="2:22" ht="11.85" customHeight="1" x14ac:dyDescent="0.25"/>
    <row r="66" spans="2:22" ht="11.85" customHeight="1" x14ac:dyDescent="0.25">
      <c r="B66" s="39" t="s">
        <v>1</v>
      </c>
      <c r="C66" s="39" t="s">
        <v>2</v>
      </c>
      <c r="D66" s="40" t="s">
        <v>3</v>
      </c>
      <c r="E66" s="40"/>
      <c r="F66" s="40"/>
      <c r="G66" s="40"/>
      <c r="H66" s="40"/>
      <c r="I66" s="40"/>
      <c r="J66" s="40"/>
      <c r="K66" s="40"/>
      <c r="M66" s="39" t="s">
        <v>1</v>
      </c>
      <c r="N66" s="39" t="s">
        <v>2</v>
      </c>
      <c r="O66" s="40" t="s">
        <v>3</v>
      </c>
      <c r="P66" s="40"/>
      <c r="Q66" s="40"/>
      <c r="R66" s="40"/>
      <c r="S66" s="40"/>
      <c r="T66" s="40"/>
      <c r="U66" s="40"/>
      <c r="V66" s="40"/>
    </row>
    <row r="67" spans="2:22" ht="11.85" customHeight="1" x14ac:dyDescent="0.25">
      <c r="B67" s="39"/>
      <c r="C67" s="39"/>
      <c r="D67" s="10" t="s">
        <v>4</v>
      </c>
      <c r="E67" s="11" t="s">
        <v>5</v>
      </c>
      <c r="F67" s="12" t="s">
        <v>6</v>
      </c>
      <c r="G67" s="11" t="s">
        <v>7</v>
      </c>
      <c r="H67" s="13" t="s">
        <v>8</v>
      </c>
      <c r="I67" s="11" t="s">
        <v>9</v>
      </c>
      <c r="J67" s="11" t="s">
        <v>10</v>
      </c>
      <c r="K67" s="11" t="s">
        <v>11</v>
      </c>
      <c r="M67" s="39"/>
      <c r="N67" s="39"/>
      <c r="O67" s="10" t="s">
        <v>4</v>
      </c>
      <c r="P67" s="11" t="s">
        <v>5</v>
      </c>
      <c r="Q67" s="12" t="s">
        <v>6</v>
      </c>
      <c r="R67" s="11" t="s">
        <v>7</v>
      </c>
      <c r="S67" s="13" t="s">
        <v>8</v>
      </c>
      <c r="T67" s="11" t="s">
        <v>9</v>
      </c>
      <c r="U67" s="11" t="s">
        <v>10</v>
      </c>
      <c r="V67" s="11" t="s">
        <v>11</v>
      </c>
    </row>
    <row r="68" spans="2:22" ht="11.85" customHeight="1" x14ac:dyDescent="0.25">
      <c r="B68" s="31"/>
      <c r="C68" s="32"/>
      <c r="D68" s="32"/>
      <c r="E68" s="32"/>
      <c r="F68" s="32"/>
      <c r="G68" s="32"/>
      <c r="H68" s="32"/>
      <c r="I68" s="32"/>
      <c r="J68" s="32"/>
      <c r="K68" s="33"/>
      <c r="M68" s="31"/>
      <c r="N68" s="32"/>
      <c r="O68" s="32"/>
      <c r="P68" s="32"/>
      <c r="Q68" s="32"/>
      <c r="R68" s="32"/>
      <c r="S68" s="32"/>
      <c r="T68" s="32"/>
      <c r="U68" s="32"/>
      <c r="V68" s="33"/>
    </row>
    <row r="69" spans="2:22" ht="11.85" customHeight="1" x14ac:dyDescent="0.25">
      <c r="B69" s="14" t="s">
        <v>12</v>
      </c>
      <c r="C69" s="15" t="s">
        <v>13</v>
      </c>
      <c r="D69" s="16">
        <f t="array" ref="D69">IF(COUNT(IF([1]SURVEI!$H$13:$H$4237=3,[1]SURVEI!$H$13:$H$4237,"-"))&gt;0,[1]POLA!$BG$14,"-")</f>
        <v>885.25013888888873</v>
      </c>
      <c r="E69" s="17">
        <f t="array" ref="E69">IF(COUNT(IF([1]SURVEI!$H$13:$H$4237=3,[1]SURVEI!$H$13:$H$4237,"-"))&gt;0,$D69/$D$79*100,"-")</f>
        <v>48.179052901023788</v>
      </c>
      <c r="F69" s="18">
        <f t="array" ref="F69">IF(COUNT(IF([1]SURVEI!$H$13:$H$4237=3,[1]SURVEI!$H$13:$H$4237,"-"))&gt;0,$D69/$D$81*100,"-")</f>
        <v>41.174425064599475</v>
      </c>
      <c r="G69" s="17">
        <v>0.5</v>
      </c>
      <c r="H69" s="17">
        <f t="array" ref="H69">IF(COUNT(IF([1]SURVEI!$H$13:$H$4237=3,[1]SURVEI!$H$13:$H$4237,"-"))&gt;0,E69*G69,"-")</f>
        <v>24.089526450511894</v>
      </c>
      <c r="I69" s="17">
        <f t="array" ref="I69">IF(COUNT(IF([1]SURVEI!$H$13:$H$4237=3,[1]SURVEI!$H$13:$H$4237,"-"))&gt;0,F69*G69,"-")</f>
        <v>20.587212532299738</v>
      </c>
      <c r="J69" s="17">
        <v>25</v>
      </c>
      <c r="K69" s="19">
        <f t="array" ref="K69">IF(COUNT(IF([1]SURVEI!$H$13:$H$4237=3,[1]SURVEI!$H$13:$H$4237,"-"))&gt;0,IF(I69&gt;J69,J69,I69),"-")</f>
        <v>20.587212532299738</v>
      </c>
      <c r="M69" s="14" t="s">
        <v>12</v>
      </c>
      <c r="N69" s="15" t="s">
        <v>13</v>
      </c>
      <c r="O69" s="16" t="str">
        <f t="array" ref="O69">IF(COUNT(IF([1]SURVEI!$J$13:$J$4237=1,[1]SURVEI!$J$13:$J$4237,"-"))&gt;0,[1]POLA!$DW$14,"-")</f>
        <v>-</v>
      </c>
      <c r="P69" s="17" t="str">
        <f t="array" ref="P69">IF(COUNT(IF([1]SURVEI!$J$13:$J$4237=3,[1]SURVEI!$J$13:$J$4237,"-"))&gt;0,$O69/$O$79*100,"-")</f>
        <v>-</v>
      </c>
      <c r="Q69" s="18" t="str">
        <f t="array" ref="Q69">IF(COUNT(IF([1]SURVEI!$J$13:$J$4237=3,[1]SURVEI!$J$13:$J$4237,"-"))&gt;0,$O69/$O$81*100,"-")</f>
        <v>-</v>
      </c>
      <c r="R69" s="17">
        <v>0.5</v>
      </c>
      <c r="S69" s="17" t="str">
        <f t="array" ref="S69">IF(COUNT(IF([1]SURVEI!$J$13:$J$4237=3,[1]SURVEI!$J$13:$J$4237,"-"))&gt;0,P69*R69,"-")</f>
        <v>-</v>
      </c>
      <c r="T69" s="17" t="str">
        <f t="array" ref="T69">IF(COUNT(IF([1]SURVEI!$J$13:$J$4237=3,[1]SURVEI!$J$13:$J$4237,"-"))&gt;0,Q69*R69,"-")</f>
        <v>-</v>
      </c>
      <c r="U69" s="17">
        <v>25</v>
      </c>
      <c r="V69" s="19" t="str">
        <f t="array" ref="V69">IF(COUNT(IF([1]SURVEI!$J$13:$J$4237=3,[1]SURVEI!$J$13:$J$4237,"-"))&gt;0,IF(T69&gt;U69,U69,T69),"-")</f>
        <v>-</v>
      </c>
    </row>
    <row r="70" spans="2:22" ht="11.85" customHeight="1" x14ac:dyDescent="0.25">
      <c r="B70" s="14" t="s">
        <v>14</v>
      </c>
      <c r="C70" s="15" t="s">
        <v>15</v>
      </c>
      <c r="D70" s="16">
        <f t="array" ref="D70">IF(COUNT(IF([1]SURVEI!$H$13:$H$4237=3,[1]SURVEI!$H$13:$H$4237,"-"))&gt;0,[1]POLA!$BG$19,"-")</f>
        <v>83.887151041666684</v>
      </c>
      <c r="E70" s="17">
        <f t="array" ref="E70">IF(COUNT(IF([1]SURVEI!$H$13:$H$4237=3,[1]SURVEI!$H$13:$H$4237,"-"))&gt;0,$D70/$D$79*100,"-")</f>
        <v>4.5654931981432982</v>
      </c>
      <c r="F70" s="18">
        <f t="array" ref="F70">IF(COUNT(IF([1]SURVEI!$H$13:$H$4237=3,[1]SURVEI!$H$13:$H$4237,"-"))&gt;0,$D70/$D$81*100,"-")</f>
        <v>3.9017279554263573</v>
      </c>
      <c r="G70" s="17">
        <v>0.5</v>
      </c>
      <c r="H70" s="17">
        <f t="array" ref="H70">IF(COUNT(IF([1]SURVEI!$H$13:$H$4237=3,[1]SURVEI!$H$13:$H$4237,"-"))&gt;0,E70*G70,"-")</f>
        <v>2.2827465990716491</v>
      </c>
      <c r="I70" s="17">
        <f t="array" ref="I70">IF(COUNT(IF([1]SURVEI!$H$13:$H$4237=3,[1]SURVEI!$H$13:$H$4237,"-"))&gt;0,F70*G70,"-")</f>
        <v>1.9508639777131787</v>
      </c>
      <c r="J70" s="17">
        <v>2.5</v>
      </c>
      <c r="K70" s="19">
        <f t="array" ref="K70">IF(COUNT(IF([1]SURVEI!$H$13:$H$4237=3,[1]SURVEI!$H$13:$H$4237,"-"))&gt;0,IF(I70&gt;J70,J70,I70),"-")</f>
        <v>1.9508639777131787</v>
      </c>
      <c r="M70" s="14" t="s">
        <v>14</v>
      </c>
      <c r="N70" s="15" t="s">
        <v>15</v>
      </c>
      <c r="O70" s="16" t="str">
        <f t="array" ref="O70">IF(COUNT(IF([1]SURVEI!$J$13:$J$4237=1,[1]SURVEI!$J$13:$J$4237,"-"))&gt;0,[1]POLA!$DW$19,"-")</f>
        <v>-</v>
      </c>
      <c r="P70" s="17" t="str">
        <f t="array" ref="P70">IF(COUNT(IF([1]SURVEI!$J$13:$J$4237=3,[1]SURVEI!$J$13:$J$4237,"-"))&gt;0,$O70/$O$79*100,"-")</f>
        <v>-</v>
      </c>
      <c r="Q70" s="18" t="str">
        <f t="array" ref="Q70">IF(COUNT(IF([1]SURVEI!$J$13:$J$4237=3,[1]SURVEI!$J$13:$J$4237,"-"))&gt;0,$O70/$O$81*100,"-")</f>
        <v>-</v>
      </c>
      <c r="R70" s="17">
        <v>0.5</v>
      </c>
      <c r="S70" s="17" t="str">
        <f t="array" ref="S70">IF(COUNT(IF([1]SURVEI!$J$13:$J$4237=3,[1]SURVEI!$J$13:$J$4237,"-"))&gt;0,P70*R70,"-")</f>
        <v>-</v>
      </c>
      <c r="T70" s="17" t="str">
        <f t="array" ref="T70">IF(COUNT(IF([1]SURVEI!$J$13:$J$4237=3,[1]SURVEI!$J$13:$J$4237,"-"))&gt;0,Q70*R70,"-")</f>
        <v>-</v>
      </c>
      <c r="U70" s="17">
        <v>2.5</v>
      </c>
      <c r="V70" s="19" t="str">
        <f t="array" ref="V70">IF(COUNT(IF([1]SURVEI!$J$13:$J$4237=3,[1]SURVEI!$J$13:$J$4237,"-"))&gt;0,IF(T70&gt;U70,U70,T70),"-")</f>
        <v>-</v>
      </c>
    </row>
    <row r="71" spans="2:22" ht="11.85" customHeight="1" x14ac:dyDescent="0.25">
      <c r="B71" s="14" t="s">
        <v>16</v>
      </c>
      <c r="C71" s="15" t="s">
        <v>17</v>
      </c>
      <c r="D71" s="16">
        <f t="array" ref="D71">IF(COUNT(IF([1]SURVEI!$H$13:$H$4237=3,[1]SURVEI!$H$13:$H$4237,"-"))&gt;0,[1]POLA!$BG$26,"-")</f>
        <v>269.80484722222218</v>
      </c>
      <c r="E71" s="17">
        <f t="array" ref="E71">IF(COUNT(IF([1]SURVEI!$H$13:$H$4237=3,[1]SURVEI!$H$13:$H$4237,"-"))&gt;0,$D71/$D$79*100,"-")</f>
        <v>14.683919760337517</v>
      </c>
      <c r="F71" s="18">
        <f t="array" ref="F71">IF(COUNT(IF([1]SURVEI!$H$13:$H$4237=3,[1]SURVEI!$H$13:$H$4237,"-"))&gt;0,$D71/$D$81*100,"-")</f>
        <v>12.549062661498706</v>
      </c>
      <c r="G71" s="17">
        <v>2</v>
      </c>
      <c r="H71" s="17">
        <f t="array" ref="H71">IF(COUNT(IF([1]SURVEI!$H$13:$H$4237=3,[1]SURVEI!$H$13:$H$4237,"-"))&gt;0,E71*G71,"-")</f>
        <v>29.367839520675034</v>
      </c>
      <c r="I71" s="17">
        <f t="array" ref="I71">IF(COUNT(IF([1]SURVEI!$H$13:$H$4237=3,[1]SURVEI!$H$13:$H$4237,"-"))&gt;0,F71*G71,"-")</f>
        <v>25.098125322997412</v>
      </c>
      <c r="J71" s="17">
        <v>24</v>
      </c>
      <c r="K71" s="19">
        <f t="array" ref="K71">IF(COUNT(IF([1]SURVEI!$H$13:$H$4237=3,[1]SURVEI!$H$13:$H$4237,"-"))&gt;0,IF(I71&gt;J71,J71,I71),"-")</f>
        <v>24</v>
      </c>
      <c r="M71" s="14" t="s">
        <v>16</v>
      </c>
      <c r="N71" s="15" t="s">
        <v>17</v>
      </c>
      <c r="O71" s="16" t="str">
        <f t="array" ref="O71">IF(COUNT(IF([1]SURVEI!$J$13:$J$4237=1,[1]SURVEI!$J$13:$J$4237,"-"))&gt;0,[1]POLA!$DW$26,"-")</f>
        <v>-</v>
      </c>
      <c r="P71" s="17" t="str">
        <f t="array" ref="P71">IF(COUNT(IF([1]SURVEI!$J$13:$J$4237=3,[1]SURVEI!$J$13:$J$4237,"-"))&gt;0,$O71/$O$79*100,"-")</f>
        <v>-</v>
      </c>
      <c r="Q71" s="18" t="str">
        <f t="array" ref="Q71">IF(COUNT(IF([1]SURVEI!$J$13:$J$4237=3,[1]SURVEI!$J$13:$J$4237,"-"))&gt;0,$O71/$O$81*100,"-")</f>
        <v>-</v>
      </c>
      <c r="R71" s="17">
        <v>2</v>
      </c>
      <c r="S71" s="17" t="str">
        <f t="array" ref="S71">IF(COUNT(IF([1]SURVEI!$J$13:$J$4237=3,[1]SURVEI!$J$13:$J$4237,"-"))&gt;0,P71*R71,"-")</f>
        <v>-</v>
      </c>
      <c r="T71" s="17" t="str">
        <f t="array" ref="T71">IF(COUNT(IF([1]SURVEI!$J$13:$J$4237=3,[1]SURVEI!$J$13:$J$4237,"-"))&gt;0,Q71*R71,"-")</f>
        <v>-</v>
      </c>
      <c r="U71" s="17">
        <v>24</v>
      </c>
      <c r="V71" s="19" t="str">
        <f t="array" ref="V71">IF(COUNT(IF([1]SURVEI!$J$13:$J$4237=3,[1]SURVEI!$J$13:$J$4237,"-"))&gt;0,IF(T71&gt;U71,U71,T71),"-")</f>
        <v>-</v>
      </c>
    </row>
    <row r="72" spans="2:22" ht="11.85" customHeight="1" x14ac:dyDescent="0.25">
      <c r="B72" s="14" t="s">
        <v>18</v>
      </c>
      <c r="C72" s="15" t="s">
        <v>19</v>
      </c>
      <c r="D72" s="16">
        <f t="array" ref="D72">IF(COUNT(IF([1]SURVEI!$H$13:$H$4237=3,[1]SURVEI!$H$13:$H$4237,"-"))&gt;0,[1]POLA!$BG$33,"-")</f>
        <v>227.74873611111104</v>
      </c>
      <c r="E72" s="17">
        <f t="array" ref="E72">IF(COUNT(IF([1]SURVEI!$H$13:$H$4237=3,[1]SURVEI!$H$13:$H$4237,"-"))&gt;0,$D72/$D$79*100,"-")</f>
        <v>12.395048498959632</v>
      </c>
      <c r="F72" s="18">
        <f t="array" ref="F72">IF(COUNT(IF([1]SURVEI!$H$13:$H$4237=3,[1]SURVEI!$H$13:$H$4237,"-"))&gt;0,$D72/$D$81*100,"-")</f>
        <v>10.592964470284235</v>
      </c>
      <c r="G72" s="17">
        <v>0.5</v>
      </c>
      <c r="H72" s="17">
        <f t="array" ref="H72">IF(COUNT(IF([1]SURVEI!$H$13:$H$4237=3,[1]SURVEI!$H$13:$H$4237,"-"))&gt;0,E72*G72,"-")</f>
        <v>6.1975242494798159</v>
      </c>
      <c r="I72" s="17">
        <f t="array" ref="I72">IF(COUNT(IF([1]SURVEI!$H$13:$H$4237=3,[1]SURVEI!$H$13:$H$4237,"-"))&gt;0,F72*G72,"-")</f>
        <v>5.2964822351421175</v>
      </c>
      <c r="J72" s="17">
        <v>5</v>
      </c>
      <c r="K72" s="19">
        <f t="array" ref="K72">IF(COUNT(IF([1]SURVEI!$H$13:$H$4237=3,[1]SURVEI!$H$13:$H$4237,"-"))&gt;0,IF(I72&gt;J72,J72,I72),"-")</f>
        <v>5</v>
      </c>
      <c r="M72" s="14" t="s">
        <v>18</v>
      </c>
      <c r="N72" s="15" t="s">
        <v>19</v>
      </c>
      <c r="O72" s="16" t="str">
        <f t="array" ref="O72">IF(COUNT(IF([1]SURVEI!$J$13:$J$4237=1,[1]SURVEI!$J$13:$J$4237,"-"))&gt;0,[1]POLA!$DW$33,"-")</f>
        <v>-</v>
      </c>
      <c r="P72" s="17" t="str">
        <f t="array" ref="P72">IF(COUNT(IF([1]SURVEI!$J$13:$J$4237=3,[1]SURVEI!$J$13:$J$4237,"-"))&gt;0,$O72/$O$79*100,"-")</f>
        <v>-</v>
      </c>
      <c r="Q72" s="18" t="str">
        <f t="array" ref="Q72">IF(COUNT(IF([1]SURVEI!$J$13:$J$4237=3,[1]SURVEI!$J$13:$J$4237,"-"))&gt;0,$O72/$O$81*100,"-")</f>
        <v>-</v>
      </c>
      <c r="R72" s="17">
        <v>0.5</v>
      </c>
      <c r="S72" s="17" t="str">
        <f t="array" ref="S72">IF(COUNT(IF([1]SURVEI!$J$13:$J$4237=3,[1]SURVEI!$J$13:$J$4237,"-"))&gt;0,P72*R72,"-")</f>
        <v>-</v>
      </c>
      <c r="T72" s="17" t="str">
        <f t="array" ref="T72">IF(COUNT(IF([1]SURVEI!$J$13:$J$4237=3,[1]SURVEI!$J$13:$J$4237,"-"))&gt;0,Q72*R72,"-")</f>
        <v>-</v>
      </c>
      <c r="U72" s="17">
        <v>5</v>
      </c>
      <c r="V72" s="19" t="str">
        <f t="array" ref="V72">IF(COUNT(IF([1]SURVEI!$J$13:$J$4237=3,[1]SURVEI!$J$13:$J$4237,"-"))&gt;0,IF(T72&gt;U72,U72,T72),"-")</f>
        <v>-</v>
      </c>
    </row>
    <row r="73" spans="2:22" ht="11.85" customHeight="1" x14ac:dyDescent="0.25">
      <c r="B73" s="14" t="s">
        <v>20</v>
      </c>
      <c r="C73" s="15" t="s">
        <v>21</v>
      </c>
      <c r="D73" s="16">
        <f t="array" ref="D73">IF(COUNT(IF([1]SURVEI!$H$13:$H$4237=3,[1]SURVEI!$H$13:$H$4237,"-"))&gt;0,[1]POLA!$BG$39,"-")</f>
        <v>39.479641666666666</v>
      </c>
      <c r="E73" s="17">
        <f t="array" ref="E73">IF(COUNT(IF([1]SURVEI!$H$13:$H$4237=3,[1]SURVEI!$H$13:$H$4237,"-"))&gt;0,$D73/$D$79*100,"-")</f>
        <v>2.1486489081596578</v>
      </c>
      <c r="F73" s="18">
        <f t="array" ref="F73">IF(COUNT(IF([1]SURVEI!$H$13:$H$4237=3,[1]SURVEI!$H$13:$H$4237,"-"))&gt;0,$D73/$D$81*100,"-")</f>
        <v>1.8362624031007753</v>
      </c>
      <c r="G73" s="17">
        <v>0.5</v>
      </c>
      <c r="H73" s="17">
        <f t="array" ref="H73">IF(COUNT(IF([1]SURVEI!$H$13:$H$4237=3,[1]SURVEI!$H$13:$H$4237,"-"))&gt;0,E73*G73,"-")</f>
        <v>1.0743244540798289</v>
      </c>
      <c r="I73" s="17">
        <f t="array" ref="I73">IF(COUNT(IF([1]SURVEI!$H$13:$H$4237=3,[1]SURVEI!$H$13:$H$4237,"-"))&gt;0,F73*G73,"-")</f>
        <v>0.91813120155038763</v>
      </c>
      <c r="J73" s="17">
        <v>1</v>
      </c>
      <c r="K73" s="19">
        <f t="array" ref="K73">IF(COUNT(IF([1]SURVEI!$H$13:$H$4237=3,[1]SURVEI!$H$13:$H$4237,"-"))&gt;0,IF(I73&gt;J73,J73,I73),"-")</f>
        <v>0.91813120155038763</v>
      </c>
      <c r="M73" s="14" t="s">
        <v>20</v>
      </c>
      <c r="N73" s="15" t="s">
        <v>21</v>
      </c>
      <c r="O73" s="16" t="str">
        <f t="array" ref="O73">IF(COUNT(IF([1]SURVEI!$J$13:$J$4237=1,[1]SURVEI!$J$13:$J$4237,"-"))&gt;0,[1]POLA!$DW$39,"-")</f>
        <v>-</v>
      </c>
      <c r="P73" s="17" t="str">
        <f t="array" ref="P73">IF(COUNT(IF([1]SURVEI!$J$13:$J$4237=3,[1]SURVEI!$J$13:$J$4237,"-"))&gt;0,$O73/$O$79*100,"-")</f>
        <v>-</v>
      </c>
      <c r="Q73" s="18" t="str">
        <f t="array" ref="Q73">IF(COUNT(IF([1]SURVEI!$J$13:$J$4237=3,[1]SURVEI!$J$13:$J$4237,"-"))&gt;0,$O73/$O$81*100,"-")</f>
        <v>-</v>
      </c>
      <c r="R73" s="17">
        <v>0.5</v>
      </c>
      <c r="S73" s="17" t="str">
        <f t="array" ref="S73">IF(COUNT(IF([1]SURVEI!$J$13:$J$4237=3,[1]SURVEI!$J$13:$J$4237,"-"))&gt;0,P73*R73,"-")</f>
        <v>-</v>
      </c>
      <c r="T73" s="17" t="str">
        <f t="array" ref="T73">IF(COUNT(IF([1]SURVEI!$J$13:$J$4237=3,[1]SURVEI!$J$13:$J$4237,"-"))&gt;0,Q73*R73,"-")</f>
        <v>-</v>
      </c>
      <c r="U73" s="17">
        <v>1</v>
      </c>
      <c r="V73" s="19" t="str">
        <f t="array" ref="V73">IF(COUNT(IF([1]SURVEI!$J$13:$J$4237=3,[1]SURVEI!$J$13:$J$4237,"-"))&gt;0,IF(T73&gt;U73,U73,T73),"-")</f>
        <v>-</v>
      </c>
    </row>
    <row r="74" spans="2:22" ht="11.85" customHeight="1" x14ac:dyDescent="0.25">
      <c r="B74" s="14" t="s">
        <v>22</v>
      </c>
      <c r="C74" s="15" t="s">
        <v>23</v>
      </c>
      <c r="D74" s="16">
        <f t="array" ref="D74">IF(COUNT(IF([1]SURVEI!$H$13:$H$4237=3,[1]SURVEI!$H$13:$H$4237,"-"))&gt;0,[1]POLA!$BG$45,"-")</f>
        <v>104.15117361111112</v>
      </c>
      <c r="E74" s="17">
        <f t="array" ref="E74">IF(COUNT(IF([1]SURVEI!$H$13:$H$4237=3,[1]SURVEI!$H$13:$H$4237,"-"))&gt;0,$D74/$D$79*100,"-")</f>
        <v>5.6683469255498791</v>
      </c>
      <c r="F74" s="18">
        <f t="array" ref="F74">IF(COUNT(IF([1]SURVEI!$H$13:$H$4237=3,[1]SURVEI!$H$13:$H$4237,"-"))&gt;0,$D74/$D$81*100,"-")</f>
        <v>4.8442406330749357</v>
      </c>
      <c r="G74" s="17">
        <v>2</v>
      </c>
      <c r="H74" s="17">
        <f t="array" ref="H74">IF(COUNT(IF([1]SURVEI!$H$13:$H$4237=3,[1]SURVEI!$H$13:$H$4237,"-"))&gt;0,E74*G74,"-")</f>
        <v>11.336693851099758</v>
      </c>
      <c r="I74" s="17">
        <f t="array" ref="I74">IF(COUNT(IF([1]SURVEI!$H$13:$H$4237=3,[1]SURVEI!$H$13:$H$4237,"-"))&gt;0,F74*G74,"-")</f>
        <v>9.6884812661498714</v>
      </c>
      <c r="J74" s="17">
        <v>10</v>
      </c>
      <c r="K74" s="19">
        <f t="array" ref="K74">IF(COUNT(IF([1]SURVEI!$H$13:$H$4237=3,[1]SURVEI!$H$13:$H$4237,"-"))&gt;0,IF(I74&gt;J74,J74,I74),"-")</f>
        <v>9.6884812661498714</v>
      </c>
      <c r="M74" s="14" t="s">
        <v>22</v>
      </c>
      <c r="N74" s="15" t="s">
        <v>23</v>
      </c>
      <c r="O74" s="16" t="str">
        <f t="array" ref="O74">IF(COUNT(IF([1]SURVEI!$J$13:$J$4237=1,[1]SURVEI!$J$13:$J$4237,"-"))&gt;0,[1]POLA!$DW$45,"-")</f>
        <v>-</v>
      </c>
      <c r="P74" s="17" t="str">
        <f t="array" ref="P74">IF(COUNT(IF([1]SURVEI!$J$13:$J$4237=3,[1]SURVEI!$J$13:$J$4237,"-"))&gt;0,$O74/$O$79*100,"-")</f>
        <v>-</v>
      </c>
      <c r="Q74" s="18" t="str">
        <f t="array" ref="Q74">IF(COUNT(IF([1]SURVEI!$J$13:$J$4237=3,[1]SURVEI!$J$13:$J$4237,"-"))&gt;0,$O74/$O$81*100,"-")</f>
        <v>-</v>
      </c>
      <c r="R74" s="17">
        <v>2</v>
      </c>
      <c r="S74" s="17" t="str">
        <f t="array" ref="S74">IF(COUNT(IF([1]SURVEI!$J$13:$J$4237=3,[1]SURVEI!$J$13:$J$4237,"-"))&gt;0,P74*R74,"-")</f>
        <v>-</v>
      </c>
      <c r="T74" s="17" t="str">
        <f t="array" ref="T74">IF(COUNT(IF([1]SURVEI!$J$13:$J$4237=3,[1]SURVEI!$J$13:$J$4237,"-"))&gt;0,Q74*R74,"-")</f>
        <v>-</v>
      </c>
      <c r="U74" s="17">
        <v>10</v>
      </c>
      <c r="V74" s="19" t="str">
        <f t="array" ref="V74">IF(COUNT(IF([1]SURVEI!$J$13:$J$4237=3,[1]SURVEI!$J$13:$J$4237,"-"))&gt;0,IF(T74&gt;U74,U74,T74),"-")</f>
        <v>-</v>
      </c>
    </row>
    <row r="75" spans="2:22" ht="11.85" customHeight="1" x14ac:dyDescent="0.25">
      <c r="B75" s="14" t="s">
        <v>24</v>
      </c>
      <c r="C75" s="15" t="s">
        <v>25</v>
      </c>
      <c r="D75" s="16">
        <f t="array" ref="D75">IF(COUNT(IF([1]SURVEI!$H$13:$H$4237=3,[1]SURVEI!$H$13:$H$4237,"-"))&gt;0,[1]POLA!$BG$51,"-")</f>
        <v>73.688138888888886</v>
      </c>
      <c r="E75" s="17">
        <f t="array" ref="E75">IF(COUNT(IF([1]SURVEI!$H$13:$H$4237=3,[1]SURVEI!$H$13:$H$4237,"-"))&gt;0,$D75/$D$79*100,"-")</f>
        <v>4.0104198641095827</v>
      </c>
      <c r="F75" s="18">
        <f t="array" ref="F75">IF(COUNT(IF([1]SURVEI!$H$13:$H$4237=3,[1]SURVEI!$H$13:$H$4237,"-"))&gt;0,$D75/$D$81*100,"-")</f>
        <v>3.4273552971576229</v>
      </c>
      <c r="G75" s="17">
        <v>0.5</v>
      </c>
      <c r="H75" s="17">
        <f t="array" ref="H75">IF(COUNT(IF([1]SURVEI!$H$13:$H$4237=3,[1]SURVEI!$H$13:$H$4237,"-"))&gt;0,E75*G75,"-")</f>
        <v>2.0052099320547914</v>
      </c>
      <c r="I75" s="17">
        <f t="array" ref="I75">IF(COUNT(IF([1]SURVEI!$H$13:$H$4237=3,[1]SURVEI!$H$13:$H$4237,"-"))&gt;0,F75*G75,"-")</f>
        <v>1.7136776485788114</v>
      </c>
      <c r="J75" s="17">
        <v>2.5</v>
      </c>
      <c r="K75" s="19">
        <f t="array" ref="K75">IF(COUNT(IF([1]SURVEI!$H$13:$H$4237=3,[1]SURVEI!$H$13:$H$4237,"-"))&gt;0,IF(I75&gt;J75,J75,I75),"-")</f>
        <v>1.7136776485788114</v>
      </c>
      <c r="M75" s="14" t="s">
        <v>24</v>
      </c>
      <c r="N75" s="15" t="s">
        <v>25</v>
      </c>
      <c r="O75" s="16" t="str">
        <f t="array" ref="O75">IF(COUNT(IF([1]SURVEI!$J$13:$J$4237=1,[1]SURVEI!$J$13:$J$4237,"-"))&gt;0,[1]POLA!$DW$51,"-")</f>
        <v>-</v>
      </c>
      <c r="P75" s="17" t="str">
        <f t="array" ref="P75">IF(COUNT(IF([1]SURVEI!$J$13:$J$4237=3,[1]SURVEI!$J$13:$J$4237,"-"))&gt;0,$O75/$O$79*100,"-")</f>
        <v>-</v>
      </c>
      <c r="Q75" s="18" t="str">
        <f t="array" ref="Q75">IF(COUNT(IF([1]SURVEI!$J$13:$J$4237=3,[1]SURVEI!$J$13:$J$4237,"-"))&gt;0,$O75/$O$81*100,"-")</f>
        <v>-</v>
      </c>
      <c r="R75" s="17">
        <v>0.5</v>
      </c>
      <c r="S75" s="17" t="str">
        <f t="array" ref="S75">IF(COUNT(IF([1]SURVEI!$J$13:$J$4237=3,[1]SURVEI!$J$13:$J$4237,"-"))&gt;0,P75*R75,"-")</f>
        <v>-</v>
      </c>
      <c r="T75" s="17" t="str">
        <f t="array" ref="T75">IF(COUNT(IF([1]SURVEI!$J$13:$J$4237=3,[1]SURVEI!$J$13:$J$4237,"-"))&gt;0,Q75*R75,"-")</f>
        <v>-</v>
      </c>
      <c r="U75" s="17">
        <v>2.5</v>
      </c>
      <c r="V75" s="19" t="str">
        <f t="array" ref="V75">IF(COUNT(IF([1]SURVEI!$J$13:$J$4237=3,[1]SURVEI!$J$13:$J$4237,"-"))&gt;0,IF(T75&gt;U75,U75,T75),"-")</f>
        <v>-</v>
      </c>
    </row>
    <row r="76" spans="2:22" ht="11.85" customHeight="1" x14ac:dyDescent="0.25">
      <c r="B76" s="14" t="s">
        <v>26</v>
      </c>
      <c r="C76" s="15" t="s">
        <v>27</v>
      </c>
      <c r="D76" s="16">
        <f t="array" ref="D76">IF(COUNT(IF([1]SURVEI!$H$13:$H$4237=3,[1]SURVEI!$H$13:$H$4237,"-"))&gt;0,[1]POLA!$BG$56,"-")</f>
        <v>117.81304131944427</v>
      </c>
      <c r="E76" s="17">
        <f t="array" ref="E76">IF(COUNT(IF([1]SURVEI!$H$13:$H$4237=3,[1]SURVEI!$H$13:$H$4237,"-"))&gt;0,$D76/$D$79*100,"-")</f>
        <v>6.4118834901108546</v>
      </c>
      <c r="F76" s="18">
        <f t="array" ref="F76">IF(COUNT(IF([1]SURVEI!$H$13:$H$4237=3,[1]SURVEI!$H$13:$H$4237,"-"))&gt;0,$D76/$D$81*100,"-")</f>
        <v>5.4796763404392683</v>
      </c>
      <c r="G76" s="17">
        <v>5</v>
      </c>
      <c r="H76" s="17">
        <f t="array" ref="H76">IF(COUNT(IF([1]SURVEI!$H$13:$H$4237=3,[1]SURVEI!$H$13:$H$4237,"-"))&gt;0,E76*G76,"-")</f>
        <v>32.059417450554271</v>
      </c>
      <c r="I76" s="17">
        <f t="array" ref="I76">IF(COUNT(IF([1]SURVEI!$H$13:$H$4237=3,[1]SURVEI!$H$13:$H$4237,"-"))&gt;0,F76*G76,"-")</f>
        <v>27.398381702196343</v>
      </c>
      <c r="J76" s="17">
        <v>30</v>
      </c>
      <c r="K76" s="19">
        <f t="array" ref="K76">IF(COUNT(IF([1]SURVEI!$H$13:$H$4237=3,[1]SURVEI!$H$13:$H$4237,"-"))&gt;0,IF(I76&gt;J76,J76,I76),"-")</f>
        <v>27.398381702196343</v>
      </c>
      <c r="M76" s="14" t="s">
        <v>26</v>
      </c>
      <c r="N76" s="15" t="s">
        <v>27</v>
      </c>
      <c r="O76" s="16" t="str">
        <f t="array" ref="O76">IF(COUNT(IF([1]SURVEI!$J$13:$J$4237=1,[1]SURVEI!$J$13:$J$4237,"-"))&gt;0,[1]POLA!$DW$56,"-")</f>
        <v>-</v>
      </c>
      <c r="P76" s="17" t="str">
        <f t="array" ref="P76">IF(COUNT(IF([1]SURVEI!$J$13:$J$4237=3,[1]SURVEI!$J$13:$J$4237,"-"))&gt;0,$O76/$O$79*100,"-")</f>
        <v>-</v>
      </c>
      <c r="Q76" s="18" t="str">
        <f t="array" ref="Q76">IF(COUNT(IF([1]SURVEI!$J$13:$J$4237=3,[1]SURVEI!$J$13:$J$4237,"-"))&gt;0,$O76/$O$81*100,"-")</f>
        <v>-</v>
      </c>
      <c r="R76" s="17">
        <v>5</v>
      </c>
      <c r="S76" s="17" t="str">
        <f t="array" ref="S76">IF(COUNT(IF([1]SURVEI!$J$13:$J$4237=3,[1]SURVEI!$J$13:$J$4237,"-"))&gt;0,P76*R76,"-")</f>
        <v>-</v>
      </c>
      <c r="T76" s="17" t="str">
        <f t="array" ref="T76">IF(COUNT(IF([1]SURVEI!$J$13:$J$4237=3,[1]SURVEI!$J$13:$J$4237,"-"))&gt;0,Q76*R76,"-")</f>
        <v>-</v>
      </c>
      <c r="U76" s="17">
        <v>30</v>
      </c>
      <c r="V76" s="19" t="str">
        <f t="array" ref="V76">IF(COUNT(IF([1]SURVEI!$J$13:$J$4237=3,[1]SURVEI!$J$13:$J$4237,"-"))&gt;0,IF(T76&gt;U76,U76,T76),"-")</f>
        <v>-</v>
      </c>
    </row>
    <row r="77" spans="2:22" ht="11.85" customHeight="1" x14ac:dyDescent="0.25">
      <c r="B77" s="14" t="s">
        <v>28</v>
      </c>
      <c r="C77" s="15" t="s">
        <v>29</v>
      </c>
      <c r="D77" s="16">
        <f t="array" ref="D77">IF(COUNT(IF([1]SURVEI!$H$13:$H$4237=3,[1]SURVEI!$H$13:$H$4237,"-"))&gt;0,[1]POLA!$BG$60,"-")</f>
        <v>35.59419444444444</v>
      </c>
      <c r="E77" s="17">
        <f t="array" ref="E77">IF(COUNT(IF([1]SURVEI!$H$13:$H$4237=3,[1]SURVEI!$H$13:$H$4237,"-"))&gt;0,$D77/$D$79*100,"-")</f>
        <v>1.9371864536058085</v>
      </c>
      <c r="F77" s="18">
        <f t="array" ref="F77">IF(COUNT(IF([1]SURVEI!$H$13:$H$4237=3,[1]SURVEI!$H$13:$H$4237,"-"))&gt;0,$D77/$D$81*100,"-")</f>
        <v>1.6555439276485788</v>
      </c>
      <c r="G77" s="17">
        <v>0</v>
      </c>
      <c r="H77" s="17">
        <f t="array" ref="H77">IF(COUNT(IF([1]SURVEI!$H$13:$H$4237=3,[1]SURVEI!$H$13:$H$4237,"-"))&gt;0,E77*G77,"-")</f>
        <v>0</v>
      </c>
      <c r="I77" s="17">
        <f t="array" ref="I77">IF(COUNT(IF([1]SURVEI!$H$13:$H$4237=3,[1]SURVEI!$H$13:$H$4237,"-"))&gt;0,F77*G77,"-")</f>
        <v>0</v>
      </c>
      <c r="J77" s="17">
        <v>0</v>
      </c>
      <c r="K77" s="19">
        <f t="array" ref="K77">IF(COUNT(IF([1]SURVEI!$H$13:$H$4237=3,[1]SURVEI!$H$13:$H$4237,"-"))&gt;0,IF(I77&gt;J77,J77,I77),"-")</f>
        <v>0</v>
      </c>
      <c r="M77" s="14" t="s">
        <v>28</v>
      </c>
      <c r="N77" s="15" t="s">
        <v>29</v>
      </c>
      <c r="O77" s="16" t="str">
        <f t="array" ref="O77">IF(COUNT(IF([1]SURVEI!$J$13:$J$4237=1,[1]SURVEI!$J$13:$J$4237,"-"))&gt;0,[1]POLA!$DW$60,"-")</f>
        <v>-</v>
      </c>
      <c r="P77" s="17" t="str">
        <f t="array" ref="P77">IF(COUNT(IF([1]SURVEI!$J$13:$J$4237=3,[1]SURVEI!$J$13:$J$4237,"-"))&gt;0,$O77/$O$79*100,"-")</f>
        <v>-</v>
      </c>
      <c r="Q77" s="18" t="str">
        <f t="array" ref="Q77">IF(COUNT(IF([1]SURVEI!$J$13:$J$4237=3,[1]SURVEI!$J$13:$J$4237,"-"))&gt;0,$O77/$O$81*100,"-")</f>
        <v>-</v>
      </c>
      <c r="R77" s="17">
        <v>0</v>
      </c>
      <c r="S77" s="17" t="str">
        <f t="array" ref="S77">IF(COUNT(IF([1]SURVEI!$J$13:$J$4237=3,[1]SURVEI!$J$13:$J$4237,"-"))&gt;0,P77*R77,"-")</f>
        <v>-</v>
      </c>
      <c r="T77" s="17" t="str">
        <f t="array" ref="T77">IF(COUNT(IF([1]SURVEI!$J$13:$J$4237=3,[1]SURVEI!$J$13:$J$4237,"-"))&gt;0,Q77*R77,"-")</f>
        <v>-</v>
      </c>
      <c r="U77" s="17">
        <v>0</v>
      </c>
      <c r="V77" s="19" t="str">
        <f t="array" ref="V77">IF(COUNT(IF([1]SURVEI!$J$13:$J$4237=3,[1]SURVEI!$J$13:$J$4237,"-"))&gt;0,IF(T77&gt;U77,U77,T77),"-")</f>
        <v>-</v>
      </c>
    </row>
    <row r="78" spans="2:22" ht="11.85" customHeight="1" x14ac:dyDescent="0.2">
      <c r="B78" s="34"/>
      <c r="C78" s="35"/>
      <c r="D78" s="35"/>
      <c r="E78" s="35"/>
      <c r="F78" s="35"/>
      <c r="G78" s="35"/>
      <c r="H78" s="35"/>
      <c r="I78" s="35"/>
      <c r="J78" s="35"/>
      <c r="K78" s="36"/>
      <c r="M78" s="34"/>
      <c r="N78" s="35"/>
      <c r="O78" s="35"/>
      <c r="P78" s="35"/>
      <c r="Q78" s="35"/>
      <c r="R78" s="35"/>
      <c r="S78" s="35"/>
      <c r="T78" s="35"/>
      <c r="U78" s="35"/>
      <c r="V78" s="36"/>
    </row>
    <row r="79" spans="2:22" ht="11.85" customHeight="1" x14ac:dyDescent="0.25">
      <c r="B79" s="20"/>
      <c r="C79" s="21" t="s">
        <v>30</v>
      </c>
      <c r="D79" s="18">
        <f t="array" ref="D79">IF(SUM(D69:D77)&gt;0,SUM(D69:D77),"-")</f>
        <v>1837.4170631944437</v>
      </c>
      <c r="E79" s="19">
        <f t="array" ref="E79">IF(SUM(E69:E77)&gt;0,SUM(E69:E77),"-")</f>
        <v>100</v>
      </c>
      <c r="F79" s="19">
        <f t="array" ref="F79">IF(SUM(F69:F77)&gt;0,SUM(F69:F77),"-")</f>
        <v>85.461258753229941</v>
      </c>
      <c r="G79" s="19">
        <f t="array" ref="G79">IF(SUM(G69:G77)&gt;0,SUM(G69:G77),"-")</f>
        <v>11.5</v>
      </c>
      <c r="H79" s="19">
        <f t="array" ref="H79">IF(SUM(H69:H77)&gt;0,SUM(H69:H77),"-")</f>
        <v>108.41328250752704</v>
      </c>
      <c r="I79" s="19">
        <f t="array" ref="I79">IF(SUM(I69:I77)&gt;0,SUM(I69:I77),"-")</f>
        <v>92.651355886627869</v>
      </c>
      <c r="J79" s="19">
        <f t="array" ref="J79">IF(SUM(J69:J77)&gt;0,SUM(J69:J77),"-")</f>
        <v>100</v>
      </c>
      <c r="K79" s="19">
        <f t="array" ref="K79">IF(SUM(K69:K77)&gt;0,SUM(K69:K77),"-")</f>
        <v>91.256748328488328</v>
      </c>
      <c r="M79" s="20"/>
      <c r="N79" s="21" t="s">
        <v>30</v>
      </c>
      <c r="O79" s="18" t="str">
        <f t="array" ref="O79">IF(SUM(O69:O77)&gt;0,SUM(O69:O77),"-")</f>
        <v>-</v>
      </c>
      <c r="P79" s="19" t="str">
        <f t="array" ref="P79">IF(SUM(P69:P77)&gt;0,SUM(P69:P77),"-")</f>
        <v>-</v>
      </c>
      <c r="Q79" s="19" t="str">
        <f t="array" ref="Q79">IF(SUM(Q69:Q77)&gt;0,SUM(Q69:Q77),"-")</f>
        <v>-</v>
      </c>
      <c r="R79" s="19">
        <f t="array" ref="R79">IF(SUM(R69:R77)&gt;0,SUM(R69:R77),"-")</f>
        <v>11.5</v>
      </c>
      <c r="S79" s="19" t="str">
        <f t="array" ref="S79">IF(SUM(S69:S77)&gt;0,SUM(S69:S77),"-")</f>
        <v>-</v>
      </c>
      <c r="T79" s="19" t="str">
        <f t="array" ref="T79">IF(SUM(T69:T77)&gt;0,SUM(T69:T77),"-")</f>
        <v>-</v>
      </c>
      <c r="U79" s="19">
        <f t="array" ref="U79">IF(SUM(U69:U77)&gt;0,SUM(U69:U77),"-")</f>
        <v>100</v>
      </c>
      <c r="V79" s="19" t="str">
        <f t="array" ref="V79">IF(SUM(V69:V77)&gt;0,SUM(V69:V77),"-")</f>
        <v>-</v>
      </c>
    </row>
    <row r="80" spans="2:22" ht="11.85" customHeight="1" x14ac:dyDescent="0.25">
      <c r="B80" s="37" t="s">
        <v>31</v>
      </c>
      <c r="C80" s="37"/>
      <c r="D80" s="37"/>
      <c r="E80" s="37"/>
      <c r="F80" s="37"/>
      <c r="G80" s="37"/>
      <c r="H80" s="37"/>
      <c r="I80" s="37"/>
      <c r="J80" s="37"/>
      <c r="K80" s="37"/>
      <c r="M80" s="37" t="s">
        <v>31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2:18" ht="11.85" customHeight="1" x14ac:dyDescent="0.2">
      <c r="B81" s="22" t="s">
        <v>34</v>
      </c>
      <c r="D81" s="23">
        <f>[1]POLA!$BK$12</f>
        <v>2150</v>
      </c>
      <c r="E81" s="24" t="s">
        <v>33</v>
      </c>
      <c r="G81" s="5"/>
      <c r="M81" s="22" t="s">
        <v>34</v>
      </c>
      <c r="O81" s="16" t="str">
        <f t="array" ref="O81">IF(COUNT(IF([1]SURVEI!$J$13:$J$4237=3,[1]SURVEI!$J$13:$J$4237,""))&gt;0,SUM(IF([1]SURVEI!$J$13:$J$4237=3,[1]SURVEI!$AE$13:$AE$4237,0))/COUNT(IF([1]SURVEI!$J$13:$J$4237=3,[1]SURVEI!$J$13:$J$4237,""),"-"),"-")</f>
        <v>-</v>
      </c>
      <c r="P81" s="24" t="s">
        <v>33</v>
      </c>
      <c r="R81" s="5"/>
    </row>
  </sheetData>
  <customSheetViews>
    <customSheetView guid="{11E5A85C-49D8-40A3-9C70-EF63826BB530}" showPageBreaks="1" view="pageBreakPreview">
      <selection activeCell="H94" sqref="H94"/>
      <rowBreaks count="2" manualBreakCount="2">
        <brk id="44" min="1" max="10" man="1"/>
        <brk id="44" min="12" max="21" man="1"/>
      </rowBreaks>
      <colBreaks count="1" manualBreakCount="1">
        <brk id="11" max="1048575" man="1"/>
      </colBreaks>
      <pageMargins left="0.19685039370078741" right="0.19685039370078741" top="0.98425196850393704" bottom="0.39370078740157483" header="0.51181102362204722" footer="0.51181102362204722"/>
      <pageSetup paperSize="14" scale="85" fitToHeight="0" orientation="landscape" horizontalDpi="4294967293" r:id="rId1"/>
      <headerFooter alignWithMargins="0"/>
    </customSheetView>
  </customSheetViews>
  <mergeCells count="62">
    <mergeCell ref="B1:C3"/>
    <mergeCell ref="M1:N3"/>
    <mergeCell ref="G4:K4"/>
    <mergeCell ref="R4:V4"/>
    <mergeCell ref="G5:K5"/>
    <mergeCell ref="R5:V5"/>
    <mergeCell ref="G6:K6"/>
    <mergeCell ref="R6:V6"/>
    <mergeCell ref="B9:B10"/>
    <mergeCell ref="C9:C10"/>
    <mergeCell ref="D9:K9"/>
    <mergeCell ref="M9:M10"/>
    <mergeCell ref="N9:N10"/>
    <mergeCell ref="O9:V9"/>
    <mergeCell ref="B11:K11"/>
    <mergeCell ref="M11:V11"/>
    <mergeCell ref="B21:K21"/>
    <mergeCell ref="M21:V21"/>
    <mergeCell ref="B23:K23"/>
    <mergeCell ref="M23:V23"/>
    <mergeCell ref="G26:K26"/>
    <mergeCell ref="R26:V26"/>
    <mergeCell ref="B28:B29"/>
    <mergeCell ref="C28:C29"/>
    <mergeCell ref="D28:K28"/>
    <mergeCell ref="M28:M29"/>
    <mergeCell ref="N28:N29"/>
    <mergeCell ref="O28:V28"/>
    <mergeCell ref="B30:K30"/>
    <mergeCell ref="M30:V30"/>
    <mergeCell ref="B40:K40"/>
    <mergeCell ref="M40:V40"/>
    <mergeCell ref="B42:K42"/>
    <mergeCell ref="M42:V42"/>
    <mergeCell ref="G45:K45"/>
    <mergeCell ref="R45:V45"/>
    <mergeCell ref="B47:B48"/>
    <mergeCell ref="C47:C48"/>
    <mergeCell ref="D47:K47"/>
    <mergeCell ref="M47:M48"/>
    <mergeCell ref="N47:N48"/>
    <mergeCell ref="O47:V47"/>
    <mergeCell ref="B49:K49"/>
    <mergeCell ref="M49:V49"/>
    <mergeCell ref="B59:K59"/>
    <mergeCell ref="M59:V59"/>
    <mergeCell ref="B61:K61"/>
    <mergeCell ref="M61:V61"/>
    <mergeCell ref="G64:K64"/>
    <mergeCell ref="R64:V64"/>
    <mergeCell ref="B66:B67"/>
    <mergeCell ref="C66:C67"/>
    <mergeCell ref="D66:K66"/>
    <mergeCell ref="M66:M67"/>
    <mergeCell ref="N66:N67"/>
    <mergeCell ref="O66:V66"/>
    <mergeCell ref="B68:K68"/>
    <mergeCell ref="M68:V68"/>
    <mergeCell ref="B78:K78"/>
    <mergeCell ref="M78:V78"/>
    <mergeCell ref="B80:K80"/>
    <mergeCell ref="M80:V80"/>
  </mergeCells>
  <hyperlinks>
    <hyperlink ref="B1" location="MENU!A1" display="MENU UTAMA"/>
    <hyperlink ref="B1:E3" location="MENU!B7" display="KEMBALI KE MENU UTAMA"/>
    <hyperlink ref="B1:C3" location="MENU!B17" display="KEMBALI KE MENU UTAMA"/>
    <hyperlink ref="M1" location="MENU!A1" display="MENU UTAMA"/>
    <hyperlink ref="M1:P3" location="MENU!B7" display="KEMBALI KE MENU UTAMA"/>
    <hyperlink ref="M1:N3" location="MENU!B17" display="KEMBALI KE MENU UTAMA"/>
  </hyperlinks>
  <pageMargins left="0.19685039370078741" right="0.19685039370078741" top="0.98425196850393704" bottom="0.39370078740157483" header="0.51181102362204722" footer="0.51181102362204722"/>
  <pageSetup paperSize="14" scale="85" fitToHeight="0" orientation="landscape" horizontalDpi="4294967293" r:id="rId2"/>
  <headerFooter alignWithMargins="0"/>
  <rowBreaks count="2" manualBreakCount="2">
    <brk id="44" min="1" max="10" man="1"/>
    <brk id="44" min="12" max="21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PPH</vt:lpstr>
      <vt:lpstr>PPH!Print_Titles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2024-01-23T01:09:58Z</cp:lastPrinted>
  <dcterms:created xsi:type="dcterms:W3CDTF">2024-01-23T01:04:16Z</dcterms:created>
  <dcterms:modified xsi:type="dcterms:W3CDTF">2024-01-23T01:10:02Z</dcterms:modified>
</cp:coreProperties>
</file>