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03F7DD20-C710-4127-8F27-B39380332B64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91029"/>
</workbook>
</file>

<file path=xl/calcChain.xml><?xml version="1.0" encoding="utf-8"?>
<calcChain xmlns="http://schemas.openxmlformats.org/spreadsheetml/2006/main">
  <c r="I31" i="8" l="1"/>
  <c r="H31" i="8"/>
  <c r="G31" i="8"/>
  <c r="F31" i="8"/>
  <c r="E31" i="8"/>
  <c r="D31" i="8"/>
  <c r="I33" i="7"/>
  <c r="H33" i="7"/>
  <c r="G33" i="7"/>
  <c r="F33" i="7"/>
  <c r="E33" i="7"/>
  <c r="D33" i="7"/>
  <c r="H33" i="6" l="1"/>
  <c r="G33" i="6"/>
  <c r="E33" i="6"/>
  <c r="D33" i="6"/>
  <c r="I33" i="6"/>
  <c r="F33" i="6"/>
  <c r="H33" i="5"/>
  <c r="G33" i="5"/>
  <c r="E33" i="5"/>
  <c r="D33" i="5"/>
  <c r="I32" i="5"/>
  <c r="F32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I33" i="5" s="1"/>
  <c r="F9" i="5"/>
  <c r="I8" i="5"/>
  <c r="F8" i="5"/>
  <c r="F33" i="5" l="1"/>
  <c r="I26" i="4" l="1"/>
  <c r="I27" i="4"/>
  <c r="I28" i="4"/>
  <c r="I29" i="4"/>
  <c r="F26" i="4"/>
  <c r="F27" i="4"/>
  <c r="F28" i="4"/>
  <c r="F29" i="4"/>
  <c r="F29" i="3"/>
  <c r="I29" i="3"/>
  <c r="F8" i="4"/>
  <c r="I8" i="4"/>
  <c r="F9" i="4"/>
  <c r="I9" i="4"/>
  <c r="F10" i="4"/>
  <c r="I10" i="4"/>
  <c r="F11" i="4"/>
  <c r="I11" i="4"/>
  <c r="F12" i="4"/>
  <c r="I12" i="4"/>
  <c r="F13" i="4"/>
  <c r="I13" i="4"/>
  <c r="F14" i="4"/>
  <c r="I14" i="4"/>
  <c r="F15" i="4"/>
  <c r="I15" i="4"/>
  <c r="F16" i="4"/>
  <c r="I16" i="4"/>
  <c r="F17" i="4"/>
  <c r="I17" i="4"/>
  <c r="F18" i="4"/>
  <c r="I18" i="4"/>
  <c r="F19" i="4"/>
  <c r="I19" i="4"/>
  <c r="F20" i="4"/>
  <c r="I20" i="4"/>
  <c r="F21" i="4"/>
  <c r="I21" i="4"/>
  <c r="F22" i="4"/>
  <c r="I22" i="4"/>
  <c r="F23" i="4"/>
  <c r="I23" i="4"/>
  <c r="F24" i="4"/>
  <c r="I24" i="4"/>
  <c r="F25" i="4"/>
  <c r="I25" i="4"/>
  <c r="F30" i="4"/>
  <c r="G33" i="4"/>
  <c r="I32" i="4"/>
  <c r="E33" i="4"/>
  <c r="H33" i="4"/>
  <c r="F32" i="4" l="1"/>
  <c r="F33" i="4"/>
  <c r="I30" i="4"/>
  <c r="I33" i="4" s="1"/>
  <c r="D33" i="4"/>
  <c r="D17" i="2" l="1"/>
  <c r="E17" i="2"/>
  <c r="D26" i="2"/>
  <c r="E26" i="2"/>
  <c r="D28" i="2"/>
  <c r="E28" i="2"/>
  <c r="G17" i="2"/>
  <c r="G30" i="2" s="1"/>
  <c r="G26" i="2"/>
  <c r="I26" i="2" s="1"/>
  <c r="G28" i="2"/>
  <c r="H30" i="3"/>
  <c r="I28" i="3"/>
  <c r="F28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G30" i="3"/>
  <c r="E30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H30" i="2"/>
  <c r="I29" i="2"/>
  <c r="F29" i="2"/>
  <c r="I28" i="2"/>
  <c r="F28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H30" i="1"/>
  <c r="I29" i="1"/>
  <c r="F29" i="1"/>
  <c r="G28" i="1"/>
  <c r="I28" i="1" s="1"/>
  <c r="E28" i="1"/>
  <c r="D28" i="1"/>
  <c r="G26" i="1"/>
  <c r="I26" i="1" s="1"/>
  <c r="E26" i="1"/>
  <c r="D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G17" i="1"/>
  <c r="E17" i="1"/>
  <c r="D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E30" i="2" l="1"/>
  <c r="F26" i="2"/>
  <c r="E30" i="1"/>
  <c r="D30" i="1"/>
  <c r="G30" i="1"/>
  <c r="F30" i="3"/>
  <c r="D30" i="3"/>
  <c r="I17" i="3"/>
  <c r="I30" i="3" s="1"/>
  <c r="F30" i="2"/>
  <c r="D30" i="2"/>
  <c r="I17" i="2"/>
  <c r="I30" i="2" s="1"/>
  <c r="I17" i="1"/>
  <c r="I30" i="1" s="1"/>
  <c r="F28" i="1"/>
  <c r="F26" i="1"/>
  <c r="F17" i="1"/>
  <c r="F30" i="1" l="1"/>
</calcChain>
</file>

<file path=xl/sharedStrings.xml><?xml version="1.0" encoding="utf-8"?>
<sst xmlns="http://schemas.openxmlformats.org/spreadsheetml/2006/main" count="454" uniqueCount="61">
  <si>
    <t>Tabel</t>
  </si>
  <si>
    <t>1.1</t>
  </si>
  <si>
    <t>(1)</t>
  </si>
  <si>
    <t>(2)</t>
  </si>
  <si>
    <t>(3)</t>
  </si>
  <si>
    <t>(4)</t>
  </si>
  <si>
    <t>Jumlah</t>
  </si>
  <si>
    <t>(5)</t>
  </si>
  <si>
    <t>Sumber: Dinas Perdagangan Koperasi UKM Kabupaten Sukoharjo</t>
  </si>
  <si>
    <t>(6)</t>
  </si>
  <si>
    <t>Kop Unit Desa (KUD).</t>
  </si>
  <si>
    <t>Kop. Pertanian</t>
  </si>
  <si>
    <t>Kop. Peternakan</t>
  </si>
  <si>
    <t>Primkopti</t>
  </si>
  <si>
    <t>Kopinkra</t>
  </si>
  <si>
    <t>Koppontren</t>
  </si>
  <si>
    <t>Kop. Karyawan</t>
  </si>
  <si>
    <t>Kop. Angkatan Darat</t>
  </si>
  <si>
    <t>Primkoppol</t>
  </si>
  <si>
    <t>KSU/KSUS</t>
  </si>
  <si>
    <t>Kop. Perumahan</t>
  </si>
  <si>
    <t>KPRI</t>
  </si>
  <si>
    <t>Kop. Wanita</t>
  </si>
  <si>
    <t>Kop. Veteran</t>
  </si>
  <si>
    <t>Kop. Wredatama</t>
  </si>
  <si>
    <t>Kop. Pepabri</t>
  </si>
  <si>
    <t>Kop. Mahasiswa</t>
  </si>
  <si>
    <t>Kop. Jamu</t>
  </si>
  <si>
    <t>KSP/KJKS</t>
  </si>
  <si>
    <t>Kop  LKM</t>
  </si>
  <si>
    <t>Kop. Lainnya</t>
  </si>
  <si>
    <t>Skunder Tk. II.</t>
  </si>
  <si>
    <t>Jenis Koperasi</t>
  </si>
  <si>
    <t>Perempuan</t>
  </si>
  <si>
    <t>Laki laki</t>
  </si>
  <si>
    <t>Karyawan</t>
  </si>
  <si>
    <t>Manager</t>
  </si>
  <si>
    <t>(7)</t>
  </si>
  <si>
    <t>Banyaknya Karyawan dan Manager Koperasi menurut Jenis Kelamin dan Jenis koperasi di Kabupaten Sukoharjo,</t>
  </si>
  <si>
    <t>Kop. Angkutan Darat</t>
  </si>
  <si>
    <t>Kop. Jamu Gendong</t>
  </si>
  <si>
    <t>Kop. Kepolisian</t>
  </si>
  <si>
    <t>Kop. Nelayan</t>
  </si>
  <si>
    <t>Kop. Pasar</t>
  </si>
  <si>
    <t>Kop. Pedagang Kaki Lima</t>
  </si>
  <si>
    <t>Kop. Pegawai Negeri (KPRI)</t>
  </si>
  <si>
    <t>Kop. Sekunder</t>
  </si>
  <si>
    <t>Kop. Serba Usaha</t>
  </si>
  <si>
    <t>Kop. Simpan Pinjam</t>
  </si>
  <si>
    <t>Kop. Simpan Pinjam dan Pembiayaan Syariah</t>
  </si>
  <si>
    <t>Kopkar</t>
  </si>
  <si>
    <t>Kopti</t>
  </si>
  <si>
    <t>KUD</t>
  </si>
  <si>
    <t>2021 (ODS)</t>
  </si>
  <si>
    <t>2022 (ODS)</t>
  </si>
  <si>
    <t>Catatan : Data berdasarkan Online Data System (ODS)</t>
  </si>
  <si>
    <t>2023 (ODS)</t>
  </si>
  <si>
    <t>2024 (ODS)</t>
  </si>
  <si>
    <t>2025 (ODS)</t>
  </si>
  <si>
    <t>Kop. Digital</t>
  </si>
  <si>
    <t>Kop. Multi Pihak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</si>
</sst>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3" fontId="0" fillId="0" borderId="1" xfId="0" applyNumberFormat="1" applyBorder="1"/>
    <xf numFmtId="0" fontId="2" fillId="0" borderId="0" xfId="0" applyFont="1" applyAlignment="1">
      <alignment vertical="top"/>
    </xf>
    <xf numFmtId="164" fontId="3" fillId="0" borderId="0" xfId="1" applyFont="1" applyBorder="1" applyAlignment="1">
      <alignment horizontal="center" vertical="top"/>
    </xf>
    <xf numFmtId="164" fontId="4" fillId="0" borderId="0" xfId="1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3" xfId="0" quotePrefix="1" applyFont="1" applyBorder="1" applyAlignment="1">
      <alignment horizontal="center"/>
    </xf>
    <xf numFmtId="164" fontId="3" fillId="0" borderId="3" xfId="1" applyFont="1" applyBorder="1" applyAlignment="1">
      <alignment horizontal="center" vertical="top"/>
    </xf>
    <xf numFmtId="164" fontId="4" fillId="0" borderId="3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Continuous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workbookViewId="0">
      <selection activeCell="F18" sqref="F18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2018</v>
      </c>
    </row>
    <row r="5" spans="1:9" s="1" customFormat="1" x14ac:dyDescent="0.25">
      <c r="B5" s="19" t="s">
        <v>32</v>
      </c>
      <c r="C5" s="19"/>
      <c r="D5" s="19" t="s">
        <v>35</v>
      </c>
      <c r="E5" s="19"/>
      <c r="F5" s="19"/>
      <c r="G5" s="19" t="s">
        <v>36</v>
      </c>
      <c r="H5" s="19"/>
      <c r="I5" s="19"/>
    </row>
    <row r="6" spans="1:9" s="1" customFormat="1" x14ac:dyDescent="0.25">
      <c r="B6" s="19"/>
      <c r="C6" s="19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 x14ac:dyDescent="0.25">
      <c r="B7" s="23" t="s">
        <v>2</v>
      </c>
      <c r="C7" s="19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1" customFormat="1" x14ac:dyDescent="0.25">
      <c r="B8" s="20" t="s">
        <v>10</v>
      </c>
      <c r="C8" s="20"/>
      <c r="D8" s="5">
        <v>70</v>
      </c>
      <c r="E8" s="5">
        <v>40</v>
      </c>
      <c r="F8" s="5">
        <f>+E8+D8</f>
        <v>110</v>
      </c>
      <c r="G8" s="5">
        <v>12</v>
      </c>
      <c r="H8" s="5">
        <v>0</v>
      </c>
      <c r="I8" s="5">
        <f>G8+H8</f>
        <v>12</v>
      </c>
    </row>
    <row r="9" spans="1:9" s="1" customFormat="1" x14ac:dyDescent="0.25">
      <c r="B9" s="20" t="s">
        <v>11</v>
      </c>
      <c r="C9" s="20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20" t="s">
        <v>12</v>
      </c>
      <c r="C10" s="20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20" t="s">
        <v>13</v>
      </c>
      <c r="C11" s="20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20" t="s">
        <v>14</v>
      </c>
      <c r="C12" s="20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20" t="s">
        <v>15</v>
      </c>
      <c r="C13" s="20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20" t="s">
        <v>16</v>
      </c>
      <c r="C14" s="20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20" t="s">
        <v>17</v>
      </c>
      <c r="C15" s="20"/>
      <c r="D15" s="6">
        <v>12</v>
      </c>
      <c r="E15" s="6">
        <v>7</v>
      </c>
      <c r="F15" s="6">
        <f t="shared" si="0"/>
        <v>19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20" t="s">
        <v>18</v>
      </c>
      <c r="C16" s="20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20" t="s">
        <v>19</v>
      </c>
      <c r="C17" s="20"/>
      <c r="D17" s="6">
        <f>60+7+3+3</f>
        <v>73</v>
      </c>
      <c r="E17" s="6">
        <f>34+7+3+3</f>
        <v>47</v>
      </c>
      <c r="F17" s="6">
        <f t="shared" si="0"/>
        <v>120</v>
      </c>
      <c r="G17" s="6">
        <f>46+1</f>
        <v>47</v>
      </c>
      <c r="H17" s="6">
        <v>5</v>
      </c>
      <c r="I17" s="6">
        <f t="shared" si="1"/>
        <v>52</v>
      </c>
    </row>
    <row r="18" spans="2:9" s="1" customFormat="1" x14ac:dyDescent="0.25">
      <c r="B18" s="20" t="s">
        <v>20</v>
      </c>
      <c r="C18" s="20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20" t="s">
        <v>21</v>
      </c>
      <c r="C19" s="20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20" t="s">
        <v>22</v>
      </c>
      <c r="C20" s="20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20" t="s">
        <v>23</v>
      </c>
      <c r="C21" s="20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20" t="s">
        <v>24</v>
      </c>
      <c r="C22" s="20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20" t="s">
        <v>25</v>
      </c>
      <c r="C23" s="20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20" t="s">
        <v>26</v>
      </c>
      <c r="C24" s="20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20" t="s">
        <v>27</v>
      </c>
      <c r="C25" s="20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20" t="s">
        <v>28</v>
      </c>
      <c r="C26" s="20"/>
      <c r="D26" s="5">
        <f>483+12+12+1+6+6</f>
        <v>520</v>
      </c>
      <c r="E26" s="5">
        <f>192+10+4+2</f>
        <v>208</v>
      </c>
      <c r="F26" s="5">
        <f t="shared" si="0"/>
        <v>728</v>
      </c>
      <c r="G26" s="5">
        <f>41+4</f>
        <v>45</v>
      </c>
      <c r="H26" s="5">
        <v>13</v>
      </c>
      <c r="I26" s="5">
        <f t="shared" si="1"/>
        <v>58</v>
      </c>
    </row>
    <row r="27" spans="2:9" s="1" customFormat="1" x14ac:dyDescent="0.25">
      <c r="B27" s="20" t="s">
        <v>29</v>
      </c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20" t="s">
        <v>30</v>
      </c>
      <c r="C28" s="20"/>
      <c r="D28" s="6">
        <f>23+3</f>
        <v>26</v>
      </c>
      <c r="E28" s="6">
        <f>16+1</f>
        <v>17</v>
      </c>
      <c r="F28" s="6">
        <f t="shared" si="0"/>
        <v>43</v>
      </c>
      <c r="G28" s="6">
        <f>2+1</f>
        <v>3</v>
      </c>
      <c r="H28" s="6">
        <v>0</v>
      </c>
      <c r="I28" s="6">
        <f t="shared" si="1"/>
        <v>3</v>
      </c>
    </row>
    <row r="29" spans="2:9" s="1" customFormat="1" x14ac:dyDescent="0.25">
      <c r="B29" s="21" t="s">
        <v>31</v>
      </c>
      <c r="C29" s="21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22"/>
      <c r="C30" s="22"/>
      <c r="D30" s="8">
        <f>SUM(D8:D29)</f>
        <v>809</v>
      </c>
      <c r="E30" s="8">
        <f t="shared" ref="E30:I30" si="2">SUM(E8:E29)</f>
        <v>392</v>
      </c>
      <c r="F30" s="8">
        <f t="shared" si="2"/>
        <v>1201</v>
      </c>
      <c r="G30" s="8">
        <f t="shared" si="2"/>
        <v>201</v>
      </c>
      <c r="H30" s="8">
        <f t="shared" si="2"/>
        <v>23</v>
      </c>
      <c r="I30" s="8">
        <f t="shared" si="2"/>
        <v>224</v>
      </c>
    </row>
    <row r="31" spans="2:9" x14ac:dyDescent="0.25">
      <c r="B31" t="s">
        <v>8</v>
      </c>
    </row>
  </sheetData>
  <mergeCells count="27">
    <mergeCell ref="B30:C30"/>
    <mergeCell ref="B5:C6"/>
    <mergeCell ref="B7:C7"/>
    <mergeCell ref="B8:C8"/>
    <mergeCell ref="D5:F5"/>
    <mergeCell ref="B24:C24"/>
    <mergeCell ref="B25:C25"/>
    <mergeCell ref="B26:C26"/>
    <mergeCell ref="B27:C27"/>
    <mergeCell ref="B16:C16"/>
    <mergeCell ref="B17:C17"/>
    <mergeCell ref="G5:I5"/>
    <mergeCell ref="B14:C14"/>
    <mergeCell ref="B29:C29"/>
    <mergeCell ref="B18:C18"/>
    <mergeCell ref="B9:C9"/>
    <mergeCell ref="B10:C10"/>
    <mergeCell ref="B11:C11"/>
    <mergeCell ref="B12:C12"/>
    <mergeCell ref="B13:C13"/>
    <mergeCell ref="B28:C28"/>
    <mergeCell ref="B15:C15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1"/>
  <sheetViews>
    <sheetView workbookViewId="0">
      <selection activeCell="F17" sqref="F17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2019</v>
      </c>
    </row>
    <row r="5" spans="1:9" s="1" customFormat="1" x14ac:dyDescent="0.25">
      <c r="B5" s="19" t="s">
        <v>32</v>
      </c>
      <c r="C5" s="19"/>
      <c r="D5" s="19" t="s">
        <v>35</v>
      </c>
      <c r="E5" s="19"/>
      <c r="F5" s="19"/>
      <c r="G5" s="19" t="s">
        <v>36</v>
      </c>
      <c r="H5" s="19"/>
      <c r="I5" s="19"/>
    </row>
    <row r="6" spans="1:9" s="1" customFormat="1" x14ac:dyDescent="0.25">
      <c r="B6" s="19"/>
      <c r="C6" s="19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 x14ac:dyDescent="0.25">
      <c r="B7" s="23" t="s">
        <v>2</v>
      </c>
      <c r="C7" s="19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1" customFormat="1" x14ac:dyDescent="0.25">
      <c r="B8" s="20" t="s">
        <v>10</v>
      </c>
      <c r="C8" s="20"/>
      <c r="D8" s="5">
        <v>70</v>
      </c>
      <c r="E8" s="5">
        <v>40</v>
      </c>
      <c r="F8" s="5">
        <f>+E8+D8</f>
        <v>110</v>
      </c>
      <c r="G8" s="5">
        <v>12</v>
      </c>
      <c r="H8" s="5">
        <v>0</v>
      </c>
      <c r="I8" s="5">
        <f>G8+H8</f>
        <v>12</v>
      </c>
    </row>
    <row r="9" spans="1:9" s="1" customFormat="1" x14ac:dyDescent="0.25">
      <c r="B9" s="20" t="s">
        <v>11</v>
      </c>
      <c r="C9" s="20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20" t="s">
        <v>12</v>
      </c>
      <c r="C10" s="20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20" t="s">
        <v>13</v>
      </c>
      <c r="C11" s="20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20" t="s">
        <v>14</v>
      </c>
      <c r="C12" s="20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20" t="s">
        <v>15</v>
      </c>
      <c r="C13" s="20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20" t="s">
        <v>16</v>
      </c>
      <c r="C14" s="20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20" t="s">
        <v>17</v>
      </c>
      <c r="C15" s="20"/>
      <c r="D15" s="6">
        <v>12</v>
      </c>
      <c r="E15" s="6">
        <v>7</v>
      </c>
      <c r="F15" s="6">
        <f t="shared" si="0"/>
        <v>19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20" t="s">
        <v>18</v>
      </c>
      <c r="C16" s="20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20" t="s">
        <v>19</v>
      </c>
      <c r="C17" s="20"/>
      <c r="D17" s="6">
        <f>60+7+3+3</f>
        <v>73</v>
      </c>
      <c r="E17" s="6">
        <f>34+7+3+3</f>
        <v>47</v>
      </c>
      <c r="F17" s="6">
        <f t="shared" si="0"/>
        <v>120</v>
      </c>
      <c r="G17" s="6">
        <f>46+1</f>
        <v>47</v>
      </c>
      <c r="H17" s="6">
        <v>5</v>
      </c>
      <c r="I17" s="6">
        <f t="shared" si="1"/>
        <v>52</v>
      </c>
    </row>
    <row r="18" spans="2:9" s="1" customFormat="1" x14ac:dyDescent="0.25">
      <c r="B18" s="20" t="s">
        <v>20</v>
      </c>
      <c r="C18" s="20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20" t="s">
        <v>21</v>
      </c>
      <c r="C19" s="20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20" t="s">
        <v>22</v>
      </c>
      <c r="C20" s="20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20" t="s">
        <v>23</v>
      </c>
      <c r="C21" s="20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20" t="s">
        <v>24</v>
      </c>
      <c r="C22" s="20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20" t="s">
        <v>25</v>
      </c>
      <c r="C23" s="20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20" t="s">
        <v>26</v>
      </c>
      <c r="C24" s="20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20" t="s">
        <v>27</v>
      </c>
      <c r="C25" s="20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20" t="s">
        <v>28</v>
      </c>
      <c r="C26" s="20"/>
      <c r="D26" s="5">
        <f>483+12+12+1+6+6</f>
        <v>520</v>
      </c>
      <c r="E26" s="5">
        <f>192+10+4+2</f>
        <v>208</v>
      </c>
      <c r="F26" s="5">
        <f t="shared" si="0"/>
        <v>728</v>
      </c>
      <c r="G26" s="5">
        <f>41+4</f>
        <v>45</v>
      </c>
      <c r="H26" s="5">
        <v>13</v>
      </c>
      <c r="I26" s="5">
        <f t="shared" si="1"/>
        <v>58</v>
      </c>
    </row>
    <row r="27" spans="2:9" s="1" customFormat="1" x14ac:dyDescent="0.25">
      <c r="B27" s="20" t="s">
        <v>29</v>
      </c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20" t="s">
        <v>30</v>
      </c>
      <c r="C28" s="20"/>
      <c r="D28" s="6">
        <f>23+3</f>
        <v>26</v>
      </c>
      <c r="E28" s="6">
        <f>16+1</f>
        <v>17</v>
      </c>
      <c r="F28" s="6">
        <f t="shared" si="0"/>
        <v>43</v>
      </c>
      <c r="G28" s="6">
        <f>2+1</f>
        <v>3</v>
      </c>
      <c r="H28" s="6">
        <v>0</v>
      </c>
      <c r="I28" s="6">
        <f t="shared" si="1"/>
        <v>3</v>
      </c>
    </row>
    <row r="29" spans="2:9" s="1" customFormat="1" x14ac:dyDescent="0.25">
      <c r="B29" s="21" t="s">
        <v>31</v>
      </c>
      <c r="C29" s="21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22"/>
      <c r="C30" s="22"/>
      <c r="D30" s="8">
        <f>SUM(D8:D29)</f>
        <v>809</v>
      </c>
      <c r="E30" s="8">
        <f t="shared" ref="E30:I30" si="2">SUM(E8:E29)</f>
        <v>392</v>
      </c>
      <c r="F30" s="8">
        <f t="shared" si="2"/>
        <v>1201</v>
      </c>
      <c r="G30" s="8">
        <f t="shared" si="2"/>
        <v>201</v>
      </c>
      <c r="H30" s="8">
        <f t="shared" si="2"/>
        <v>23</v>
      </c>
      <c r="I30" s="8">
        <f t="shared" si="2"/>
        <v>224</v>
      </c>
    </row>
    <row r="31" spans="2:9" x14ac:dyDescent="0.25">
      <c r="B31" t="s">
        <v>8</v>
      </c>
    </row>
  </sheetData>
  <mergeCells count="27"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5:C6"/>
    <mergeCell ref="D5:F5"/>
    <mergeCell ref="G5:I5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1"/>
  <sheetViews>
    <sheetView zoomScaleNormal="100" workbookViewId="0">
      <selection activeCell="A29" sqref="A26:XFD29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>
        <v>2020</v>
      </c>
    </row>
    <row r="5" spans="1:9" s="1" customFormat="1" x14ac:dyDescent="0.25">
      <c r="B5" s="19" t="s">
        <v>32</v>
      </c>
      <c r="C5" s="19"/>
      <c r="D5" s="19" t="s">
        <v>35</v>
      </c>
      <c r="E5" s="19"/>
      <c r="F5" s="19"/>
      <c r="G5" s="19" t="s">
        <v>36</v>
      </c>
      <c r="H5" s="19"/>
      <c r="I5" s="19"/>
    </row>
    <row r="6" spans="1:9" s="1" customFormat="1" x14ac:dyDescent="0.25">
      <c r="B6" s="19"/>
      <c r="C6" s="19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 x14ac:dyDescent="0.25">
      <c r="B7" s="23" t="s">
        <v>2</v>
      </c>
      <c r="C7" s="19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1" customFormat="1" x14ac:dyDescent="0.25">
      <c r="B8" s="20" t="s">
        <v>10</v>
      </c>
      <c r="C8" s="20"/>
      <c r="D8" s="5">
        <v>50</v>
      </c>
      <c r="E8" s="5">
        <v>28</v>
      </c>
      <c r="F8" s="5">
        <f>+E8+D8</f>
        <v>78</v>
      </c>
      <c r="G8" s="5">
        <v>7</v>
      </c>
      <c r="H8" s="5">
        <v>1</v>
      </c>
      <c r="I8" s="5">
        <f>G8+H8</f>
        <v>8</v>
      </c>
    </row>
    <row r="9" spans="1:9" s="1" customFormat="1" x14ac:dyDescent="0.25">
      <c r="B9" s="20" t="s">
        <v>11</v>
      </c>
      <c r="C9" s="20"/>
      <c r="D9" s="6">
        <v>0</v>
      </c>
      <c r="E9" s="6">
        <v>0</v>
      </c>
      <c r="F9" s="6">
        <f t="shared" ref="F9:F29" si="0">D9+E9</f>
        <v>0</v>
      </c>
      <c r="G9" s="6">
        <v>0</v>
      </c>
      <c r="H9" s="6">
        <v>0</v>
      </c>
      <c r="I9" s="6">
        <f>G9+H9</f>
        <v>0</v>
      </c>
    </row>
    <row r="10" spans="1:9" s="1" customFormat="1" x14ac:dyDescent="0.25">
      <c r="B10" s="20" t="s">
        <v>12</v>
      </c>
      <c r="C10" s="20"/>
      <c r="D10" s="6">
        <v>2</v>
      </c>
      <c r="E10" s="6">
        <v>0</v>
      </c>
      <c r="F10" s="6">
        <f t="shared" si="0"/>
        <v>2</v>
      </c>
      <c r="G10" s="6">
        <v>0</v>
      </c>
      <c r="H10" s="6">
        <v>0</v>
      </c>
      <c r="I10" s="6">
        <f t="shared" ref="I10:I29" si="1">G10+H10</f>
        <v>0</v>
      </c>
    </row>
    <row r="11" spans="1:9" s="1" customFormat="1" x14ac:dyDescent="0.25">
      <c r="B11" s="20" t="s">
        <v>13</v>
      </c>
      <c r="C11" s="20"/>
      <c r="D11" s="6">
        <v>6</v>
      </c>
      <c r="E11" s="6">
        <v>4</v>
      </c>
      <c r="F11" s="6">
        <f t="shared" si="0"/>
        <v>10</v>
      </c>
      <c r="G11" s="6">
        <v>1</v>
      </c>
      <c r="H11" s="6">
        <v>0</v>
      </c>
      <c r="I11" s="6">
        <f t="shared" si="1"/>
        <v>1</v>
      </c>
    </row>
    <row r="12" spans="1:9" s="1" customFormat="1" x14ac:dyDescent="0.25">
      <c r="B12" s="20" t="s">
        <v>14</v>
      </c>
      <c r="C12" s="20"/>
      <c r="D12" s="6">
        <v>5</v>
      </c>
      <c r="E12" s="6">
        <v>4</v>
      </c>
      <c r="F12" s="6">
        <f t="shared" si="0"/>
        <v>9</v>
      </c>
      <c r="G12" s="6">
        <v>2</v>
      </c>
      <c r="H12" s="6">
        <v>0</v>
      </c>
      <c r="I12" s="6">
        <f t="shared" si="1"/>
        <v>2</v>
      </c>
    </row>
    <row r="13" spans="1:9" s="1" customFormat="1" x14ac:dyDescent="0.25">
      <c r="B13" s="20" t="s">
        <v>15</v>
      </c>
      <c r="C13" s="20"/>
      <c r="D13" s="6">
        <v>10</v>
      </c>
      <c r="E13" s="6">
        <v>9</v>
      </c>
      <c r="F13" s="6">
        <f t="shared" si="0"/>
        <v>19</v>
      </c>
      <c r="G13" s="6">
        <v>3</v>
      </c>
      <c r="H13" s="6">
        <v>0</v>
      </c>
      <c r="I13" s="6">
        <f t="shared" si="1"/>
        <v>3</v>
      </c>
    </row>
    <row r="14" spans="1:9" s="1" customFormat="1" x14ac:dyDescent="0.25">
      <c r="B14" s="20" t="s">
        <v>16</v>
      </c>
      <c r="C14" s="20"/>
      <c r="D14" s="6">
        <v>30</v>
      </c>
      <c r="E14" s="6">
        <v>15</v>
      </c>
      <c r="F14" s="6">
        <f t="shared" si="0"/>
        <v>45</v>
      </c>
      <c r="G14" s="6">
        <v>24</v>
      </c>
      <c r="H14" s="6">
        <v>1</v>
      </c>
      <c r="I14" s="6">
        <f t="shared" si="1"/>
        <v>25</v>
      </c>
    </row>
    <row r="15" spans="1:9" s="1" customFormat="1" x14ac:dyDescent="0.25">
      <c r="B15" s="20" t="s">
        <v>17</v>
      </c>
      <c r="C15" s="20"/>
      <c r="D15" s="6">
        <v>4</v>
      </c>
      <c r="E15" s="6">
        <v>6</v>
      </c>
      <c r="F15" s="6">
        <f t="shared" si="0"/>
        <v>10</v>
      </c>
      <c r="G15" s="6">
        <v>3</v>
      </c>
      <c r="H15" s="6">
        <v>0</v>
      </c>
      <c r="I15" s="6">
        <f t="shared" si="1"/>
        <v>3</v>
      </c>
    </row>
    <row r="16" spans="1:9" s="1" customFormat="1" x14ac:dyDescent="0.25">
      <c r="B16" s="20" t="s">
        <v>18</v>
      </c>
      <c r="C16" s="20"/>
      <c r="D16" s="6">
        <v>4</v>
      </c>
      <c r="E16" s="6">
        <v>2</v>
      </c>
      <c r="F16" s="6">
        <f t="shared" si="0"/>
        <v>6</v>
      </c>
      <c r="G16" s="6">
        <v>1</v>
      </c>
      <c r="H16" s="6">
        <v>0</v>
      </c>
      <c r="I16" s="6">
        <f t="shared" si="1"/>
        <v>1</v>
      </c>
    </row>
    <row r="17" spans="2:9" s="1" customFormat="1" x14ac:dyDescent="0.25">
      <c r="B17" s="20" t="s">
        <v>19</v>
      </c>
      <c r="C17" s="20"/>
      <c r="D17" s="6">
        <v>73</v>
      </c>
      <c r="E17" s="6">
        <v>47</v>
      </c>
      <c r="F17" s="6">
        <f t="shared" si="0"/>
        <v>120</v>
      </c>
      <c r="G17" s="6">
        <v>47</v>
      </c>
      <c r="H17" s="6">
        <v>5</v>
      </c>
      <c r="I17" s="6">
        <f t="shared" si="1"/>
        <v>52</v>
      </c>
    </row>
    <row r="18" spans="2:9" s="1" customFormat="1" x14ac:dyDescent="0.25">
      <c r="B18" s="20" t="s">
        <v>20</v>
      </c>
      <c r="C18" s="20"/>
      <c r="D18" s="6">
        <v>6</v>
      </c>
      <c r="E18" s="6">
        <v>2</v>
      </c>
      <c r="F18" s="6">
        <f t="shared" si="0"/>
        <v>8</v>
      </c>
      <c r="G18" s="6">
        <v>0</v>
      </c>
      <c r="H18" s="6">
        <v>0</v>
      </c>
      <c r="I18" s="6">
        <f t="shared" si="1"/>
        <v>0</v>
      </c>
    </row>
    <row r="19" spans="2:9" s="1" customFormat="1" x14ac:dyDescent="0.25">
      <c r="B19" s="20" t="s">
        <v>21</v>
      </c>
      <c r="C19" s="20"/>
      <c r="D19" s="6">
        <v>28</v>
      </c>
      <c r="E19" s="6">
        <v>18</v>
      </c>
      <c r="F19" s="6">
        <f t="shared" si="0"/>
        <v>46</v>
      </c>
      <c r="G19" s="6">
        <v>55</v>
      </c>
      <c r="H19" s="6">
        <v>0</v>
      </c>
      <c r="I19" s="6">
        <f t="shared" si="1"/>
        <v>55</v>
      </c>
    </row>
    <row r="20" spans="2:9" s="1" customFormat="1" x14ac:dyDescent="0.25">
      <c r="B20" s="20" t="s">
        <v>22</v>
      </c>
      <c r="C20" s="20"/>
      <c r="D20" s="6">
        <v>2</v>
      </c>
      <c r="E20" s="6">
        <v>12</v>
      </c>
      <c r="F20" s="6">
        <f t="shared" si="0"/>
        <v>14</v>
      </c>
      <c r="G20" s="6">
        <v>0</v>
      </c>
      <c r="H20" s="6">
        <v>4</v>
      </c>
      <c r="I20" s="6">
        <f t="shared" si="1"/>
        <v>4</v>
      </c>
    </row>
    <row r="21" spans="2:9" s="1" customFormat="1" x14ac:dyDescent="0.25">
      <c r="B21" s="20" t="s">
        <v>23</v>
      </c>
      <c r="C21" s="20"/>
      <c r="D21" s="6">
        <v>2</v>
      </c>
      <c r="E21" s="6">
        <v>0</v>
      </c>
      <c r="F21" s="6">
        <f t="shared" si="0"/>
        <v>2</v>
      </c>
      <c r="G21" s="6">
        <v>1</v>
      </c>
      <c r="H21" s="6">
        <v>0</v>
      </c>
      <c r="I21" s="6">
        <f t="shared" si="1"/>
        <v>1</v>
      </c>
    </row>
    <row r="22" spans="2:9" s="1" customFormat="1" x14ac:dyDescent="0.25">
      <c r="B22" s="20" t="s">
        <v>24</v>
      </c>
      <c r="C22" s="20"/>
      <c r="D22" s="6">
        <v>2</v>
      </c>
      <c r="E22" s="6">
        <v>0</v>
      </c>
      <c r="F22" s="6">
        <f t="shared" si="0"/>
        <v>2</v>
      </c>
      <c r="G22" s="6">
        <v>1</v>
      </c>
      <c r="H22" s="6">
        <v>0</v>
      </c>
      <c r="I22" s="6">
        <f t="shared" si="1"/>
        <v>1</v>
      </c>
    </row>
    <row r="23" spans="2:9" s="1" customFormat="1" x14ac:dyDescent="0.25">
      <c r="B23" s="20" t="s">
        <v>25</v>
      </c>
      <c r="C23" s="20"/>
      <c r="D23" s="6">
        <v>1</v>
      </c>
      <c r="E23" s="6">
        <v>1</v>
      </c>
      <c r="F23" s="6">
        <f t="shared" si="0"/>
        <v>2</v>
      </c>
      <c r="G23" s="6">
        <v>1</v>
      </c>
      <c r="H23" s="6">
        <v>0</v>
      </c>
      <c r="I23" s="6">
        <f t="shared" si="1"/>
        <v>1</v>
      </c>
    </row>
    <row r="24" spans="2:9" s="1" customFormat="1" x14ac:dyDescent="0.25">
      <c r="B24" s="20" t="s">
        <v>26</v>
      </c>
      <c r="C24" s="20"/>
      <c r="D24" s="6">
        <v>5</v>
      </c>
      <c r="E24" s="6">
        <v>3</v>
      </c>
      <c r="F24" s="6">
        <f t="shared" si="0"/>
        <v>8</v>
      </c>
      <c r="G24" s="6">
        <v>1</v>
      </c>
      <c r="H24" s="6">
        <v>0</v>
      </c>
      <c r="I24" s="6">
        <f t="shared" si="1"/>
        <v>1</v>
      </c>
    </row>
    <row r="25" spans="2:9" s="1" customFormat="1" x14ac:dyDescent="0.25">
      <c r="B25" s="20" t="s">
        <v>27</v>
      </c>
      <c r="C25" s="20"/>
      <c r="D25" s="6">
        <v>2</v>
      </c>
      <c r="E25" s="6">
        <v>1</v>
      </c>
      <c r="F25" s="6">
        <f t="shared" si="0"/>
        <v>3</v>
      </c>
      <c r="G25" s="6">
        <v>0</v>
      </c>
      <c r="H25" s="6">
        <v>0</v>
      </c>
      <c r="I25" s="6">
        <f t="shared" si="1"/>
        <v>0</v>
      </c>
    </row>
    <row r="26" spans="2:9" s="1" customFormat="1" x14ac:dyDescent="0.25">
      <c r="B26" s="20" t="s">
        <v>28</v>
      </c>
      <c r="C26" s="20"/>
      <c r="D26" s="5">
        <v>520</v>
      </c>
      <c r="E26" s="5">
        <v>208</v>
      </c>
      <c r="F26" s="5">
        <f t="shared" si="0"/>
        <v>728</v>
      </c>
      <c r="G26" s="5">
        <v>45</v>
      </c>
      <c r="H26" s="5">
        <v>13</v>
      </c>
      <c r="I26" s="5">
        <f t="shared" si="1"/>
        <v>58</v>
      </c>
    </row>
    <row r="27" spans="2:9" s="1" customFormat="1" x14ac:dyDescent="0.25">
      <c r="B27" s="20" t="s">
        <v>29</v>
      </c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9" s="1" customFormat="1" x14ac:dyDescent="0.25">
      <c r="B28" s="20" t="s">
        <v>30</v>
      </c>
      <c r="C28" s="20"/>
      <c r="D28" s="6">
        <v>26</v>
      </c>
      <c r="E28" s="6">
        <v>17</v>
      </c>
      <c r="F28" s="6">
        <f t="shared" si="0"/>
        <v>43</v>
      </c>
      <c r="G28" s="6">
        <v>3</v>
      </c>
      <c r="H28" s="6">
        <v>0</v>
      </c>
      <c r="I28" s="6">
        <f t="shared" si="1"/>
        <v>3</v>
      </c>
    </row>
    <row r="29" spans="2:9" s="1" customFormat="1" x14ac:dyDescent="0.25">
      <c r="B29" s="21" t="s">
        <v>31</v>
      </c>
      <c r="C29" s="21"/>
      <c r="D29" s="7">
        <v>3</v>
      </c>
      <c r="E29" s="7">
        <v>2</v>
      </c>
      <c r="F29" s="7">
        <f t="shared" si="0"/>
        <v>5</v>
      </c>
      <c r="G29" s="7">
        <v>1</v>
      </c>
      <c r="H29" s="7">
        <v>0</v>
      </c>
      <c r="I29" s="7">
        <f t="shared" si="1"/>
        <v>1</v>
      </c>
    </row>
    <row r="30" spans="2:9" x14ac:dyDescent="0.25">
      <c r="B30" s="22"/>
      <c r="C30" s="22"/>
      <c r="D30" s="8">
        <f t="shared" ref="D30:I30" si="2">SUM(D8:D29)</f>
        <v>781</v>
      </c>
      <c r="E30" s="8">
        <f t="shared" si="2"/>
        <v>379</v>
      </c>
      <c r="F30" s="8">
        <f t="shared" si="2"/>
        <v>1160</v>
      </c>
      <c r="G30" s="8">
        <f t="shared" si="2"/>
        <v>196</v>
      </c>
      <c r="H30" s="8">
        <f t="shared" si="2"/>
        <v>24</v>
      </c>
      <c r="I30" s="8">
        <f t="shared" si="2"/>
        <v>220</v>
      </c>
    </row>
    <row r="31" spans="2:9" x14ac:dyDescent="0.25">
      <c r="B31" t="s">
        <v>8</v>
      </c>
    </row>
  </sheetData>
  <mergeCells count="27"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5:C6"/>
    <mergeCell ref="D5:F5"/>
    <mergeCell ref="G5:I5"/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5"/>
  <sheetViews>
    <sheetView workbookViewId="0">
      <selection activeCell="B36" sqref="B36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t="s">
        <v>38</v>
      </c>
    </row>
    <row r="3" spans="1:9" x14ac:dyDescent="0.25">
      <c r="C3" s="2" t="s">
        <v>53</v>
      </c>
    </row>
    <row r="5" spans="1:9" s="1" customFormat="1" x14ac:dyDescent="0.25">
      <c r="B5" s="19" t="s">
        <v>32</v>
      </c>
      <c r="C5" s="19"/>
      <c r="D5" s="19" t="s">
        <v>35</v>
      </c>
      <c r="E5" s="19"/>
      <c r="F5" s="19"/>
      <c r="G5" s="19" t="s">
        <v>36</v>
      </c>
      <c r="H5" s="19"/>
      <c r="I5" s="19"/>
    </row>
    <row r="6" spans="1:9" s="1" customFormat="1" x14ac:dyDescent="0.25">
      <c r="B6" s="19"/>
      <c r="C6" s="19"/>
      <c r="D6" s="4" t="s">
        <v>34</v>
      </c>
      <c r="E6" s="4" t="s">
        <v>33</v>
      </c>
      <c r="F6" s="4" t="s">
        <v>6</v>
      </c>
      <c r="G6" s="4" t="s">
        <v>34</v>
      </c>
      <c r="H6" s="4" t="s">
        <v>33</v>
      </c>
      <c r="I6" s="4" t="s">
        <v>6</v>
      </c>
    </row>
    <row r="7" spans="1:9" s="1" customFormat="1" x14ac:dyDescent="0.25">
      <c r="B7" s="23" t="s">
        <v>2</v>
      </c>
      <c r="C7" s="19"/>
      <c r="D7" s="3" t="s">
        <v>3</v>
      </c>
      <c r="E7" s="3" t="s">
        <v>4</v>
      </c>
      <c r="F7" s="3" t="s">
        <v>5</v>
      </c>
      <c r="G7" s="3" t="s">
        <v>7</v>
      </c>
      <c r="H7" s="3" t="s">
        <v>9</v>
      </c>
      <c r="I7" s="3" t="s">
        <v>37</v>
      </c>
    </row>
    <row r="8" spans="1:9" s="9" customFormat="1" ht="30" customHeight="1" x14ac:dyDescent="0.25">
      <c r="B8" s="24" t="s">
        <v>17</v>
      </c>
      <c r="C8" s="24" t="s">
        <v>17</v>
      </c>
      <c r="D8" s="10">
        <v>24</v>
      </c>
      <c r="E8" s="10">
        <v>6</v>
      </c>
      <c r="F8" s="10">
        <f>+E8+D8</f>
        <v>30</v>
      </c>
      <c r="G8" s="10">
        <v>0</v>
      </c>
      <c r="H8" s="10">
        <v>0</v>
      </c>
      <c r="I8" s="10">
        <f>G8+H8</f>
        <v>0</v>
      </c>
    </row>
    <row r="9" spans="1:9" s="9" customFormat="1" ht="30" customHeight="1" x14ac:dyDescent="0.25">
      <c r="B9" s="24" t="s">
        <v>39</v>
      </c>
      <c r="C9" s="24" t="s">
        <v>39</v>
      </c>
      <c r="D9" s="11">
        <v>0</v>
      </c>
      <c r="E9" s="11">
        <v>1</v>
      </c>
      <c r="F9" s="11">
        <f t="shared" ref="F9:F32" si="0">D9+E9</f>
        <v>1</v>
      </c>
      <c r="G9" s="11">
        <v>0</v>
      </c>
      <c r="H9" s="11">
        <v>0</v>
      </c>
      <c r="I9" s="11">
        <f>G9+H9</f>
        <v>0</v>
      </c>
    </row>
    <row r="10" spans="1:9" s="9" customFormat="1" ht="30" customHeight="1" x14ac:dyDescent="0.25">
      <c r="B10" s="24" t="s">
        <v>40</v>
      </c>
      <c r="C10" s="24" t="s">
        <v>40</v>
      </c>
      <c r="D10" s="11">
        <v>0</v>
      </c>
      <c r="E10" s="11">
        <v>2</v>
      </c>
      <c r="F10" s="11">
        <f t="shared" si="0"/>
        <v>2</v>
      </c>
      <c r="G10" s="11">
        <v>0</v>
      </c>
      <c r="H10" s="11">
        <v>0</v>
      </c>
      <c r="I10" s="11">
        <f t="shared" ref="I10:I32" si="1">G10+H10</f>
        <v>0</v>
      </c>
    </row>
    <row r="11" spans="1:9" s="9" customFormat="1" ht="30" customHeight="1" x14ac:dyDescent="0.25">
      <c r="B11" s="24" t="s">
        <v>41</v>
      </c>
      <c r="C11" s="24" t="s">
        <v>41</v>
      </c>
      <c r="D11" s="11">
        <v>4</v>
      </c>
      <c r="E11" s="11">
        <v>1</v>
      </c>
      <c r="F11" s="11">
        <f t="shared" si="0"/>
        <v>5</v>
      </c>
      <c r="G11" s="11">
        <v>1</v>
      </c>
      <c r="H11" s="11">
        <v>0</v>
      </c>
      <c r="I11" s="11">
        <f t="shared" si="1"/>
        <v>1</v>
      </c>
    </row>
    <row r="12" spans="1:9" s="9" customFormat="1" ht="30" customHeight="1" x14ac:dyDescent="0.25">
      <c r="B12" s="24" t="s">
        <v>30</v>
      </c>
      <c r="C12" s="24" t="s">
        <v>30</v>
      </c>
      <c r="D12" s="11">
        <v>0</v>
      </c>
      <c r="E12" s="11">
        <v>0</v>
      </c>
      <c r="F12" s="11">
        <f t="shared" si="0"/>
        <v>0</v>
      </c>
      <c r="G12" s="11">
        <v>0</v>
      </c>
      <c r="H12" s="11">
        <v>0</v>
      </c>
      <c r="I12" s="11">
        <f t="shared" si="1"/>
        <v>0</v>
      </c>
    </row>
    <row r="13" spans="1:9" s="9" customFormat="1" ht="30" customHeight="1" x14ac:dyDescent="0.25">
      <c r="B13" s="24" t="s">
        <v>26</v>
      </c>
      <c r="C13" s="24" t="s">
        <v>26</v>
      </c>
      <c r="D13" s="11">
        <v>2</v>
      </c>
      <c r="E13" s="11">
        <v>4</v>
      </c>
      <c r="F13" s="11">
        <f t="shared" si="0"/>
        <v>6</v>
      </c>
      <c r="G13" s="11">
        <v>0</v>
      </c>
      <c r="H13" s="11">
        <v>1</v>
      </c>
      <c r="I13" s="11">
        <f t="shared" si="1"/>
        <v>1</v>
      </c>
    </row>
    <row r="14" spans="1:9" s="9" customFormat="1" ht="30" customHeight="1" x14ac:dyDescent="0.25">
      <c r="B14" s="24" t="s">
        <v>42</v>
      </c>
      <c r="C14" s="24" t="s">
        <v>42</v>
      </c>
      <c r="D14" s="11">
        <v>0</v>
      </c>
      <c r="E14" s="11">
        <v>0</v>
      </c>
      <c r="F14" s="11">
        <f t="shared" si="0"/>
        <v>0</v>
      </c>
      <c r="G14" s="11">
        <v>0</v>
      </c>
      <c r="H14" s="11">
        <v>0</v>
      </c>
      <c r="I14" s="11">
        <f t="shared" si="1"/>
        <v>0</v>
      </c>
    </row>
    <row r="15" spans="1:9" s="9" customFormat="1" ht="30" customHeight="1" x14ac:dyDescent="0.25">
      <c r="B15" s="24" t="s">
        <v>43</v>
      </c>
      <c r="C15" s="24" t="s">
        <v>43</v>
      </c>
      <c r="D15" s="11">
        <v>0</v>
      </c>
      <c r="E15" s="11">
        <v>0</v>
      </c>
      <c r="F15" s="11">
        <f t="shared" si="0"/>
        <v>0</v>
      </c>
      <c r="G15" s="11">
        <v>0</v>
      </c>
      <c r="H15" s="11">
        <v>0</v>
      </c>
      <c r="I15" s="11">
        <f t="shared" si="1"/>
        <v>0</v>
      </c>
    </row>
    <row r="16" spans="1:9" s="9" customFormat="1" ht="30" customHeight="1" x14ac:dyDescent="0.25">
      <c r="B16" s="24" t="s">
        <v>44</v>
      </c>
      <c r="C16" s="24" t="s">
        <v>44</v>
      </c>
      <c r="D16" s="11">
        <v>0</v>
      </c>
      <c r="E16" s="11">
        <v>0</v>
      </c>
      <c r="F16" s="11">
        <f t="shared" si="0"/>
        <v>0</v>
      </c>
      <c r="G16" s="11">
        <v>0</v>
      </c>
      <c r="H16" s="11">
        <v>0</v>
      </c>
      <c r="I16" s="11">
        <f t="shared" si="1"/>
        <v>0</v>
      </c>
    </row>
    <row r="17" spans="2:9" s="9" customFormat="1" ht="30" customHeight="1" x14ac:dyDescent="0.25">
      <c r="B17" s="24" t="s">
        <v>45</v>
      </c>
      <c r="C17" s="24" t="s">
        <v>45</v>
      </c>
      <c r="D17" s="11">
        <v>7</v>
      </c>
      <c r="E17" s="11">
        <v>14</v>
      </c>
      <c r="F17" s="11">
        <f t="shared" si="0"/>
        <v>21</v>
      </c>
      <c r="G17" s="11">
        <v>1</v>
      </c>
      <c r="H17" s="11">
        <v>0</v>
      </c>
      <c r="I17" s="11">
        <f t="shared" si="1"/>
        <v>1</v>
      </c>
    </row>
    <row r="18" spans="2:9" s="9" customFormat="1" ht="30" customHeight="1" x14ac:dyDescent="0.25">
      <c r="B18" s="24" t="s">
        <v>11</v>
      </c>
      <c r="C18" s="24" t="s">
        <v>11</v>
      </c>
      <c r="D18" s="11">
        <v>0</v>
      </c>
      <c r="E18" s="11">
        <v>0</v>
      </c>
      <c r="F18" s="11">
        <f t="shared" si="0"/>
        <v>0</v>
      </c>
      <c r="G18" s="11">
        <v>0</v>
      </c>
      <c r="H18" s="11">
        <v>0</v>
      </c>
      <c r="I18" s="11">
        <f t="shared" si="1"/>
        <v>0</v>
      </c>
    </row>
    <row r="19" spans="2:9" s="9" customFormat="1" ht="30" customHeight="1" x14ac:dyDescent="0.25">
      <c r="B19" s="24" t="s">
        <v>20</v>
      </c>
      <c r="C19" s="24" t="s">
        <v>20</v>
      </c>
      <c r="D19" s="11">
        <v>0</v>
      </c>
      <c r="E19" s="11">
        <v>0</v>
      </c>
      <c r="F19" s="11">
        <f t="shared" si="0"/>
        <v>0</v>
      </c>
      <c r="G19" s="11">
        <v>0</v>
      </c>
      <c r="H19" s="11">
        <v>0</v>
      </c>
      <c r="I19" s="11">
        <f t="shared" si="1"/>
        <v>0</v>
      </c>
    </row>
    <row r="20" spans="2:9" s="9" customFormat="1" ht="30" customHeight="1" x14ac:dyDescent="0.25">
      <c r="B20" s="24" t="s">
        <v>12</v>
      </c>
      <c r="C20" s="24" t="s">
        <v>12</v>
      </c>
      <c r="D20" s="11">
        <v>2</v>
      </c>
      <c r="E20" s="11">
        <v>2</v>
      </c>
      <c r="F20" s="11">
        <f t="shared" si="0"/>
        <v>4</v>
      </c>
      <c r="G20" s="11">
        <v>0</v>
      </c>
      <c r="H20" s="11">
        <v>0</v>
      </c>
      <c r="I20" s="11">
        <f t="shared" si="1"/>
        <v>0</v>
      </c>
    </row>
    <row r="21" spans="2:9" s="9" customFormat="1" ht="30" customHeight="1" x14ac:dyDescent="0.25">
      <c r="B21" s="24" t="s">
        <v>46</v>
      </c>
      <c r="C21" s="24" t="s">
        <v>46</v>
      </c>
      <c r="D21" s="11">
        <v>1</v>
      </c>
      <c r="E21" s="11">
        <v>0</v>
      </c>
      <c r="F21" s="11">
        <f t="shared" si="0"/>
        <v>1</v>
      </c>
      <c r="G21" s="11">
        <v>0</v>
      </c>
      <c r="H21" s="11">
        <v>0</v>
      </c>
      <c r="I21" s="11">
        <f t="shared" si="1"/>
        <v>0</v>
      </c>
    </row>
    <row r="22" spans="2:9" s="9" customFormat="1" ht="30" customHeight="1" x14ac:dyDescent="0.25">
      <c r="B22" s="24" t="s">
        <v>47</v>
      </c>
      <c r="C22" s="24" t="s">
        <v>47</v>
      </c>
      <c r="D22" s="11">
        <v>22</v>
      </c>
      <c r="E22" s="11">
        <v>15</v>
      </c>
      <c r="F22" s="11">
        <f t="shared" si="0"/>
        <v>37</v>
      </c>
      <c r="G22" s="11">
        <v>2</v>
      </c>
      <c r="H22" s="11">
        <v>2</v>
      </c>
      <c r="I22" s="11">
        <f t="shared" si="1"/>
        <v>4</v>
      </c>
    </row>
    <row r="23" spans="2:9" s="9" customFormat="1" ht="30" customHeight="1" x14ac:dyDescent="0.25">
      <c r="B23" s="24" t="s">
        <v>48</v>
      </c>
      <c r="C23" s="24" t="s">
        <v>48</v>
      </c>
      <c r="D23" s="11">
        <v>62</v>
      </c>
      <c r="E23" s="11">
        <v>71</v>
      </c>
      <c r="F23" s="11">
        <f t="shared" si="0"/>
        <v>133</v>
      </c>
      <c r="G23" s="11">
        <v>10</v>
      </c>
      <c r="H23" s="11">
        <v>4</v>
      </c>
      <c r="I23" s="11">
        <f t="shared" si="1"/>
        <v>14</v>
      </c>
    </row>
    <row r="24" spans="2:9" s="9" customFormat="1" ht="30" customHeight="1" x14ac:dyDescent="0.25">
      <c r="B24" s="24" t="s">
        <v>49</v>
      </c>
      <c r="C24" s="24" t="s">
        <v>49</v>
      </c>
      <c r="D24" s="11">
        <v>41</v>
      </c>
      <c r="E24" s="11">
        <v>43</v>
      </c>
      <c r="F24" s="11">
        <f t="shared" si="0"/>
        <v>84</v>
      </c>
      <c r="G24" s="11">
        <v>11</v>
      </c>
      <c r="H24" s="11">
        <v>2</v>
      </c>
      <c r="I24" s="11">
        <f t="shared" si="1"/>
        <v>13</v>
      </c>
    </row>
    <row r="25" spans="2:9" s="9" customFormat="1" ht="30" customHeight="1" x14ac:dyDescent="0.25">
      <c r="B25" s="24" t="s">
        <v>23</v>
      </c>
      <c r="C25" s="24" t="s">
        <v>23</v>
      </c>
      <c r="D25" s="11">
        <v>0</v>
      </c>
      <c r="E25" s="11">
        <v>0</v>
      </c>
      <c r="F25" s="11">
        <f t="shared" si="0"/>
        <v>0</v>
      </c>
      <c r="G25" s="11">
        <v>0</v>
      </c>
      <c r="H25" s="11">
        <v>0</v>
      </c>
      <c r="I25" s="11">
        <f t="shared" si="1"/>
        <v>0</v>
      </c>
    </row>
    <row r="26" spans="2:9" s="9" customFormat="1" ht="30" customHeight="1" x14ac:dyDescent="0.25">
      <c r="B26" s="24" t="s">
        <v>22</v>
      </c>
      <c r="C26" s="24" t="s">
        <v>22</v>
      </c>
      <c r="D26" s="11">
        <v>0</v>
      </c>
      <c r="E26" s="11">
        <v>0</v>
      </c>
      <c r="F26" s="11">
        <f t="shared" si="0"/>
        <v>0</v>
      </c>
      <c r="G26" s="11">
        <v>0</v>
      </c>
      <c r="H26" s="11">
        <v>0</v>
      </c>
      <c r="I26" s="11">
        <f t="shared" si="1"/>
        <v>0</v>
      </c>
    </row>
    <row r="27" spans="2:9" s="9" customFormat="1" ht="30" customHeight="1" x14ac:dyDescent="0.25">
      <c r="B27" s="24" t="s">
        <v>24</v>
      </c>
      <c r="C27" s="24" t="s">
        <v>24</v>
      </c>
      <c r="D27" s="11">
        <v>0</v>
      </c>
      <c r="E27" s="11">
        <v>0</v>
      </c>
      <c r="F27" s="11">
        <f t="shared" si="0"/>
        <v>0</v>
      </c>
      <c r="G27" s="11">
        <v>0</v>
      </c>
      <c r="H27" s="11">
        <v>0</v>
      </c>
      <c r="I27" s="11">
        <f t="shared" si="1"/>
        <v>0</v>
      </c>
    </row>
    <row r="28" spans="2:9" s="9" customFormat="1" ht="30" customHeight="1" x14ac:dyDescent="0.25">
      <c r="B28" s="24" t="s">
        <v>14</v>
      </c>
      <c r="C28" s="24" t="s">
        <v>14</v>
      </c>
      <c r="D28" s="11">
        <v>2</v>
      </c>
      <c r="E28" s="11">
        <v>5</v>
      </c>
      <c r="F28" s="11">
        <f t="shared" si="0"/>
        <v>7</v>
      </c>
      <c r="G28" s="11">
        <v>0</v>
      </c>
      <c r="H28" s="11">
        <v>0</v>
      </c>
      <c r="I28" s="11">
        <f t="shared" si="1"/>
        <v>0</v>
      </c>
    </row>
    <row r="29" spans="2:9" s="9" customFormat="1" ht="30" customHeight="1" x14ac:dyDescent="0.25">
      <c r="B29" s="24" t="s">
        <v>50</v>
      </c>
      <c r="C29" s="24" t="s">
        <v>50</v>
      </c>
      <c r="D29" s="11">
        <v>9</v>
      </c>
      <c r="E29" s="11">
        <v>11</v>
      </c>
      <c r="F29" s="11">
        <f t="shared" si="0"/>
        <v>20</v>
      </c>
      <c r="G29" s="11">
        <v>1</v>
      </c>
      <c r="H29" s="11">
        <v>1</v>
      </c>
      <c r="I29" s="11">
        <f t="shared" si="1"/>
        <v>2</v>
      </c>
    </row>
    <row r="30" spans="2:9" s="9" customFormat="1" ht="30" customHeight="1" x14ac:dyDescent="0.25">
      <c r="B30" s="24" t="s">
        <v>15</v>
      </c>
      <c r="C30" s="24" t="s">
        <v>15</v>
      </c>
      <c r="D30" s="10">
        <v>24</v>
      </c>
      <c r="E30" s="10">
        <v>28</v>
      </c>
      <c r="F30" s="10">
        <f t="shared" si="0"/>
        <v>52</v>
      </c>
      <c r="G30" s="10">
        <v>0</v>
      </c>
      <c r="H30" s="10">
        <v>0</v>
      </c>
      <c r="I30" s="10">
        <f t="shared" si="1"/>
        <v>0</v>
      </c>
    </row>
    <row r="31" spans="2:9" s="9" customFormat="1" ht="30" customHeight="1" x14ac:dyDescent="0.25">
      <c r="B31" s="24" t="s">
        <v>51</v>
      </c>
      <c r="C31" s="24" t="s">
        <v>51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2:9" s="9" customFormat="1" ht="30" customHeight="1" x14ac:dyDescent="0.25">
      <c r="B32" s="24" t="s">
        <v>52</v>
      </c>
      <c r="C32" s="24" t="s">
        <v>52</v>
      </c>
      <c r="D32" s="11">
        <v>13</v>
      </c>
      <c r="E32" s="11">
        <v>17</v>
      </c>
      <c r="F32" s="11">
        <f t="shared" si="0"/>
        <v>30</v>
      </c>
      <c r="G32" s="11">
        <v>3</v>
      </c>
      <c r="H32" s="11">
        <v>0</v>
      </c>
      <c r="I32" s="11">
        <f t="shared" si="1"/>
        <v>3</v>
      </c>
    </row>
    <row r="33" spans="2:9" x14ac:dyDescent="0.25">
      <c r="B33" s="22"/>
      <c r="C33" s="22"/>
      <c r="D33" s="8">
        <f t="shared" ref="D33:I33" si="2">SUM(D8:D32)</f>
        <v>213</v>
      </c>
      <c r="E33" s="8">
        <f t="shared" si="2"/>
        <v>220</v>
      </c>
      <c r="F33" s="8">
        <f t="shared" si="2"/>
        <v>433</v>
      </c>
      <c r="G33" s="8">
        <f t="shared" si="2"/>
        <v>29</v>
      </c>
      <c r="H33" s="8">
        <f t="shared" si="2"/>
        <v>10</v>
      </c>
      <c r="I33" s="8">
        <f t="shared" si="2"/>
        <v>39</v>
      </c>
    </row>
    <row r="35" spans="2:9" x14ac:dyDescent="0.25">
      <c r="B35" t="s">
        <v>55</v>
      </c>
    </row>
  </sheetData>
  <mergeCells count="30">
    <mergeCell ref="B20:C20"/>
    <mergeCell ref="B32:C32"/>
    <mergeCell ref="B33:C33"/>
    <mergeCell ref="B22:C22"/>
    <mergeCell ref="B23:C23"/>
    <mergeCell ref="B24:C24"/>
    <mergeCell ref="B25:C25"/>
    <mergeCell ref="B30:C30"/>
    <mergeCell ref="B31:C31"/>
    <mergeCell ref="B5:C6"/>
    <mergeCell ref="D5:F5"/>
    <mergeCell ref="G5:I5"/>
    <mergeCell ref="B7:C7"/>
    <mergeCell ref="B8:C8"/>
    <mergeCell ref="B9:C9"/>
    <mergeCell ref="B26:C26"/>
    <mergeCell ref="B29:C29"/>
    <mergeCell ref="B28:C28"/>
    <mergeCell ref="B27:C27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I35"/>
  <sheetViews>
    <sheetView topLeftCell="B1" zoomScale="115" zoomScaleNormal="115" workbookViewId="0">
      <selection activeCell="E3" sqref="A1:XFD1048576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s="12" t="s">
        <v>38</v>
      </c>
    </row>
    <row r="3" spans="1:9" x14ac:dyDescent="0.25">
      <c r="C3" s="13" t="s">
        <v>54</v>
      </c>
    </row>
    <row r="5" spans="1:9" s="1" customFormat="1" x14ac:dyDescent="0.25">
      <c r="B5" s="27" t="s">
        <v>32</v>
      </c>
      <c r="C5" s="27"/>
      <c r="D5" s="27" t="s">
        <v>35</v>
      </c>
      <c r="E5" s="27"/>
      <c r="F5" s="27"/>
      <c r="G5" s="27" t="s">
        <v>36</v>
      </c>
      <c r="H5" s="27"/>
      <c r="I5" s="27"/>
    </row>
    <row r="6" spans="1:9" s="1" customFormat="1" x14ac:dyDescent="0.25">
      <c r="B6" s="27"/>
      <c r="C6" s="27"/>
      <c r="D6" s="17" t="s">
        <v>34</v>
      </c>
      <c r="E6" s="17" t="s">
        <v>33</v>
      </c>
      <c r="F6" s="17" t="s">
        <v>6</v>
      </c>
      <c r="G6" s="17" t="s">
        <v>34</v>
      </c>
      <c r="H6" s="17" t="s">
        <v>33</v>
      </c>
      <c r="I6" s="17" t="s">
        <v>6</v>
      </c>
    </row>
    <row r="7" spans="1:9" s="1" customFormat="1" x14ac:dyDescent="0.25">
      <c r="B7" s="28" t="s">
        <v>2</v>
      </c>
      <c r="C7" s="29"/>
      <c r="D7" s="14" t="s">
        <v>3</v>
      </c>
      <c r="E7" s="14" t="s">
        <v>4</v>
      </c>
      <c r="F7" s="14" t="s">
        <v>5</v>
      </c>
      <c r="G7" s="14" t="s">
        <v>7</v>
      </c>
      <c r="H7" s="14" t="s">
        <v>9</v>
      </c>
      <c r="I7" s="14" t="s">
        <v>37</v>
      </c>
    </row>
    <row r="8" spans="1:9" s="9" customFormat="1" ht="30" customHeight="1" x14ac:dyDescent="0.25">
      <c r="B8" s="25" t="s">
        <v>17</v>
      </c>
      <c r="C8" s="25" t="s">
        <v>17</v>
      </c>
      <c r="D8" s="15">
        <v>15</v>
      </c>
      <c r="E8" s="15">
        <v>11</v>
      </c>
      <c r="F8" s="15">
        <f>+E8+D8</f>
        <v>26</v>
      </c>
      <c r="G8" s="15">
        <v>0</v>
      </c>
      <c r="H8" s="15">
        <v>0</v>
      </c>
      <c r="I8" s="15">
        <f>G8+H8</f>
        <v>0</v>
      </c>
    </row>
    <row r="9" spans="1:9" s="9" customFormat="1" ht="30" customHeight="1" x14ac:dyDescent="0.25">
      <c r="B9" s="25" t="s">
        <v>39</v>
      </c>
      <c r="C9" s="25" t="s">
        <v>39</v>
      </c>
      <c r="D9" s="16">
        <v>0</v>
      </c>
      <c r="E9" s="16">
        <v>1</v>
      </c>
      <c r="F9" s="16">
        <f t="shared" ref="F9:F32" si="0">D9+E9</f>
        <v>1</v>
      </c>
      <c r="G9" s="16">
        <v>0</v>
      </c>
      <c r="H9" s="16">
        <v>0</v>
      </c>
      <c r="I9" s="16">
        <f>G9+H9</f>
        <v>0</v>
      </c>
    </row>
    <row r="10" spans="1:9" s="9" customFormat="1" ht="30" customHeight="1" x14ac:dyDescent="0.25">
      <c r="B10" s="25" t="s">
        <v>40</v>
      </c>
      <c r="C10" s="25" t="s">
        <v>40</v>
      </c>
      <c r="D10" s="16">
        <v>3</v>
      </c>
      <c r="E10" s="16">
        <v>3</v>
      </c>
      <c r="F10" s="16">
        <f t="shared" si="0"/>
        <v>6</v>
      </c>
      <c r="G10" s="16">
        <v>0</v>
      </c>
      <c r="H10" s="16">
        <v>0</v>
      </c>
      <c r="I10" s="16">
        <f t="shared" ref="I10:I32" si="1">G10+H10</f>
        <v>0</v>
      </c>
    </row>
    <row r="11" spans="1:9" s="9" customFormat="1" ht="30" customHeight="1" x14ac:dyDescent="0.25">
      <c r="B11" s="25" t="s">
        <v>41</v>
      </c>
      <c r="C11" s="25" t="s">
        <v>41</v>
      </c>
      <c r="D11" s="16">
        <v>0</v>
      </c>
      <c r="E11" s="16">
        <v>2</v>
      </c>
      <c r="F11" s="16">
        <f t="shared" si="0"/>
        <v>2</v>
      </c>
      <c r="G11" s="16">
        <v>0</v>
      </c>
      <c r="H11" s="16">
        <v>0</v>
      </c>
      <c r="I11" s="16">
        <f t="shared" si="1"/>
        <v>0</v>
      </c>
    </row>
    <row r="12" spans="1:9" s="9" customFormat="1" ht="30" customHeight="1" x14ac:dyDescent="0.25">
      <c r="B12" s="25" t="s">
        <v>30</v>
      </c>
      <c r="C12" s="25" t="s">
        <v>30</v>
      </c>
      <c r="D12" s="16">
        <v>4</v>
      </c>
      <c r="E12" s="16">
        <v>1</v>
      </c>
      <c r="F12" s="16">
        <f t="shared" si="0"/>
        <v>5</v>
      </c>
      <c r="G12" s="16">
        <v>1</v>
      </c>
      <c r="H12" s="16">
        <v>0</v>
      </c>
      <c r="I12" s="16">
        <f t="shared" si="1"/>
        <v>1</v>
      </c>
    </row>
    <row r="13" spans="1:9" s="9" customFormat="1" ht="30" customHeight="1" x14ac:dyDescent="0.25">
      <c r="B13" s="25" t="s">
        <v>26</v>
      </c>
      <c r="C13" s="25" t="s">
        <v>26</v>
      </c>
      <c r="D13" s="16"/>
      <c r="E13" s="16"/>
      <c r="F13" s="16">
        <f t="shared" si="0"/>
        <v>0</v>
      </c>
      <c r="G13" s="16"/>
      <c r="H13" s="16"/>
      <c r="I13" s="16">
        <f t="shared" si="1"/>
        <v>0</v>
      </c>
    </row>
    <row r="14" spans="1:9" s="9" customFormat="1" ht="30" customHeight="1" x14ac:dyDescent="0.25">
      <c r="B14" s="25" t="s">
        <v>42</v>
      </c>
      <c r="C14" s="25" t="s">
        <v>42</v>
      </c>
      <c r="D14" s="16">
        <v>1</v>
      </c>
      <c r="E14" s="16">
        <v>6</v>
      </c>
      <c r="F14" s="16">
        <f t="shared" si="0"/>
        <v>7</v>
      </c>
      <c r="G14" s="16">
        <v>1</v>
      </c>
      <c r="H14" s="16">
        <v>2</v>
      </c>
      <c r="I14" s="16">
        <f t="shared" si="1"/>
        <v>3</v>
      </c>
    </row>
    <row r="15" spans="1:9" s="9" customFormat="1" ht="30" customHeight="1" x14ac:dyDescent="0.25">
      <c r="B15" s="25" t="s">
        <v>43</v>
      </c>
      <c r="C15" s="25" t="s">
        <v>43</v>
      </c>
      <c r="D15" s="16"/>
      <c r="E15" s="16"/>
      <c r="F15" s="16">
        <f t="shared" si="0"/>
        <v>0</v>
      </c>
      <c r="G15" s="16"/>
      <c r="H15" s="16"/>
      <c r="I15" s="16">
        <f t="shared" si="1"/>
        <v>0</v>
      </c>
    </row>
    <row r="16" spans="1:9" s="9" customFormat="1" ht="30" customHeight="1" x14ac:dyDescent="0.25">
      <c r="B16" s="25" t="s">
        <v>44</v>
      </c>
      <c r="C16" s="25" t="s">
        <v>44</v>
      </c>
      <c r="D16" s="16"/>
      <c r="E16" s="16"/>
      <c r="F16" s="16">
        <f t="shared" si="0"/>
        <v>0</v>
      </c>
      <c r="G16" s="16"/>
      <c r="H16" s="16"/>
      <c r="I16" s="16">
        <f t="shared" si="1"/>
        <v>0</v>
      </c>
    </row>
    <row r="17" spans="2:9" s="9" customFormat="1" ht="30" customHeight="1" x14ac:dyDescent="0.25">
      <c r="B17" s="25" t="s">
        <v>45</v>
      </c>
      <c r="C17" s="25" t="s">
        <v>45</v>
      </c>
      <c r="D17" s="16"/>
      <c r="E17" s="16"/>
      <c r="F17" s="16">
        <f t="shared" si="0"/>
        <v>0</v>
      </c>
      <c r="G17" s="16"/>
      <c r="H17" s="16"/>
      <c r="I17" s="16">
        <f t="shared" si="1"/>
        <v>0</v>
      </c>
    </row>
    <row r="18" spans="2:9" s="9" customFormat="1" ht="30" customHeight="1" x14ac:dyDescent="0.25">
      <c r="B18" s="25" t="s">
        <v>11</v>
      </c>
      <c r="C18" s="25" t="s">
        <v>11</v>
      </c>
      <c r="D18" s="16">
        <v>162</v>
      </c>
      <c r="E18" s="16">
        <v>104</v>
      </c>
      <c r="F18" s="16">
        <f t="shared" si="0"/>
        <v>266</v>
      </c>
      <c r="G18" s="16">
        <v>1</v>
      </c>
      <c r="H18" s="16">
        <v>0</v>
      </c>
      <c r="I18" s="16">
        <f t="shared" si="1"/>
        <v>1</v>
      </c>
    </row>
    <row r="19" spans="2:9" s="9" customFormat="1" ht="30" customHeight="1" x14ac:dyDescent="0.25">
      <c r="B19" s="25" t="s">
        <v>20</v>
      </c>
      <c r="C19" s="25" t="s">
        <v>20</v>
      </c>
      <c r="D19" s="16"/>
      <c r="E19" s="16"/>
      <c r="F19" s="16">
        <f t="shared" si="0"/>
        <v>0</v>
      </c>
      <c r="G19" s="16"/>
      <c r="H19" s="16"/>
      <c r="I19" s="16">
        <f t="shared" si="1"/>
        <v>0</v>
      </c>
    </row>
    <row r="20" spans="2:9" s="9" customFormat="1" ht="30" customHeight="1" x14ac:dyDescent="0.25">
      <c r="B20" s="25" t="s">
        <v>12</v>
      </c>
      <c r="C20" s="25" t="s">
        <v>12</v>
      </c>
      <c r="D20" s="16">
        <v>1</v>
      </c>
      <c r="E20" s="16">
        <v>2</v>
      </c>
      <c r="F20" s="16">
        <f t="shared" si="0"/>
        <v>3</v>
      </c>
      <c r="G20" s="16">
        <v>1</v>
      </c>
      <c r="H20" s="16">
        <v>0</v>
      </c>
      <c r="I20" s="16">
        <f t="shared" si="1"/>
        <v>1</v>
      </c>
    </row>
    <row r="21" spans="2:9" s="9" customFormat="1" ht="30" customHeight="1" x14ac:dyDescent="0.25">
      <c r="B21" s="25" t="s">
        <v>46</v>
      </c>
      <c r="C21" s="25" t="s">
        <v>46</v>
      </c>
      <c r="D21" s="16">
        <v>1</v>
      </c>
      <c r="E21" s="16">
        <v>0</v>
      </c>
      <c r="F21" s="16">
        <f t="shared" si="0"/>
        <v>1</v>
      </c>
      <c r="G21" s="16">
        <v>0</v>
      </c>
      <c r="H21" s="16">
        <v>0</v>
      </c>
      <c r="I21" s="16">
        <f t="shared" si="1"/>
        <v>0</v>
      </c>
    </row>
    <row r="22" spans="2:9" s="9" customFormat="1" ht="30" customHeight="1" x14ac:dyDescent="0.25">
      <c r="B22" s="25" t="s">
        <v>47</v>
      </c>
      <c r="C22" s="25" t="s">
        <v>47</v>
      </c>
      <c r="D22" s="16">
        <v>30</v>
      </c>
      <c r="E22" s="16">
        <v>30</v>
      </c>
      <c r="F22" s="16">
        <f t="shared" si="0"/>
        <v>60</v>
      </c>
      <c r="G22" s="16">
        <v>3</v>
      </c>
      <c r="H22" s="16">
        <v>1</v>
      </c>
      <c r="I22" s="16">
        <f t="shared" si="1"/>
        <v>4</v>
      </c>
    </row>
    <row r="23" spans="2:9" s="9" customFormat="1" ht="30" customHeight="1" x14ac:dyDescent="0.25">
      <c r="B23" s="25" t="s">
        <v>48</v>
      </c>
      <c r="C23" s="25" t="s">
        <v>48</v>
      </c>
      <c r="D23" s="16">
        <v>103</v>
      </c>
      <c r="E23" s="16">
        <v>539</v>
      </c>
      <c r="F23" s="16">
        <f t="shared" si="0"/>
        <v>642</v>
      </c>
      <c r="G23" s="16">
        <v>9</v>
      </c>
      <c r="H23" s="16">
        <v>4</v>
      </c>
      <c r="I23" s="16">
        <f t="shared" si="1"/>
        <v>13</v>
      </c>
    </row>
    <row r="24" spans="2:9" s="9" customFormat="1" ht="30" customHeight="1" x14ac:dyDescent="0.25">
      <c r="B24" s="25" t="s">
        <v>49</v>
      </c>
      <c r="C24" s="25" t="s">
        <v>49</v>
      </c>
      <c r="D24" s="16">
        <v>63</v>
      </c>
      <c r="E24" s="16">
        <v>53</v>
      </c>
      <c r="F24" s="16">
        <f t="shared" si="0"/>
        <v>116</v>
      </c>
      <c r="G24" s="16">
        <v>15</v>
      </c>
      <c r="H24" s="16">
        <v>3</v>
      </c>
      <c r="I24" s="16">
        <f t="shared" si="1"/>
        <v>18</v>
      </c>
    </row>
    <row r="25" spans="2:9" s="9" customFormat="1" ht="30" customHeight="1" x14ac:dyDescent="0.25">
      <c r="B25" s="25" t="s">
        <v>23</v>
      </c>
      <c r="C25" s="25" t="s">
        <v>23</v>
      </c>
      <c r="D25" s="16"/>
      <c r="E25" s="16"/>
      <c r="F25" s="16">
        <f t="shared" si="0"/>
        <v>0</v>
      </c>
      <c r="G25" s="16"/>
      <c r="H25" s="16"/>
      <c r="I25" s="16">
        <f t="shared" si="1"/>
        <v>0</v>
      </c>
    </row>
    <row r="26" spans="2:9" s="9" customFormat="1" ht="30" customHeight="1" x14ac:dyDescent="0.25">
      <c r="B26" s="25" t="s">
        <v>22</v>
      </c>
      <c r="C26" s="25" t="s">
        <v>22</v>
      </c>
      <c r="D26" s="16">
        <v>0</v>
      </c>
      <c r="E26" s="16">
        <v>4</v>
      </c>
      <c r="F26" s="16">
        <f t="shared" si="0"/>
        <v>4</v>
      </c>
      <c r="G26" s="16">
        <v>0</v>
      </c>
      <c r="H26" s="16">
        <v>0</v>
      </c>
      <c r="I26" s="16">
        <f t="shared" si="1"/>
        <v>0</v>
      </c>
    </row>
    <row r="27" spans="2:9" s="9" customFormat="1" ht="30" customHeight="1" x14ac:dyDescent="0.25">
      <c r="B27" s="25" t="s">
        <v>24</v>
      </c>
      <c r="C27" s="25" t="s">
        <v>24</v>
      </c>
      <c r="D27" s="16"/>
      <c r="E27" s="16"/>
      <c r="F27" s="16">
        <f t="shared" si="0"/>
        <v>0</v>
      </c>
      <c r="G27" s="16"/>
      <c r="H27" s="16"/>
      <c r="I27" s="16">
        <f t="shared" si="1"/>
        <v>0</v>
      </c>
    </row>
    <row r="28" spans="2:9" s="9" customFormat="1" ht="30" customHeight="1" x14ac:dyDescent="0.25">
      <c r="B28" s="25" t="s">
        <v>14</v>
      </c>
      <c r="C28" s="25" t="s">
        <v>14</v>
      </c>
      <c r="D28" s="16">
        <v>2</v>
      </c>
      <c r="E28" s="16">
        <v>5</v>
      </c>
      <c r="F28" s="16">
        <f t="shared" si="0"/>
        <v>7</v>
      </c>
      <c r="G28" s="16">
        <v>0</v>
      </c>
      <c r="H28" s="16">
        <v>0</v>
      </c>
      <c r="I28" s="16">
        <f t="shared" si="1"/>
        <v>0</v>
      </c>
    </row>
    <row r="29" spans="2:9" s="9" customFormat="1" ht="30" customHeight="1" x14ac:dyDescent="0.25">
      <c r="B29" s="25" t="s">
        <v>50</v>
      </c>
      <c r="C29" s="25" t="s">
        <v>50</v>
      </c>
      <c r="D29" s="16">
        <v>12</v>
      </c>
      <c r="E29" s="16">
        <v>3</v>
      </c>
      <c r="F29" s="16">
        <f t="shared" si="0"/>
        <v>15</v>
      </c>
      <c r="G29" s="16">
        <v>0</v>
      </c>
      <c r="H29" s="16">
        <v>0</v>
      </c>
      <c r="I29" s="16">
        <f t="shared" si="1"/>
        <v>0</v>
      </c>
    </row>
    <row r="30" spans="2:9" s="9" customFormat="1" ht="30" customHeight="1" x14ac:dyDescent="0.25">
      <c r="B30" s="25" t="s">
        <v>15</v>
      </c>
      <c r="C30" s="25" t="s">
        <v>15</v>
      </c>
      <c r="D30" s="15">
        <v>19</v>
      </c>
      <c r="E30" s="15">
        <v>18</v>
      </c>
      <c r="F30" s="15">
        <f t="shared" si="0"/>
        <v>37</v>
      </c>
      <c r="G30" s="15">
        <v>1</v>
      </c>
      <c r="H30" s="15">
        <v>0</v>
      </c>
      <c r="I30" s="15">
        <f t="shared" si="1"/>
        <v>1</v>
      </c>
    </row>
    <row r="31" spans="2:9" s="9" customFormat="1" ht="30" customHeight="1" x14ac:dyDescent="0.25">
      <c r="B31" s="25" t="s">
        <v>51</v>
      </c>
      <c r="C31" s="25" t="s">
        <v>51</v>
      </c>
      <c r="D31" s="15">
        <v>4</v>
      </c>
      <c r="E31" s="15">
        <v>0</v>
      </c>
      <c r="F31" s="15">
        <v>0</v>
      </c>
      <c r="G31" s="15">
        <v>1</v>
      </c>
      <c r="H31" s="15">
        <v>0</v>
      </c>
      <c r="I31" s="15">
        <v>0</v>
      </c>
    </row>
    <row r="32" spans="2:9" s="9" customFormat="1" ht="30" customHeight="1" x14ac:dyDescent="0.25">
      <c r="B32" s="25" t="s">
        <v>52</v>
      </c>
      <c r="C32" s="25" t="s">
        <v>52</v>
      </c>
      <c r="D32" s="16">
        <v>13</v>
      </c>
      <c r="E32" s="16">
        <v>17</v>
      </c>
      <c r="F32" s="16">
        <f t="shared" si="0"/>
        <v>30</v>
      </c>
      <c r="G32" s="16">
        <v>4</v>
      </c>
      <c r="H32" s="16">
        <v>0</v>
      </c>
      <c r="I32" s="16">
        <f t="shared" si="1"/>
        <v>4</v>
      </c>
    </row>
    <row r="33" spans="2:9" x14ac:dyDescent="0.25">
      <c r="B33" s="26"/>
      <c r="C33" s="26"/>
      <c r="D33" s="18">
        <f t="shared" ref="D33:I33" si="2">SUM(D8:D32)</f>
        <v>433</v>
      </c>
      <c r="E33" s="18">
        <f t="shared" si="2"/>
        <v>799</v>
      </c>
      <c r="F33" s="18">
        <f t="shared" si="2"/>
        <v>1228</v>
      </c>
      <c r="G33" s="18">
        <f t="shared" si="2"/>
        <v>37</v>
      </c>
      <c r="H33" s="18">
        <f t="shared" si="2"/>
        <v>10</v>
      </c>
      <c r="I33" s="18">
        <f t="shared" si="2"/>
        <v>46</v>
      </c>
    </row>
    <row r="35" spans="2:9" x14ac:dyDescent="0.25">
      <c r="B35" t="s">
        <v>55</v>
      </c>
    </row>
  </sheetData>
  <mergeCells count="30">
    <mergeCell ref="D5:F5"/>
    <mergeCell ref="G5:I5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31:C31"/>
    <mergeCell ref="B32:C32"/>
    <mergeCell ref="B33:C33"/>
    <mergeCell ref="B5:C6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5"/>
  <sheetViews>
    <sheetView topLeftCell="A34" workbookViewId="0">
      <selection activeCell="E20" sqref="E20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s="12" t="s">
        <v>38</v>
      </c>
    </row>
    <row r="3" spans="1:9" x14ac:dyDescent="0.25">
      <c r="C3" s="13" t="s">
        <v>56</v>
      </c>
    </row>
    <row r="5" spans="1:9" s="1" customFormat="1" x14ac:dyDescent="0.25">
      <c r="B5" s="27" t="s">
        <v>32</v>
      </c>
      <c r="C5" s="27"/>
      <c r="D5" s="27" t="s">
        <v>35</v>
      </c>
      <c r="E5" s="27"/>
      <c r="F5" s="27"/>
      <c r="G5" s="27" t="s">
        <v>36</v>
      </c>
      <c r="H5" s="27"/>
      <c r="I5" s="27"/>
    </row>
    <row r="6" spans="1:9" s="1" customFormat="1" x14ac:dyDescent="0.25">
      <c r="B6" s="27"/>
      <c r="C6" s="27"/>
      <c r="D6" s="17" t="s">
        <v>34</v>
      </c>
      <c r="E6" s="17" t="s">
        <v>33</v>
      </c>
      <c r="F6" s="17" t="s">
        <v>6</v>
      </c>
      <c r="G6" s="17" t="s">
        <v>34</v>
      </c>
      <c r="H6" s="17" t="s">
        <v>33</v>
      </c>
      <c r="I6" s="17" t="s">
        <v>6</v>
      </c>
    </row>
    <row r="7" spans="1:9" s="1" customFormat="1" x14ac:dyDescent="0.25">
      <c r="B7" s="28" t="s">
        <v>2</v>
      </c>
      <c r="C7" s="29"/>
      <c r="D7" s="14" t="s">
        <v>3</v>
      </c>
      <c r="E7" s="14" t="s">
        <v>4</v>
      </c>
      <c r="F7" s="14" t="s">
        <v>5</v>
      </c>
      <c r="G7" s="14" t="s">
        <v>7</v>
      </c>
      <c r="H7" s="14" t="s">
        <v>9</v>
      </c>
      <c r="I7" s="14" t="s">
        <v>37</v>
      </c>
    </row>
    <row r="8" spans="1:9" s="9" customFormat="1" ht="30" customHeight="1" x14ac:dyDescent="0.25">
      <c r="B8" s="25" t="s">
        <v>17</v>
      </c>
      <c r="C8" s="25" t="s">
        <v>17</v>
      </c>
      <c r="D8" s="15">
        <v>16</v>
      </c>
      <c r="E8" s="15">
        <v>9</v>
      </c>
      <c r="F8" s="15">
        <v>25</v>
      </c>
      <c r="G8" s="15">
        <v>0</v>
      </c>
      <c r="H8" s="15">
        <v>0</v>
      </c>
      <c r="I8" s="15">
        <v>0</v>
      </c>
    </row>
    <row r="9" spans="1:9" s="9" customFormat="1" ht="30" customHeight="1" x14ac:dyDescent="0.25">
      <c r="B9" s="25" t="s">
        <v>39</v>
      </c>
      <c r="C9" s="25" t="s">
        <v>39</v>
      </c>
      <c r="D9" s="16"/>
      <c r="E9" s="16"/>
      <c r="F9" s="16">
        <v>0</v>
      </c>
      <c r="G9" s="16"/>
      <c r="H9" s="16"/>
      <c r="I9" s="16">
        <v>0</v>
      </c>
    </row>
    <row r="10" spans="1:9" s="9" customFormat="1" ht="30" customHeight="1" x14ac:dyDescent="0.25">
      <c r="B10" s="25" t="s">
        <v>40</v>
      </c>
      <c r="C10" s="25" t="s">
        <v>40</v>
      </c>
      <c r="D10" s="16">
        <v>3</v>
      </c>
      <c r="E10" s="16">
        <v>3</v>
      </c>
      <c r="F10" s="16">
        <v>6</v>
      </c>
      <c r="G10" s="16">
        <v>0</v>
      </c>
      <c r="H10" s="16">
        <v>0</v>
      </c>
      <c r="I10" s="16">
        <v>0</v>
      </c>
    </row>
    <row r="11" spans="1:9" s="9" customFormat="1" ht="30" customHeight="1" x14ac:dyDescent="0.25">
      <c r="B11" s="25" t="s">
        <v>41</v>
      </c>
      <c r="C11" s="25" t="s">
        <v>41</v>
      </c>
      <c r="D11" s="16">
        <v>2</v>
      </c>
      <c r="E11" s="16">
        <v>6</v>
      </c>
      <c r="F11" s="16">
        <v>8</v>
      </c>
      <c r="G11" s="16">
        <v>0</v>
      </c>
      <c r="H11" s="16">
        <v>0</v>
      </c>
      <c r="I11" s="16">
        <v>0</v>
      </c>
    </row>
    <row r="12" spans="1:9" s="9" customFormat="1" ht="30" customHeight="1" x14ac:dyDescent="0.25">
      <c r="B12" s="25" t="s">
        <v>30</v>
      </c>
      <c r="C12" s="25" t="s">
        <v>30</v>
      </c>
      <c r="D12" s="16">
        <v>4</v>
      </c>
      <c r="E12" s="16">
        <v>1</v>
      </c>
      <c r="F12" s="16">
        <v>5</v>
      </c>
      <c r="G12" s="16">
        <v>1</v>
      </c>
      <c r="H12" s="16">
        <v>0</v>
      </c>
      <c r="I12" s="16">
        <v>1</v>
      </c>
    </row>
    <row r="13" spans="1:9" s="9" customFormat="1" ht="30" customHeight="1" x14ac:dyDescent="0.25">
      <c r="B13" s="25" t="s">
        <v>26</v>
      </c>
      <c r="C13" s="25" t="s">
        <v>26</v>
      </c>
      <c r="D13" s="16"/>
      <c r="E13" s="16"/>
      <c r="F13" s="16">
        <v>0</v>
      </c>
      <c r="G13" s="16"/>
      <c r="H13" s="16"/>
      <c r="I13" s="16">
        <v>0</v>
      </c>
    </row>
    <row r="14" spans="1:9" s="9" customFormat="1" ht="30" customHeight="1" x14ac:dyDescent="0.25">
      <c r="B14" s="25" t="s">
        <v>42</v>
      </c>
      <c r="C14" s="25" t="s">
        <v>42</v>
      </c>
      <c r="D14" s="16">
        <v>0</v>
      </c>
      <c r="E14" s="16">
        <v>3</v>
      </c>
      <c r="F14" s="16">
        <v>3</v>
      </c>
      <c r="G14" s="16">
        <v>0</v>
      </c>
      <c r="H14" s="16">
        <v>1</v>
      </c>
      <c r="I14" s="16">
        <v>1</v>
      </c>
    </row>
    <row r="15" spans="1:9" s="9" customFormat="1" ht="30" customHeight="1" x14ac:dyDescent="0.25">
      <c r="B15" s="25" t="s">
        <v>43</v>
      </c>
      <c r="C15" s="25" t="s">
        <v>43</v>
      </c>
      <c r="D15" s="16"/>
      <c r="E15" s="16"/>
      <c r="F15" s="16">
        <v>0</v>
      </c>
      <c r="G15" s="16"/>
      <c r="H15" s="16"/>
      <c r="I15" s="16">
        <v>0</v>
      </c>
    </row>
    <row r="16" spans="1:9" s="9" customFormat="1" ht="30" customHeight="1" x14ac:dyDescent="0.25">
      <c r="B16" s="25" t="s">
        <v>44</v>
      </c>
      <c r="C16" s="25" t="s">
        <v>44</v>
      </c>
      <c r="D16" s="16"/>
      <c r="E16" s="16"/>
      <c r="F16" s="16">
        <v>0</v>
      </c>
      <c r="G16" s="16"/>
      <c r="H16" s="16"/>
      <c r="I16" s="16">
        <v>0</v>
      </c>
    </row>
    <row r="17" spans="2:9" s="9" customFormat="1" ht="30" customHeight="1" x14ac:dyDescent="0.25">
      <c r="B17" s="25" t="s">
        <v>45</v>
      </c>
      <c r="C17" s="25" t="s">
        <v>45</v>
      </c>
      <c r="D17" s="16"/>
      <c r="E17" s="16"/>
      <c r="F17" s="16">
        <v>0</v>
      </c>
      <c r="G17" s="16"/>
      <c r="H17" s="16"/>
      <c r="I17" s="16">
        <v>0</v>
      </c>
    </row>
    <row r="18" spans="2:9" s="9" customFormat="1" ht="30" customHeight="1" x14ac:dyDescent="0.25">
      <c r="B18" s="25" t="s">
        <v>11</v>
      </c>
      <c r="C18" s="25" t="s">
        <v>11</v>
      </c>
      <c r="D18" s="16">
        <v>155</v>
      </c>
      <c r="E18" s="16">
        <v>105</v>
      </c>
      <c r="F18" s="16">
        <v>260</v>
      </c>
      <c r="G18" s="16">
        <v>1</v>
      </c>
      <c r="H18" s="16">
        <v>0</v>
      </c>
      <c r="I18" s="16">
        <v>1</v>
      </c>
    </row>
    <row r="19" spans="2:9" s="9" customFormat="1" ht="30" customHeight="1" x14ac:dyDescent="0.25">
      <c r="B19" s="25" t="s">
        <v>20</v>
      </c>
      <c r="C19" s="25" t="s">
        <v>20</v>
      </c>
      <c r="D19" s="16"/>
      <c r="E19" s="16"/>
      <c r="F19" s="16">
        <v>0</v>
      </c>
      <c r="G19" s="16"/>
      <c r="H19" s="16"/>
      <c r="I19" s="16">
        <v>0</v>
      </c>
    </row>
    <row r="20" spans="2:9" s="9" customFormat="1" ht="30" customHeight="1" x14ac:dyDescent="0.25">
      <c r="B20" s="25" t="s">
        <v>12</v>
      </c>
      <c r="C20" s="25" t="s">
        <v>12</v>
      </c>
      <c r="D20" s="16">
        <v>1</v>
      </c>
      <c r="E20" s="16">
        <v>2</v>
      </c>
      <c r="F20" s="16">
        <v>3</v>
      </c>
      <c r="G20" s="16">
        <v>1</v>
      </c>
      <c r="H20" s="16">
        <v>0</v>
      </c>
      <c r="I20" s="16">
        <v>1</v>
      </c>
    </row>
    <row r="21" spans="2:9" s="9" customFormat="1" ht="30" customHeight="1" x14ac:dyDescent="0.25">
      <c r="B21" s="25" t="s">
        <v>46</v>
      </c>
      <c r="C21" s="25" t="s">
        <v>46</v>
      </c>
      <c r="D21" s="16">
        <v>8</v>
      </c>
      <c r="E21" s="16">
        <v>2</v>
      </c>
      <c r="F21" s="16">
        <v>10</v>
      </c>
      <c r="G21" s="16">
        <v>0</v>
      </c>
      <c r="H21" s="16">
        <v>0</v>
      </c>
      <c r="I21" s="16">
        <v>0</v>
      </c>
    </row>
    <row r="22" spans="2:9" s="9" customFormat="1" ht="30" customHeight="1" x14ac:dyDescent="0.25">
      <c r="B22" s="25" t="s">
        <v>47</v>
      </c>
      <c r="C22" s="25" t="s">
        <v>47</v>
      </c>
      <c r="D22" s="16">
        <v>24</v>
      </c>
      <c r="E22" s="16">
        <v>24</v>
      </c>
      <c r="F22" s="16">
        <v>48</v>
      </c>
      <c r="G22" s="16">
        <v>1</v>
      </c>
      <c r="H22" s="16">
        <v>0</v>
      </c>
      <c r="I22" s="16">
        <v>1</v>
      </c>
    </row>
    <row r="23" spans="2:9" s="9" customFormat="1" ht="30" customHeight="1" x14ac:dyDescent="0.25">
      <c r="B23" s="25" t="s">
        <v>48</v>
      </c>
      <c r="C23" s="25" t="s">
        <v>48</v>
      </c>
      <c r="D23" s="16">
        <v>75</v>
      </c>
      <c r="E23" s="16">
        <v>438</v>
      </c>
      <c r="F23" s="16">
        <v>513</v>
      </c>
      <c r="G23" s="16">
        <v>9</v>
      </c>
      <c r="H23" s="16">
        <v>1</v>
      </c>
      <c r="I23" s="16">
        <v>10</v>
      </c>
    </row>
    <row r="24" spans="2:9" s="9" customFormat="1" ht="30" customHeight="1" x14ac:dyDescent="0.25">
      <c r="B24" s="25" t="s">
        <v>49</v>
      </c>
      <c r="C24" s="25" t="s">
        <v>49</v>
      </c>
      <c r="D24" s="16">
        <v>93</v>
      </c>
      <c r="E24" s="16">
        <v>55</v>
      </c>
      <c r="F24" s="16">
        <v>148</v>
      </c>
      <c r="G24" s="16">
        <v>18</v>
      </c>
      <c r="H24" s="16">
        <v>3</v>
      </c>
      <c r="I24" s="16">
        <v>21</v>
      </c>
    </row>
    <row r="25" spans="2:9" s="9" customFormat="1" ht="30" customHeight="1" x14ac:dyDescent="0.25">
      <c r="B25" s="25" t="s">
        <v>23</v>
      </c>
      <c r="C25" s="25" t="s">
        <v>23</v>
      </c>
      <c r="D25" s="16"/>
      <c r="E25" s="16"/>
      <c r="F25" s="16">
        <v>0</v>
      </c>
      <c r="G25" s="16"/>
      <c r="H25" s="16"/>
      <c r="I25" s="16">
        <v>0</v>
      </c>
    </row>
    <row r="26" spans="2:9" s="9" customFormat="1" ht="30" customHeight="1" x14ac:dyDescent="0.25">
      <c r="B26" s="25" t="s">
        <v>22</v>
      </c>
      <c r="C26" s="25" t="s">
        <v>22</v>
      </c>
      <c r="D26" s="16">
        <v>1</v>
      </c>
      <c r="E26" s="16">
        <v>6</v>
      </c>
      <c r="F26" s="16">
        <v>7</v>
      </c>
      <c r="G26" s="16">
        <v>0</v>
      </c>
      <c r="H26" s="16">
        <v>1</v>
      </c>
      <c r="I26" s="16">
        <v>1</v>
      </c>
    </row>
    <row r="27" spans="2:9" s="9" customFormat="1" ht="30" customHeight="1" x14ac:dyDescent="0.25">
      <c r="B27" s="25" t="s">
        <v>24</v>
      </c>
      <c r="C27" s="25" t="s">
        <v>24</v>
      </c>
      <c r="D27" s="16"/>
      <c r="E27" s="16"/>
      <c r="F27" s="16">
        <v>0</v>
      </c>
      <c r="G27" s="16"/>
      <c r="H27" s="16"/>
      <c r="I27" s="16">
        <v>0</v>
      </c>
    </row>
    <row r="28" spans="2:9" s="9" customFormat="1" ht="30" customHeight="1" x14ac:dyDescent="0.25">
      <c r="B28" s="25" t="s">
        <v>14</v>
      </c>
      <c r="C28" s="25" t="s">
        <v>14</v>
      </c>
      <c r="D28" s="16"/>
      <c r="E28" s="16"/>
      <c r="F28" s="16">
        <v>0</v>
      </c>
      <c r="G28" s="16"/>
      <c r="H28" s="16"/>
      <c r="I28" s="16">
        <v>0</v>
      </c>
    </row>
    <row r="29" spans="2:9" s="9" customFormat="1" ht="30" customHeight="1" x14ac:dyDescent="0.25">
      <c r="B29" s="25" t="s">
        <v>50</v>
      </c>
      <c r="C29" s="25" t="s">
        <v>50</v>
      </c>
      <c r="D29" s="16">
        <v>52</v>
      </c>
      <c r="E29" s="16">
        <v>50</v>
      </c>
      <c r="F29" s="16">
        <v>102</v>
      </c>
      <c r="G29" s="16">
        <v>1</v>
      </c>
      <c r="H29" s="16">
        <v>2</v>
      </c>
      <c r="I29" s="16">
        <v>3</v>
      </c>
    </row>
    <row r="30" spans="2:9" s="9" customFormat="1" ht="30" customHeight="1" x14ac:dyDescent="0.25">
      <c r="B30" s="25" t="s">
        <v>15</v>
      </c>
      <c r="C30" s="25" t="s">
        <v>15</v>
      </c>
      <c r="D30" s="15">
        <v>22</v>
      </c>
      <c r="E30" s="15">
        <v>16</v>
      </c>
      <c r="F30" s="15">
        <v>38</v>
      </c>
      <c r="G30" s="15">
        <v>2</v>
      </c>
      <c r="H30" s="15">
        <v>1</v>
      </c>
      <c r="I30" s="15">
        <v>3</v>
      </c>
    </row>
    <row r="31" spans="2:9" s="9" customFormat="1" ht="30" customHeight="1" x14ac:dyDescent="0.25">
      <c r="B31" s="25" t="s">
        <v>51</v>
      </c>
      <c r="C31" s="25" t="s">
        <v>51</v>
      </c>
      <c r="D31" s="15">
        <v>6</v>
      </c>
      <c r="E31" s="15">
        <v>3</v>
      </c>
      <c r="F31" s="15">
        <v>9</v>
      </c>
      <c r="G31" s="15">
        <v>1</v>
      </c>
      <c r="H31" s="15">
        <v>0</v>
      </c>
      <c r="I31" s="15">
        <v>1</v>
      </c>
    </row>
    <row r="32" spans="2:9" s="9" customFormat="1" ht="30" customHeight="1" x14ac:dyDescent="0.25">
      <c r="B32" s="25" t="s">
        <v>52</v>
      </c>
      <c r="C32" s="25" t="s">
        <v>52</v>
      </c>
      <c r="D32" s="16">
        <v>24</v>
      </c>
      <c r="E32" s="16">
        <v>19</v>
      </c>
      <c r="F32" s="16">
        <v>43</v>
      </c>
      <c r="G32" s="16">
        <v>6</v>
      </c>
      <c r="H32" s="16">
        <v>0</v>
      </c>
      <c r="I32" s="16">
        <v>6</v>
      </c>
    </row>
    <row r="33" spans="2:9" x14ac:dyDescent="0.25">
      <c r="B33" s="26"/>
      <c r="C33" s="26"/>
      <c r="D33" s="18">
        <f t="shared" ref="D33:I33" si="0">SUM(D8:D32)</f>
        <v>486</v>
      </c>
      <c r="E33" s="18">
        <f t="shared" si="0"/>
        <v>742</v>
      </c>
      <c r="F33" s="18">
        <f t="shared" si="0"/>
        <v>1228</v>
      </c>
      <c r="G33" s="18">
        <f t="shared" si="0"/>
        <v>41</v>
      </c>
      <c r="H33" s="18">
        <f t="shared" si="0"/>
        <v>9</v>
      </c>
      <c r="I33" s="18">
        <f t="shared" si="0"/>
        <v>50</v>
      </c>
    </row>
    <row r="35" spans="2:9" x14ac:dyDescent="0.25">
      <c r="B35" t="s">
        <v>55</v>
      </c>
    </row>
  </sheetData>
  <mergeCells count="30"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B5:C6"/>
    <mergeCell ref="D5:F5"/>
    <mergeCell ref="G5:I5"/>
    <mergeCell ref="B7:C7"/>
    <mergeCell ref="B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5"/>
  <sheetViews>
    <sheetView topLeftCell="A28" workbookViewId="0">
      <selection activeCell="L32" sqref="L32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s="12" t="s">
        <v>38</v>
      </c>
    </row>
    <row r="3" spans="1:9" x14ac:dyDescent="0.25">
      <c r="C3" s="13" t="s">
        <v>57</v>
      </c>
    </row>
    <row r="5" spans="1:9" s="1" customFormat="1" x14ac:dyDescent="0.25">
      <c r="B5" s="27" t="s">
        <v>32</v>
      </c>
      <c r="C5" s="27"/>
      <c r="D5" s="27" t="s">
        <v>35</v>
      </c>
      <c r="E5" s="27"/>
      <c r="F5" s="27"/>
      <c r="G5" s="27" t="s">
        <v>36</v>
      </c>
      <c r="H5" s="27"/>
      <c r="I5" s="27"/>
    </row>
    <row r="6" spans="1:9" s="1" customFormat="1" x14ac:dyDescent="0.25">
      <c r="B6" s="27"/>
      <c r="C6" s="27"/>
      <c r="D6" s="17" t="s">
        <v>34</v>
      </c>
      <c r="E6" s="17" t="s">
        <v>33</v>
      </c>
      <c r="F6" s="17" t="s">
        <v>6</v>
      </c>
      <c r="G6" s="17" t="s">
        <v>34</v>
      </c>
      <c r="H6" s="17" t="s">
        <v>33</v>
      </c>
      <c r="I6" s="17" t="s">
        <v>6</v>
      </c>
    </row>
    <row r="7" spans="1:9" s="1" customFormat="1" x14ac:dyDescent="0.25">
      <c r="B7" s="28" t="s">
        <v>2</v>
      </c>
      <c r="C7" s="29"/>
      <c r="D7" s="14" t="s">
        <v>3</v>
      </c>
      <c r="E7" s="14" t="s">
        <v>4</v>
      </c>
      <c r="F7" s="14" t="s">
        <v>5</v>
      </c>
      <c r="G7" s="14" t="s">
        <v>7</v>
      </c>
      <c r="H7" s="14" t="s">
        <v>9</v>
      </c>
      <c r="I7" s="14" t="s">
        <v>37</v>
      </c>
    </row>
    <row r="8" spans="1:9" s="9" customFormat="1" ht="30" customHeight="1" x14ac:dyDescent="0.25">
      <c r="B8" s="25" t="s">
        <v>17</v>
      </c>
      <c r="C8" s="25" t="s">
        <v>17</v>
      </c>
      <c r="D8" s="15">
        <v>25</v>
      </c>
      <c r="E8" s="15">
        <v>9</v>
      </c>
      <c r="F8" s="15">
        <v>34</v>
      </c>
      <c r="G8" s="15">
        <v>0</v>
      </c>
      <c r="H8" s="15">
        <v>0</v>
      </c>
      <c r="I8" s="15">
        <v>0</v>
      </c>
    </row>
    <row r="9" spans="1:9" s="9" customFormat="1" ht="30" customHeight="1" x14ac:dyDescent="0.25">
      <c r="B9" s="25" t="s">
        <v>39</v>
      </c>
      <c r="C9" s="25" t="s">
        <v>39</v>
      </c>
      <c r="D9" s="16"/>
      <c r="E9" s="16"/>
      <c r="F9" s="16">
        <v>0</v>
      </c>
      <c r="G9" s="16"/>
      <c r="H9" s="16"/>
      <c r="I9" s="16">
        <v>0</v>
      </c>
    </row>
    <row r="10" spans="1:9" s="9" customFormat="1" ht="30" customHeight="1" x14ac:dyDescent="0.25">
      <c r="B10" s="25" t="s">
        <v>40</v>
      </c>
      <c r="C10" s="25" t="s">
        <v>40</v>
      </c>
      <c r="D10" s="16">
        <v>3</v>
      </c>
      <c r="E10" s="16">
        <v>3</v>
      </c>
      <c r="F10" s="16">
        <v>6</v>
      </c>
      <c r="G10" s="16">
        <v>0</v>
      </c>
      <c r="H10" s="16">
        <v>0</v>
      </c>
      <c r="I10" s="16">
        <v>0</v>
      </c>
    </row>
    <row r="11" spans="1:9" s="9" customFormat="1" ht="30" customHeight="1" x14ac:dyDescent="0.25">
      <c r="B11" s="25" t="s">
        <v>41</v>
      </c>
      <c r="C11" s="25" t="s">
        <v>41</v>
      </c>
      <c r="D11" s="16">
        <v>2</v>
      </c>
      <c r="E11" s="16">
        <v>6</v>
      </c>
      <c r="F11" s="16">
        <v>8</v>
      </c>
      <c r="G11" s="16">
        <v>0</v>
      </c>
      <c r="H11" s="16">
        <v>0</v>
      </c>
      <c r="I11" s="16">
        <v>0</v>
      </c>
    </row>
    <row r="12" spans="1:9" s="9" customFormat="1" ht="30" customHeight="1" x14ac:dyDescent="0.25">
      <c r="B12" s="25" t="s">
        <v>30</v>
      </c>
      <c r="C12" s="25" t="s">
        <v>30</v>
      </c>
      <c r="D12" s="16">
        <v>9</v>
      </c>
      <c r="E12" s="16">
        <v>2</v>
      </c>
      <c r="F12" s="16">
        <v>11</v>
      </c>
      <c r="G12" s="16">
        <v>1</v>
      </c>
      <c r="H12" s="16">
        <v>0</v>
      </c>
      <c r="I12" s="16">
        <v>1</v>
      </c>
    </row>
    <row r="13" spans="1:9" s="9" customFormat="1" ht="30" customHeight="1" x14ac:dyDescent="0.25">
      <c r="B13" s="25" t="s">
        <v>26</v>
      </c>
      <c r="C13" s="25" t="s">
        <v>26</v>
      </c>
      <c r="D13" s="16">
        <v>2</v>
      </c>
      <c r="E13" s="16">
        <v>6</v>
      </c>
      <c r="F13" s="16">
        <v>8</v>
      </c>
      <c r="G13" s="16">
        <v>0</v>
      </c>
      <c r="H13" s="16">
        <v>0</v>
      </c>
      <c r="I13" s="16">
        <v>0</v>
      </c>
    </row>
    <row r="14" spans="1:9" s="9" customFormat="1" ht="30" customHeight="1" x14ac:dyDescent="0.25">
      <c r="B14" s="25" t="s">
        <v>42</v>
      </c>
      <c r="C14" s="25" t="s">
        <v>42</v>
      </c>
      <c r="D14" s="16">
        <v>0</v>
      </c>
      <c r="E14" s="16">
        <v>3</v>
      </c>
      <c r="F14" s="16">
        <v>3</v>
      </c>
      <c r="G14" s="16">
        <v>0</v>
      </c>
      <c r="H14" s="16">
        <v>1</v>
      </c>
      <c r="I14" s="16">
        <v>1</v>
      </c>
    </row>
    <row r="15" spans="1:9" s="9" customFormat="1" ht="30" customHeight="1" x14ac:dyDescent="0.25">
      <c r="B15" s="25" t="s">
        <v>43</v>
      </c>
      <c r="C15" s="25" t="s">
        <v>43</v>
      </c>
      <c r="D15" s="16"/>
      <c r="E15" s="16"/>
      <c r="F15" s="16">
        <v>0</v>
      </c>
      <c r="G15" s="16"/>
      <c r="H15" s="16"/>
      <c r="I15" s="16">
        <v>0</v>
      </c>
    </row>
    <row r="16" spans="1:9" s="9" customFormat="1" ht="30" customHeight="1" x14ac:dyDescent="0.25">
      <c r="B16" s="25" t="s">
        <v>44</v>
      </c>
      <c r="C16" s="25" t="s">
        <v>44</v>
      </c>
      <c r="D16" s="16"/>
      <c r="E16" s="16"/>
      <c r="F16" s="16">
        <v>0</v>
      </c>
      <c r="G16" s="16"/>
      <c r="H16" s="16"/>
      <c r="I16" s="16">
        <v>0</v>
      </c>
    </row>
    <row r="17" spans="2:9" s="9" customFormat="1" ht="30" customHeight="1" x14ac:dyDescent="0.25">
      <c r="B17" s="25" t="s">
        <v>45</v>
      </c>
      <c r="C17" s="25" t="s">
        <v>45</v>
      </c>
      <c r="D17" s="16"/>
      <c r="E17" s="16"/>
      <c r="F17" s="16">
        <v>0</v>
      </c>
      <c r="G17" s="16"/>
      <c r="H17" s="16"/>
      <c r="I17" s="16">
        <v>0</v>
      </c>
    </row>
    <row r="18" spans="2:9" s="9" customFormat="1" ht="30" customHeight="1" x14ac:dyDescent="0.25">
      <c r="B18" s="25" t="s">
        <v>11</v>
      </c>
      <c r="C18" s="25" t="s">
        <v>11</v>
      </c>
      <c r="D18" s="16">
        <v>200</v>
      </c>
      <c r="E18" s="16">
        <v>130</v>
      </c>
      <c r="F18" s="16">
        <v>330</v>
      </c>
      <c r="G18" s="16">
        <v>0</v>
      </c>
      <c r="H18" s="16">
        <v>0</v>
      </c>
      <c r="I18" s="16">
        <v>0</v>
      </c>
    </row>
    <row r="19" spans="2:9" s="9" customFormat="1" ht="30" customHeight="1" x14ac:dyDescent="0.25">
      <c r="B19" s="25" t="s">
        <v>20</v>
      </c>
      <c r="C19" s="25" t="s">
        <v>20</v>
      </c>
      <c r="D19" s="16"/>
      <c r="E19" s="16"/>
      <c r="F19" s="16">
        <v>0</v>
      </c>
      <c r="G19" s="16"/>
      <c r="H19" s="16"/>
      <c r="I19" s="16">
        <v>0</v>
      </c>
    </row>
    <row r="20" spans="2:9" s="9" customFormat="1" ht="30" customHeight="1" x14ac:dyDescent="0.25">
      <c r="B20" s="25" t="s">
        <v>12</v>
      </c>
      <c r="C20" s="25" t="s">
        <v>12</v>
      </c>
      <c r="D20" s="16">
        <v>1</v>
      </c>
      <c r="E20" s="16">
        <v>2</v>
      </c>
      <c r="F20" s="16">
        <v>3</v>
      </c>
      <c r="G20" s="16">
        <v>1</v>
      </c>
      <c r="H20" s="16">
        <v>0</v>
      </c>
      <c r="I20" s="16">
        <v>1</v>
      </c>
    </row>
    <row r="21" spans="2:9" s="9" customFormat="1" ht="30" customHeight="1" x14ac:dyDescent="0.25">
      <c r="B21" s="25" t="s">
        <v>46</v>
      </c>
      <c r="C21" s="25" t="s">
        <v>46</v>
      </c>
      <c r="D21" s="16">
        <v>9</v>
      </c>
      <c r="E21" s="16">
        <v>0</v>
      </c>
      <c r="F21" s="16">
        <v>9</v>
      </c>
      <c r="G21" s="16">
        <v>0</v>
      </c>
      <c r="H21" s="16">
        <v>0</v>
      </c>
      <c r="I21" s="16">
        <v>0</v>
      </c>
    </row>
    <row r="22" spans="2:9" s="9" customFormat="1" ht="30" customHeight="1" x14ac:dyDescent="0.25">
      <c r="B22" s="25" t="s">
        <v>47</v>
      </c>
      <c r="C22" s="25" t="s">
        <v>47</v>
      </c>
      <c r="D22" s="16">
        <v>47</v>
      </c>
      <c r="E22" s="16">
        <v>24</v>
      </c>
      <c r="F22" s="16">
        <v>71</v>
      </c>
      <c r="G22" s="16">
        <v>2</v>
      </c>
      <c r="H22" s="16">
        <v>1</v>
      </c>
      <c r="I22" s="16">
        <v>3</v>
      </c>
    </row>
    <row r="23" spans="2:9" s="9" customFormat="1" ht="30" customHeight="1" x14ac:dyDescent="0.25">
      <c r="B23" s="25" t="s">
        <v>48</v>
      </c>
      <c r="C23" s="25" t="s">
        <v>48</v>
      </c>
      <c r="D23" s="16">
        <v>115</v>
      </c>
      <c r="E23" s="16">
        <v>625</v>
      </c>
      <c r="F23" s="16">
        <v>740</v>
      </c>
      <c r="G23" s="16">
        <v>5</v>
      </c>
      <c r="H23" s="16">
        <v>5</v>
      </c>
      <c r="I23" s="16">
        <v>10</v>
      </c>
    </row>
    <row r="24" spans="2:9" s="9" customFormat="1" ht="30" customHeight="1" x14ac:dyDescent="0.25">
      <c r="B24" s="25" t="s">
        <v>49</v>
      </c>
      <c r="C24" s="25" t="s">
        <v>49</v>
      </c>
      <c r="D24" s="16">
        <v>173</v>
      </c>
      <c r="E24" s="16">
        <v>85</v>
      </c>
      <c r="F24" s="16">
        <v>258</v>
      </c>
      <c r="G24" s="16">
        <v>22</v>
      </c>
      <c r="H24" s="16">
        <v>3</v>
      </c>
      <c r="I24" s="16">
        <v>25</v>
      </c>
    </row>
    <row r="25" spans="2:9" s="9" customFormat="1" ht="30" customHeight="1" x14ac:dyDescent="0.25">
      <c r="B25" s="25" t="s">
        <v>23</v>
      </c>
      <c r="C25" s="25" t="s">
        <v>23</v>
      </c>
      <c r="D25" s="16"/>
      <c r="E25" s="16"/>
      <c r="F25" s="16">
        <v>0</v>
      </c>
      <c r="G25" s="16"/>
      <c r="H25" s="16"/>
      <c r="I25" s="16">
        <v>0</v>
      </c>
    </row>
    <row r="26" spans="2:9" s="9" customFormat="1" ht="30" customHeight="1" x14ac:dyDescent="0.25">
      <c r="B26" s="25" t="s">
        <v>22</v>
      </c>
      <c r="C26" s="25" t="s">
        <v>22</v>
      </c>
      <c r="D26" s="16">
        <v>1</v>
      </c>
      <c r="E26" s="16">
        <v>14</v>
      </c>
      <c r="F26" s="16">
        <v>15</v>
      </c>
      <c r="G26" s="16">
        <v>0</v>
      </c>
      <c r="H26" s="16">
        <v>1</v>
      </c>
      <c r="I26" s="16">
        <v>1</v>
      </c>
    </row>
    <row r="27" spans="2:9" s="9" customFormat="1" ht="30" customHeight="1" x14ac:dyDescent="0.25">
      <c r="B27" s="25" t="s">
        <v>24</v>
      </c>
      <c r="C27" s="25" t="s">
        <v>24</v>
      </c>
      <c r="D27" s="16"/>
      <c r="E27" s="16"/>
      <c r="F27" s="16">
        <v>0</v>
      </c>
      <c r="G27" s="16"/>
      <c r="H27" s="16"/>
      <c r="I27" s="16">
        <v>0</v>
      </c>
    </row>
    <row r="28" spans="2:9" s="9" customFormat="1" ht="30" customHeight="1" x14ac:dyDescent="0.25">
      <c r="B28" s="25" t="s">
        <v>14</v>
      </c>
      <c r="C28" s="25" t="s">
        <v>14</v>
      </c>
      <c r="D28" s="16">
        <v>1</v>
      </c>
      <c r="E28" s="16">
        <v>5</v>
      </c>
      <c r="F28" s="16">
        <v>6</v>
      </c>
      <c r="G28" s="16">
        <v>0</v>
      </c>
      <c r="H28" s="16">
        <v>0</v>
      </c>
      <c r="I28" s="16">
        <v>0</v>
      </c>
    </row>
    <row r="29" spans="2:9" s="9" customFormat="1" ht="30" customHeight="1" x14ac:dyDescent="0.25">
      <c r="B29" s="25" t="s">
        <v>50</v>
      </c>
      <c r="C29" s="25" t="s">
        <v>50</v>
      </c>
      <c r="D29" s="16">
        <v>56</v>
      </c>
      <c r="E29" s="16">
        <v>71</v>
      </c>
      <c r="F29" s="16">
        <v>127</v>
      </c>
      <c r="G29" s="16">
        <v>1</v>
      </c>
      <c r="H29" s="16">
        <v>3</v>
      </c>
      <c r="I29" s="16">
        <v>4</v>
      </c>
    </row>
    <row r="30" spans="2:9" s="9" customFormat="1" ht="30" customHeight="1" x14ac:dyDescent="0.25">
      <c r="B30" s="25" t="s">
        <v>15</v>
      </c>
      <c r="C30" s="25" t="s">
        <v>15</v>
      </c>
      <c r="D30" s="15">
        <v>38</v>
      </c>
      <c r="E30" s="15">
        <v>19</v>
      </c>
      <c r="F30" s="15">
        <v>57</v>
      </c>
      <c r="G30" s="15">
        <v>1</v>
      </c>
      <c r="H30" s="15">
        <v>0</v>
      </c>
      <c r="I30" s="15">
        <v>1</v>
      </c>
    </row>
    <row r="31" spans="2:9" s="9" customFormat="1" ht="30" customHeight="1" x14ac:dyDescent="0.25">
      <c r="B31" s="25" t="s">
        <v>51</v>
      </c>
      <c r="C31" s="25" t="s">
        <v>51</v>
      </c>
      <c r="D31" s="15">
        <v>6</v>
      </c>
      <c r="E31" s="15">
        <v>3</v>
      </c>
      <c r="F31" s="15">
        <v>9</v>
      </c>
      <c r="G31" s="15">
        <v>1</v>
      </c>
      <c r="H31" s="15">
        <v>0</v>
      </c>
      <c r="I31" s="15">
        <v>1</v>
      </c>
    </row>
    <row r="32" spans="2:9" s="9" customFormat="1" ht="30" customHeight="1" x14ac:dyDescent="0.25">
      <c r="B32" s="25" t="s">
        <v>52</v>
      </c>
      <c r="C32" s="25" t="s">
        <v>52</v>
      </c>
      <c r="D32" s="16">
        <v>23</v>
      </c>
      <c r="E32" s="16">
        <v>14</v>
      </c>
      <c r="F32" s="16">
        <v>37</v>
      </c>
      <c r="G32" s="16">
        <v>5</v>
      </c>
      <c r="H32" s="16">
        <v>0</v>
      </c>
      <c r="I32" s="16">
        <v>5</v>
      </c>
    </row>
    <row r="33" spans="2:9" x14ac:dyDescent="0.25">
      <c r="B33" s="26"/>
      <c r="C33" s="26"/>
      <c r="D33" s="18">
        <f t="shared" ref="D33:I33" si="0">SUM(D8:D32)</f>
        <v>711</v>
      </c>
      <c r="E33" s="18">
        <f t="shared" si="0"/>
        <v>1021</v>
      </c>
      <c r="F33" s="18">
        <f t="shared" si="0"/>
        <v>1732</v>
      </c>
      <c r="G33" s="18">
        <f t="shared" si="0"/>
        <v>39</v>
      </c>
      <c r="H33" s="18">
        <f t="shared" si="0"/>
        <v>14</v>
      </c>
      <c r="I33" s="18">
        <f t="shared" si="0"/>
        <v>53</v>
      </c>
    </row>
    <row r="35" spans="2:9" x14ac:dyDescent="0.25">
      <c r="B35" t="s">
        <v>55</v>
      </c>
    </row>
  </sheetData>
  <mergeCells count="30">
    <mergeCell ref="B9:C9"/>
    <mergeCell ref="B5:C6"/>
    <mergeCell ref="D5:F5"/>
    <mergeCell ref="G5:I5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B884-E644-461C-BB8C-746B35BCBF86}">
  <dimension ref="A2:I33"/>
  <sheetViews>
    <sheetView tabSelected="1" workbookViewId="0">
      <selection activeCell="K28" sqref="K28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  <col min="7" max="7" width="11.140625" customWidth="1"/>
    <col min="8" max="8" width="11.5703125" customWidth="1"/>
  </cols>
  <sheetData>
    <row r="2" spans="1:9" x14ac:dyDescent="0.25">
      <c r="A2" t="s">
        <v>0</v>
      </c>
      <c r="B2" t="s">
        <v>1</v>
      </c>
      <c r="C2" s="12" t="s">
        <v>38</v>
      </c>
    </row>
    <row r="3" spans="1:9" x14ac:dyDescent="0.25">
      <c r="C3" s="13" t="s">
        <v>58</v>
      </c>
    </row>
    <row r="5" spans="1:9" s="1" customFormat="1" x14ac:dyDescent="0.25">
      <c r="B5" s="27" t="s">
        <v>32</v>
      </c>
      <c r="C5" s="27"/>
      <c r="D5" s="27" t="s">
        <v>35</v>
      </c>
      <c r="E5" s="27"/>
      <c r="F5" s="27"/>
      <c r="G5" s="27" t="s">
        <v>36</v>
      </c>
      <c r="H5" s="27"/>
      <c r="I5" s="27"/>
    </row>
    <row r="6" spans="1:9" s="1" customFormat="1" x14ac:dyDescent="0.25">
      <c r="B6" s="27"/>
      <c r="C6" s="27"/>
      <c r="D6" s="17" t="s">
        <v>34</v>
      </c>
      <c r="E6" s="17" t="s">
        <v>33</v>
      </c>
      <c r="F6" s="17" t="s">
        <v>6</v>
      </c>
      <c r="G6" s="17" t="s">
        <v>34</v>
      </c>
      <c r="H6" s="17" t="s">
        <v>33</v>
      </c>
      <c r="I6" s="17" t="s">
        <v>6</v>
      </c>
    </row>
    <row r="7" spans="1:9" s="1" customFormat="1" x14ac:dyDescent="0.25">
      <c r="B7" s="28" t="s">
        <v>2</v>
      </c>
      <c r="C7" s="29"/>
      <c r="D7" s="14" t="s">
        <v>3</v>
      </c>
      <c r="E7" s="14" t="s">
        <v>4</v>
      </c>
      <c r="F7" s="14" t="s">
        <v>5</v>
      </c>
      <c r="G7" s="14" t="s">
        <v>7</v>
      </c>
      <c r="H7" s="14" t="s">
        <v>9</v>
      </c>
      <c r="I7" s="14" t="s">
        <v>37</v>
      </c>
    </row>
    <row r="8" spans="1:9" s="9" customFormat="1" ht="30" customHeight="1" x14ac:dyDescent="0.25">
      <c r="B8" s="30" t="s">
        <v>17</v>
      </c>
      <c r="C8" s="30"/>
      <c r="D8" s="15">
        <v>24</v>
      </c>
      <c r="E8" s="15">
        <v>9</v>
      </c>
      <c r="F8" s="15">
        <v>33</v>
      </c>
      <c r="G8" s="15">
        <v>0</v>
      </c>
      <c r="H8" s="15">
        <v>0</v>
      </c>
      <c r="I8" s="15">
        <v>0</v>
      </c>
    </row>
    <row r="9" spans="1:9" s="9" customFormat="1" ht="30" customHeight="1" x14ac:dyDescent="0.25">
      <c r="B9" s="30" t="s">
        <v>39</v>
      </c>
      <c r="C9" s="30"/>
      <c r="D9" s="16">
        <v>3</v>
      </c>
      <c r="E9" s="16">
        <v>1</v>
      </c>
      <c r="F9" s="16">
        <v>4</v>
      </c>
      <c r="G9" s="16">
        <v>0</v>
      </c>
      <c r="H9" s="16">
        <v>0</v>
      </c>
      <c r="I9" s="16">
        <v>0</v>
      </c>
    </row>
    <row r="10" spans="1:9" s="9" customFormat="1" ht="30" customHeight="1" x14ac:dyDescent="0.25">
      <c r="B10" s="30" t="s">
        <v>59</v>
      </c>
      <c r="C10" s="30"/>
      <c r="D10" s="16">
        <v>3</v>
      </c>
      <c r="E10" s="16">
        <v>3</v>
      </c>
      <c r="F10" s="16">
        <v>6</v>
      </c>
      <c r="G10" s="16">
        <v>0</v>
      </c>
      <c r="H10" s="16">
        <v>0</v>
      </c>
      <c r="I10" s="16">
        <v>0</v>
      </c>
    </row>
    <row r="11" spans="1:9" s="9" customFormat="1" ht="30" customHeight="1" x14ac:dyDescent="0.25">
      <c r="B11" s="30" t="s">
        <v>40</v>
      </c>
      <c r="C11" s="30"/>
      <c r="D11" s="16">
        <v>2</v>
      </c>
      <c r="E11" s="16">
        <v>6</v>
      </c>
      <c r="F11" s="16">
        <v>8</v>
      </c>
      <c r="G11" s="16">
        <v>0</v>
      </c>
      <c r="H11" s="16">
        <v>0</v>
      </c>
      <c r="I11" s="16">
        <v>0</v>
      </c>
    </row>
    <row r="12" spans="1:9" s="9" customFormat="1" ht="30" customHeight="1" x14ac:dyDescent="0.25">
      <c r="B12" s="30" t="s">
        <v>41</v>
      </c>
      <c r="C12" s="30"/>
      <c r="D12" s="16">
        <v>8</v>
      </c>
      <c r="E12" s="16">
        <v>3</v>
      </c>
      <c r="F12" s="16">
        <v>11</v>
      </c>
      <c r="G12" s="16">
        <v>1</v>
      </c>
      <c r="H12" s="16">
        <v>0</v>
      </c>
      <c r="I12" s="16">
        <v>1</v>
      </c>
    </row>
    <row r="13" spans="1:9" s="9" customFormat="1" ht="30" customHeight="1" x14ac:dyDescent="0.25">
      <c r="B13" s="30" t="s">
        <v>30</v>
      </c>
      <c r="C13" s="30"/>
      <c r="D13" s="16">
        <v>44</v>
      </c>
      <c r="E13" s="16">
        <v>13</v>
      </c>
      <c r="F13" s="16">
        <v>57</v>
      </c>
      <c r="G13" s="16">
        <v>0</v>
      </c>
      <c r="H13" s="16">
        <v>0</v>
      </c>
      <c r="I13" s="16">
        <v>0</v>
      </c>
    </row>
    <row r="14" spans="1:9" s="9" customFormat="1" ht="30" customHeight="1" x14ac:dyDescent="0.25">
      <c r="B14" s="30" t="s">
        <v>26</v>
      </c>
      <c r="C14" s="30"/>
      <c r="D14" s="16">
        <v>0</v>
      </c>
      <c r="E14" s="16">
        <v>3</v>
      </c>
      <c r="F14" s="16">
        <v>3</v>
      </c>
      <c r="G14" s="16">
        <v>0</v>
      </c>
      <c r="H14" s="16">
        <v>1</v>
      </c>
      <c r="I14" s="16">
        <v>1</v>
      </c>
    </row>
    <row r="15" spans="1:9" s="9" customFormat="1" ht="30" customHeight="1" x14ac:dyDescent="0.25">
      <c r="B15" s="30" t="s">
        <v>60</v>
      </c>
      <c r="C15" s="30"/>
      <c r="D15" s="16"/>
      <c r="E15" s="16"/>
      <c r="F15" s="16">
        <v>0</v>
      </c>
      <c r="G15" s="16"/>
      <c r="H15" s="16"/>
      <c r="I15" s="16">
        <v>0</v>
      </c>
    </row>
    <row r="16" spans="1:9" s="9" customFormat="1" ht="30" customHeight="1" x14ac:dyDescent="0.25">
      <c r="B16" s="30" t="s">
        <v>45</v>
      </c>
      <c r="C16" s="30"/>
      <c r="D16" s="16">
        <v>183</v>
      </c>
      <c r="E16" s="16">
        <v>128</v>
      </c>
      <c r="F16" s="16">
        <v>311</v>
      </c>
      <c r="G16" s="16">
        <v>0</v>
      </c>
      <c r="H16" s="16">
        <v>0</v>
      </c>
      <c r="I16" s="16">
        <v>0</v>
      </c>
    </row>
    <row r="17" spans="2:9" s="9" customFormat="1" ht="30" customHeight="1" x14ac:dyDescent="0.25">
      <c r="B17" s="30" t="s">
        <v>11</v>
      </c>
      <c r="C17" s="30"/>
      <c r="D17" s="16"/>
      <c r="E17" s="16"/>
      <c r="F17" s="16">
        <v>0</v>
      </c>
      <c r="G17" s="16"/>
      <c r="H17" s="16"/>
      <c r="I17" s="16">
        <v>0</v>
      </c>
    </row>
    <row r="18" spans="2:9" s="9" customFormat="1" ht="30" customHeight="1" x14ac:dyDescent="0.25">
      <c r="B18" s="30" t="s">
        <v>12</v>
      </c>
      <c r="C18" s="30"/>
      <c r="D18" s="16">
        <v>7</v>
      </c>
      <c r="E18" s="16">
        <v>2</v>
      </c>
      <c r="F18" s="16">
        <v>9</v>
      </c>
      <c r="G18" s="16">
        <v>1</v>
      </c>
      <c r="H18" s="16">
        <v>0</v>
      </c>
      <c r="I18" s="16">
        <v>1</v>
      </c>
    </row>
    <row r="19" spans="2:9" s="9" customFormat="1" ht="30" customHeight="1" x14ac:dyDescent="0.25">
      <c r="B19" s="30" t="s">
        <v>46</v>
      </c>
      <c r="C19" s="30"/>
      <c r="D19" s="16">
        <v>9</v>
      </c>
      <c r="E19" s="16">
        <v>0</v>
      </c>
      <c r="F19" s="16">
        <v>9</v>
      </c>
      <c r="G19" s="16">
        <v>0</v>
      </c>
      <c r="H19" s="16">
        <v>0</v>
      </c>
      <c r="I19" s="16">
        <v>0</v>
      </c>
    </row>
    <row r="20" spans="2:9" s="9" customFormat="1" ht="30" customHeight="1" x14ac:dyDescent="0.25">
      <c r="B20" s="30" t="s">
        <v>47</v>
      </c>
      <c r="C20" s="30"/>
      <c r="D20" s="16">
        <v>82</v>
      </c>
      <c r="E20" s="16">
        <v>67</v>
      </c>
      <c r="F20" s="16">
        <v>149</v>
      </c>
      <c r="G20" s="16">
        <v>7</v>
      </c>
      <c r="H20" s="16">
        <v>0</v>
      </c>
      <c r="I20" s="16">
        <v>7</v>
      </c>
    </row>
    <row r="21" spans="2:9" s="9" customFormat="1" ht="30" customHeight="1" x14ac:dyDescent="0.25">
      <c r="B21" s="30" t="s">
        <v>48</v>
      </c>
      <c r="C21" s="30"/>
      <c r="D21" s="16">
        <v>263</v>
      </c>
      <c r="E21" s="16">
        <v>783</v>
      </c>
      <c r="F21" s="16">
        <v>1046</v>
      </c>
      <c r="G21" s="16">
        <v>9</v>
      </c>
      <c r="H21" s="16">
        <v>4</v>
      </c>
      <c r="I21" s="16">
        <v>13</v>
      </c>
    </row>
    <row r="22" spans="2:9" s="9" customFormat="1" ht="30" customHeight="1" x14ac:dyDescent="0.25">
      <c r="B22" s="30" t="s">
        <v>49</v>
      </c>
      <c r="C22" s="30"/>
      <c r="D22" s="16">
        <v>452</v>
      </c>
      <c r="E22" s="16">
        <v>283</v>
      </c>
      <c r="F22" s="16">
        <v>735</v>
      </c>
      <c r="G22" s="16">
        <v>41</v>
      </c>
      <c r="H22" s="16">
        <v>20</v>
      </c>
      <c r="I22" s="16">
        <v>61</v>
      </c>
    </row>
    <row r="23" spans="2:9" s="9" customFormat="1" ht="30" customHeight="1" x14ac:dyDescent="0.25">
      <c r="B23" s="30" t="s">
        <v>23</v>
      </c>
      <c r="C23" s="30"/>
      <c r="D23" s="16"/>
      <c r="E23" s="16"/>
      <c r="F23" s="16">
        <v>0</v>
      </c>
      <c r="G23" s="16"/>
      <c r="H23" s="16"/>
      <c r="I23" s="16">
        <v>0</v>
      </c>
    </row>
    <row r="24" spans="2:9" s="9" customFormat="1" ht="30" customHeight="1" x14ac:dyDescent="0.25">
      <c r="B24" s="30" t="s">
        <v>22</v>
      </c>
      <c r="C24" s="30"/>
      <c r="D24" s="16">
        <v>1</v>
      </c>
      <c r="E24" s="16">
        <v>30</v>
      </c>
      <c r="F24" s="16">
        <v>31</v>
      </c>
      <c r="G24" s="16">
        <v>0</v>
      </c>
      <c r="H24" s="16">
        <v>2</v>
      </c>
      <c r="I24" s="16">
        <v>2</v>
      </c>
    </row>
    <row r="25" spans="2:9" s="9" customFormat="1" ht="30" customHeight="1" x14ac:dyDescent="0.25">
      <c r="B25" s="30" t="s">
        <v>24</v>
      </c>
      <c r="C25" s="30"/>
      <c r="D25" s="16"/>
      <c r="E25" s="16"/>
      <c r="F25" s="16">
        <v>0</v>
      </c>
      <c r="G25" s="16"/>
      <c r="H25" s="16"/>
      <c r="I25" s="16">
        <v>0</v>
      </c>
    </row>
    <row r="26" spans="2:9" s="9" customFormat="1" ht="30" customHeight="1" x14ac:dyDescent="0.25">
      <c r="B26" s="30" t="s">
        <v>14</v>
      </c>
      <c r="C26" s="30"/>
      <c r="D26" s="16">
        <v>6</v>
      </c>
      <c r="E26" s="16">
        <v>4</v>
      </c>
      <c r="F26" s="16">
        <v>10</v>
      </c>
      <c r="G26" s="16">
        <v>0</v>
      </c>
      <c r="H26" s="16">
        <v>0</v>
      </c>
      <c r="I26" s="16">
        <v>0</v>
      </c>
    </row>
    <row r="27" spans="2:9" s="9" customFormat="1" ht="30" customHeight="1" x14ac:dyDescent="0.25">
      <c r="B27" s="30" t="s">
        <v>50</v>
      </c>
      <c r="C27" s="30"/>
      <c r="D27" s="16">
        <v>48</v>
      </c>
      <c r="E27" s="16">
        <v>58</v>
      </c>
      <c r="F27" s="16">
        <v>106</v>
      </c>
      <c r="G27" s="16">
        <v>0</v>
      </c>
      <c r="H27" s="16">
        <v>2</v>
      </c>
      <c r="I27" s="16">
        <v>2</v>
      </c>
    </row>
    <row r="28" spans="2:9" s="9" customFormat="1" ht="30" customHeight="1" x14ac:dyDescent="0.25">
      <c r="B28" s="30" t="s">
        <v>15</v>
      </c>
      <c r="C28" s="30"/>
      <c r="D28" s="16">
        <v>36</v>
      </c>
      <c r="E28" s="16">
        <v>18</v>
      </c>
      <c r="F28" s="16">
        <v>54</v>
      </c>
      <c r="G28" s="16">
        <v>0</v>
      </c>
      <c r="H28" s="16">
        <v>0</v>
      </c>
      <c r="I28" s="16">
        <v>0</v>
      </c>
    </row>
    <row r="29" spans="2:9" s="9" customFormat="1" ht="30" customHeight="1" x14ac:dyDescent="0.25">
      <c r="B29" s="30" t="s">
        <v>51</v>
      </c>
      <c r="C29" s="30"/>
      <c r="D29" s="16">
        <v>6</v>
      </c>
      <c r="E29" s="16">
        <v>3</v>
      </c>
      <c r="F29" s="16">
        <v>9</v>
      </c>
      <c r="G29" s="16">
        <v>1</v>
      </c>
      <c r="H29" s="16">
        <v>0</v>
      </c>
      <c r="I29" s="16">
        <v>1</v>
      </c>
    </row>
    <row r="30" spans="2:9" s="9" customFormat="1" ht="30" customHeight="1" x14ac:dyDescent="0.25">
      <c r="B30" s="30" t="s">
        <v>52</v>
      </c>
      <c r="C30" s="30"/>
      <c r="D30" s="15">
        <v>36</v>
      </c>
      <c r="E30" s="15">
        <v>17</v>
      </c>
      <c r="F30" s="15">
        <v>53</v>
      </c>
      <c r="G30" s="15">
        <v>3</v>
      </c>
      <c r="H30" s="15">
        <v>0</v>
      </c>
      <c r="I30" s="15">
        <v>3</v>
      </c>
    </row>
    <row r="31" spans="2:9" x14ac:dyDescent="0.25">
      <c r="B31" s="26"/>
      <c r="C31" s="26"/>
      <c r="D31" s="18">
        <f>SUM(D8:D30)</f>
        <v>1213</v>
      </c>
      <c r="E31" s="18">
        <f>SUM(E8:E30)</f>
        <v>1431</v>
      </c>
      <c r="F31" s="18">
        <f>SUM(F8:F30)</f>
        <v>2644</v>
      </c>
      <c r="G31" s="18">
        <f>SUM(G8:G30)</f>
        <v>63</v>
      </c>
      <c r="H31" s="18">
        <f>SUM(H8:H30)</f>
        <v>29</v>
      </c>
      <c r="I31" s="18">
        <f>SUM(I8:I30)</f>
        <v>92</v>
      </c>
    </row>
    <row r="33" spans="2:2" x14ac:dyDescent="0.25">
      <c r="B33" t="s">
        <v>55</v>
      </c>
    </row>
  </sheetData>
  <mergeCells count="5">
    <mergeCell ref="B5:C6"/>
    <mergeCell ref="D5:F5"/>
    <mergeCell ref="G5:I5"/>
    <mergeCell ref="B7:C7"/>
    <mergeCell ref="B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intel</cp:lastModifiedBy>
  <dcterms:created xsi:type="dcterms:W3CDTF">2019-06-11T06:39:03Z</dcterms:created>
  <dcterms:modified xsi:type="dcterms:W3CDTF">2026-01-28T02:57:04Z</dcterms:modified>
</cp:coreProperties>
</file>