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ocuments\PPID\"/>
    </mc:Choice>
  </mc:AlternateContent>
  <bookViews>
    <workbookView xWindow="0" yWindow="0" windowWidth="23040" windowHeight="9384" activeTab="2"/>
  </bookViews>
  <sheets>
    <sheet name="REALISASI TAHAP 1" sheetId="1" r:id="rId1"/>
    <sheet name="REALISASI TAHAP 2" sheetId="2" r:id="rId2"/>
    <sheet name="REALISASI TAHAP 3" sheetId="3" r:id="rId3"/>
  </sheets>
  <externalReferences>
    <externalReference r:id="rId4"/>
  </externalReferences>
  <definedNames>
    <definedName name="_xlnm.Print_Area" localSheetId="0">'REALISASI TAHAP 1'!$A$2:$J$65</definedName>
    <definedName name="_xlnm.Print_Area" localSheetId="1">'REALISASI TAHAP 2'!$A$2:$J$60</definedName>
    <definedName name="_xlnm.Print_Area" localSheetId="2">'REALISASI TAHAP 3'!$A$1:$I$43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3" l="1"/>
  <c r="H32" i="3"/>
  <c r="G32" i="3"/>
  <c r="F32" i="3"/>
  <c r="H31" i="3"/>
  <c r="H30" i="3"/>
  <c r="H29" i="3"/>
  <c r="G29" i="3"/>
  <c r="F29" i="3"/>
  <c r="H28" i="3"/>
  <c r="H27" i="3"/>
  <c r="H26" i="3"/>
  <c r="G25" i="3"/>
  <c r="H25" i="3" s="1"/>
  <c r="H24" i="3"/>
  <c r="G22" i="3"/>
  <c r="H22" i="3" s="1"/>
  <c r="H21" i="3"/>
  <c r="H20" i="3"/>
  <c r="H19" i="3"/>
  <c r="G18" i="3"/>
  <c r="H18" i="3" s="1"/>
  <c r="F18" i="3"/>
  <c r="F17" i="3"/>
  <c r="F35" i="3" s="1"/>
  <c r="I53" i="2"/>
  <c r="I52" i="2" s="1"/>
  <c r="H52" i="2"/>
  <c r="G52" i="2"/>
  <c r="I51" i="2"/>
  <c r="H51" i="2"/>
  <c r="H50" i="2"/>
  <c r="I50" i="2" s="1"/>
  <c r="I49" i="2"/>
  <c r="H49" i="2"/>
  <c r="H48" i="2"/>
  <c r="I48" i="2" s="1"/>
  <c r="I47" i="2" s="1"/>
  <c r="H47" i="2"/>
  <c r="G47" i="2"/>
  <c r="I46" i="2"/>
  <c r="I45" i="2"/>
  <c r="H45" i="2"/>
  <c r="G45" i="2"/>
  <c r="I44" i="2"/>
  <c r="H43" i="2"/>
  <c r="I43" i="2" s="1"/>
  <c r="I42" i="2"/>
  <c r="H42" i="2"/>
  <c r="I41" i="2"/>
  <c r="I40" i="2"/>
  <c r="I39" i="2"/>
  <c r="I38" i="2"/>
  <c r="I37" i="2"/>
  <c r="I36" i="2"/>
  <c r="I35" i="2"/>
  <c r="H35" i="2"/>
  <c r="G35" i="2"/>
  <c r="H34" i="2"/>
  <c r="G34" i="2"/>
  <c r="I34" i="2" s="1"/>
  <c r="I33" i="2"/>
  <c r="I32" i="2"/>
  <c r="I31" i="2"/>
  <c r="I30" i="2"/>
  <c r="I29" i="2"/>
  <c r="I28" i="2"/>
  <c r="H27" i="2"/>
  <c r="I27" i="2" s="1"/>
  <c r="G27" i="2"/>
  <c r="H25" i="2"/>
  <c r="I25" i="2" s="1"/>
  <c r="I24" i="2"/>
  <c r="I23" i="2"/>
  <c r="I22" i="2"/>
  <c r="G21" i="2"/>
  <c r="G17" i="2" s="1"/>
  <c r="G16" i="2" s="1"/>
  <c r="G55" i="2" s="1"/>
  <c r="I20" i="2"/>
  <c r="I19" i="2"/>
  <c r="I56" i="1"/>
  <c r="I54" i="1"/>
  <c r="I52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H35" i="1"/>
  <c r="H34" i="1" s="1"/>
  <c r="G35" i="1"/>
  <c r="G34" i="1" s="1"/>
  <c r="I33" i="1"/>
  <c r="I32" i="1"/>
  <c r="I31" i="1"/>
  <c r="I30" i="1"/>
  <c r="I29" i="1"/>
  <c r="I28" i="1"/>
  <c r="I27" i="1"/>
  <c r="H27" i="1"/>
  <c r="G27" i="1"/>
  <c r="H25" i="1"/>
  <c r="I25" i="1" s="1"/>
  <c r="I24" i="1"/>
  <c r="I23" i="1"/>
  <c r="I22" i="1"/>
  <c r="G21" i="1"/>
  <c r="G17" i="1" s="1"/>
  <c r="I20" i="1"/>
  <c r="I19" i="1"/>
  <c r="G17" i="3" l="1"/>
  <c r="G35" i="3" s="1"/>
  <c r="H26" i="2"/>
  <c r="H21" i="2" s="1"/>
  <c r="H17" i="2"/>
  <c r="H16" i="2" s="1"/>
  <c r="H55" i="2" s="1"/>
  <c r="I21" i="2"/>
  <c r="I17" i="2"/>
  <c r="I16" i="2" s="1"/>
  <c r="I55" i="2" s="1"/>
  <c r="I26" i="2"/>
  <c r="H26" i="1"/>
  <c r="I26" i="1" s="1"/>
  <c r="I35" i="1"/>
  <c r="I34" i="1"/>
  <c r="G16" i="1"/>
  <c r="G58" i="1" s="1"/>
  <c r="H21" i="1"/>
  <c r="H17" i="3" l="1"/>
  <c r="H35" i="3" s="1"/>
  <c r="I21" i="1"/>
  <c r="H17" i="1"/>
  <c r="H16" i="1" l="1"/>
  <c r="H58" i="1" s="1"/>
  <c r="I58" i="1" s="1"/>
  <c r="I17" i="1"/>
</calcChain>
</file>

<file path=xl/sharedStrings.xml><?xml version="1.0" encoding="utf-8"?>
<sst xmlns="http://schemas.openxmlformats.org/spreadsheetml/2006/main" count="235" uniqueCount="124">
  <si>
    <t>PEMERINTAH KABUPATEN SUKOHARJO</t>
  </si>
  <si>
    <t>KECAMATAN BENDOSARI</t>
  </si>
  <si>
    <t>DESA MOJOREJO</t>
  </si>
  <si>
    <t>Jln. Raya Mulur - Jumapolo     Kode Pos  57572</t>
  </si>
  <si>
    <t>LAPORAN REALISASI PENGGUNAAN ADD TAHAP I (30%)</t>
  </si>
  <si>
    <t>Nama Bantuan                : Bantuan ADD Tahap I ( 30% )</t>
  </si>
  <si>
    <t>Jumlah Dana                    : Rp. 189.936.600,- (Seratus delapan puluh sembilan juta sembilan ratus tiga</t>
  </si>
  <si>
    <t xml:space="preserve">                                             puluh enam ribu enam ratus rupiah ) </t>
  </si>
  <si>
    <t>Lokasi Kegiatan              : Desa Mojorejo Kecamatan Bendosari</t>
  </si>
  <si>
    <t>Tahun Anggaran             : 2019</t>
  </si>
  <si>
    <t>No</t>
  </si>
  <si>
    <t>Uraian Belanja</t>
  </si>
  <si>
    <t xml:space="preserve">Rencana </t>
  </si>
  <si>
    <t>Realisasi</t>
  </si>
  <si>
    <t>Selisih</t>
  </si>
  <si>
    <t>Ket</t>
  </si>
  <si>
    <t>(Rp)</t>
  </si>
  <si>
    <t>A.</t>
  </si>
  <si>
    <t>BIDANG PENYELENGGARAAN PEMERINTAH DESA</t>
  </si>
  <si>
    <t>1.</t>
  </si>
  <si>
    <t xml:space="preserve">Pembayaran Penghasilan Tetap dan Tunjangan </t>
  </si>
  <si>
    <t>a.</t>
  </si>
  <si>
    <t>Penghasilan Tetap Kepala Desa dan Perangkat Desa</t>
  </si>
  <si>
    <t>b.</t>
  </si>
  <si>
    <t>Tunjangan Kepala Desa dan Perangkat Desa</t>
  </si>
  <si>
    <t>c.</t>
  </si>
  <si>
    <t>Jaminan Kesehatan</t>
  </si>
  <si>
    <t>d.</t>
  </si>
  <si>
    <t>Jaminan Ketenagakerjaan</t>
  </si>
  <si>
    <t>Jaminan Ketenagakerjaan Kepala Desa</t>
  </si>
  <si>
    <t>2.</t>
  </si>
  <si>
    <t>Jaminan Ketenagakerjaan Sekretaris Desa</t>
  </si>
  <si>
    <t>3.</t>
  </si>
  <si>
    <t>Jaminan Ketenagakerjaan 3 Kepala Urusan</t>
  </si>
  <si>
    <t>4.</t>
  </si>
  <si>
    <t>Jaminan Ketenagakerjaan 3 Kepala Kasi</t>
  </si>
  <si>
    <t>5.</t>
  </si>
  <si>
    <t>Jaminan Ketenagakerjaan 3 Kepala Dusun</t>
  </si>
  <si>
    <t>e.</t>
  </si>
  <si>
    <t>Tunjangan BPD dan Anggotanya</t>
  </si>
  <si>
    <t>Ketua BPD</t>
  </si>
  <si>
    <t>Wakil Ketua BPD</t>
  </si>
  <si>
    <t>Sekretaris BPD</t>
  </si>
  <si>
    <t>Kabid Penyelenggaraan Pemerintah</t>
  </si>
  <si>
    <t>Kabid Pembangunan dan Pemberdayaan Masyarakat</t>
  </si>
  <si>
    <t xml:space="preserve">Anggota BPD </t>
  </si>
  <si>
    <t>Operasional Pemerintah Desa</t>
  </si>
  <si>
    <t>Belanja Barang dan Jasa</t>
  </si>
  <si>
    <t>Belanja Alat Tulis Kantor</t>
  </si>
  <si>
    <t>Belanja Barang Cetak dan Penggandaan</t>
  </si>
  <si>
    <t>Belanja Barang  (Makan /Minum)</t>
  </si>
  <si>
    <t>Belanja Jasa Honorarium Tim Pelaksana Kegiatan</t>
  </si>
  <si>
    <t>Belanja Jasa HonorariumPetugas</t>
  </si>
  <si>
    <t>Belanja Jasa Honorarium Lainnya</t>
  </si>
  <si>
    <t>Belanja Perjalanan Dinas Dalam Kabupaten/Kota</t>
  </si>
  <si>
    <t>Belanja Jasa Langganan Listrik</t>
  </si>
  <si>
    <t>Belanja Jasa Langganan Air Bersih</t>
  </si>
  <si>
    <t>Belanja Jasa Langganan Majalah/Surat Kabar</t>
  </si>
  <si>
    <t>Penyediaan Operasional BPD</t>
  </si>
  <si>
    <t>Penyediaan Insentif/Operasional RT/Rw</t>
  </si>
  <si>
    <t>Penyediaan Sarana (Aset Tetap) Perkantoran/Pemerintahan</t>
  </si>
  <si>
    <t>Pemetaan dan Analisis Kemiskinan Desa secara Partisipatif</t>
  </si>
  <si>
    <t>Penyelenggaraan Musyawarah Perencanaan Desa/Pembahasan APBDes (Reguler)</t>
  </si>
  <si>
    <t>B.</t>
  </si>
  <si>
    <t>BIDANG PELAKSANAAN PEMBANGUNAN  DESA</t>
  </si>
  <si>
    <t>Penyelenggaran PAUD/TK/TPA/TKA/TPQ/Madrasah NonFormal Milik Desa</t>
  </si>
  <si>
    <t>C.</t>
  </si>
  <si>
    <t>BIDANG PEMBINAAN KEMASYARAKATAN</t>
  </si>
  <si>
    <t>Pembinaan PKK</t>
  </si>
  <si>
    <t>D.</t>
  </si>
  <si>
    <t>PEMBERDAYAAN MASYARAKAT</t>
  </si>
  <si>
    <t>Pelatihan dan Penguatan Penyandang Difable (Penyandang Disabilitas)</t>
  </si>
  <si>
    <t>JUMLAH (A+B+C+D)</t>
  </si>
  <si>
    <t>LAPORAN REALISASI PENGGUNAAN ADD TAHAP II (40%)</t>
  </si>
  <si>
    <t>Nama Bantuan                : Bantuan ADD Tahap II ( 40% )</t>
  </si>
  <si>
    <t>Jumlah Dana                    : Rp. 252.845.300,-</t>
  </si>
  <si>
    <t xml:space="preserve">(Dua ratus lima puluh dua juta delapan ratus empat </t>
  </si>
  <si>
    <t xml:space="preserve">                                               puluh lima  ribu tiga ratus rupiah)  </t>
  </si>
  <si>
    <t>Belanja Jasa Honorarium Petugas</t>
  </si>
  <si>
    <t>Pembangunan/Rehabilitasi/Peningkatan Gedung/Prasarana Kantor Desa</t>
  </si>
  <si>
    <t>Administrasi Pajak Bumi dan Bangunan (PBB)</t>
  </si>
  <si>
    <t>Penyelenggaraan PAUD/TK/TPA/TKA/TPQ/Madrasah NonFormal Milik Desa</t>
  </si>
  <si>
    <t xml:space="preserve"> </t>
  </si>
  <si>
    <t>Penyelenggaraan Festival Kesenian, Adat/Kebudayaan, dan Keagamaan (HUT RI, Hari Raya Keagamaan dll)</t>
  </si>
  <si>
    <t>Pembinaan Karang Taruna/Klub Kepemudaan/Olahraga Tingkat Desa</t>
  </si>
  <si>
    <t>Pembinaan LKMD/LPM/LPMD</t>
  </si>
  <si>
    <t>Kepala Desa Mojorejo</t>
  </si>
  <si>
    <t>SADIRAN</t>
  </si>
  <si>
    <t>Alamat : Jl. Raya Mulur – Jumapolo Kode Pos 57572</t>
  </si>
  <si>
    <t>LAPORAN REALISASI PENGGUNAAN ADD TAHAP III</t>
  </si>
  <si>
    <t xml:space="preserve">Nama Bantuan </t>
  </si>
  <si>
    <t>: Bantuan ADD Tahap III</t>
  </si>
  <si>
    <t xml:space="preserve">Jumlah Dana </t>
  </si>
  <si>
    <t>: Rp.  238.791.100,- (Dua ratus tiga puluh delapan juta tujuh ratus sembilan puluh</t>
  </si>
  <si>
    <t>satu ribu seratus rupiah )</t>
  </si>
  <si>
    <t xml:space="preserve">Lokasi Kegiatan </t>
  </si>
  <si>
    <t>: Desa Mojorejo Kecamatan Bendosari</t>
  </si>
  <si>
    <t xml:space="preserve">    Tahun Anggaran </t>
  </si>
  <si>
    <t>: 2019</t>
  </si>
  <si>
    <t>No.</t>
  </si>
  <si>
    <t>I.</t>
  </si>
  <si>
    <t>PENYELENGGARAAN PEMERINTAH DESA</t>
  </si>
  <si>
    <t>A</t>
  </si>
  <si>
    <t>PENYEDIAAN PENGHASILAN TETAP KEPALA DESA DAN PERANGKAT DESA</t>
  </si>
  <si>
    <t xml:space="preserve">Jaminan Kesehatan </t>
  </si>
  <si>
    <t>B</t>
  </si>
  <si>
    <t>PENYEDIAAN OPERASIONAL PEMERINTAHAN DESA</t>
  </si>
  <si>
    <t>C</t>
  </si>
  <si>
    <t>PENYEDIAAN INSENTIF/OPERASIONAL RT/RW</t>
  </si>
  <si>
    <t>D</t>
  </si>
  <si>
    <t>PEMBANGUNAN/REHABILITASI/PENINGKATAN/GEDUNG/PRASARANA KANTOR DESA</t>
  </si>
  <si>
    <t>E</t>
  </si>
  <si>
    <t>PENYUSUNAN,PENDATAAN,DAN PEMUTAKHIRAN PROFIL DESA</t>
  </si>
  <si>
    <t>F</t>
  </si>
  <si>
    <t>PENGEMBANGAN SISTEM INFORMASI DESA</t>
  </si>
  <si>
    <t>II.</t>
  </si>
  <si>
    <t>BIDANG PELAKSANAAN PEMBANGUNN DESA</t>
  </si>
  <si>
    <t>PENYELENGGARAAN PAUD/TK/TPA/TKA/TPQ/ MADRASAH NONFORMAL MILIK DESA</t>
  </si>
  <si>
    <t>PEMBANGUNAN /REHABILITASI/PENINGKATAN/ PENGADAAN SARANA/PASARANA/ALAT PERAGA PAUD/TK/TPQ</t>
  </si>
  <si>
    <t>III.</t>
  </si>
  <si>
    <t>BIDANG PEMBINAAN MASYARAKAT</t>
  </si>
  <si>
    <t>PEMBINAAN PKK</t>
  </si>
  <si>
    <t>JUMLAH</t>
  </si>
  <si>
    <t>Mojorejo,            Desember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</si>
</sst>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* #,##0.00_);_(* \(#,##0.00\);_(* &quot;-&quot;_);_(@_)"/>
    <numFmt numFmtId="166" formatCode="#,000,"/>
    <numFmt numFmtId="167" formatCode="00,000,"/>
    <numFmt numFmtId="168" formatCode="_(* #,##0.00_);_(* \(#,##0.00\);_(* &quot;-&quot;??_);_(@_)"/>
    <numFmt numFmtId="169" formatCode="00,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Palatino Linotype"/>
      <family val="1"/>
    </font>
    <font>
      <b/>
      <sz val="14"/>
      <name val="Palatino Linotype"/>
      <family val="1"/>
    </font>
    <font>
      <b/>
      <sz val="10"/>
      <name val="Palatino Linotype"/>
      <family val="1"/>
    </font>
    <font>
      <sz val="11"/>
      <name val="Palatino Linotype"/>
      <family val="1"/>
    </font>
    <font>
      <b/>
      <sz val="11"/>
      <name val="Palatino Linotype"/>
      <family val="1"/>
    </font>
    <font>
      <sz val="10"/>
      <color indexed="8"/>
      <name val="Arial"/>
    </font>
    <font>
      <b/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9"/>
      <name val="Palatino Linotype"/>
      <family val="1"/>
    </font>
    <font>
      <b/>
      <i/>
      <u val="singleAccounting"/>
      <sz val="10"/>
      <color indexed="8"/>
      <name val="Palatino Linotype"/>
      <family val="1"/>
    </font>
    <font>
      <b/>
      <u/>
      <sz val="10"/>
      <color indexed="8"/>
      <name val="Palatino Linotype"/>
      <family val="1"/>
    </font>
    <font>
      <b/>
      <i/>
      <sz val="10"/>
      <color indexed="8"/>
      <name val="Palatino Linotype"/>
      <family val="1"/>
    </font>
    <font>
      <b/>
      <i/>
      <sz val="9"/>
      <color indexed="8"/>
      <name val="Palatino Linotype"/>
      <family val="1"/>
    </font>
    <font>
      <sz val="10"/>
      <color indexed="8"/>
      <name val="Palatino Linotype"/>
      <family val="1"/>
    </font>
    <font>
      <i/>
      <sz val="10"/>
      <color indexed="8"/>
      <name val="Palatino Linotype"/>
      <family val="1"/>
    </font>
    <font>
      <sz val="9"/>
      <color indexed="8"/>
      <name val="Palatino Linotype"/>
      <family val="1"/>
    </font>
    <font>
      <b/>
      <i/>
      <sz val="10"/>
      <color theme="1"/>
      <name val="Palatino Linotype"/>
      <family val="1"/>
    </font>
    <font>
      <i/>
      <sz val="9"/>
      <color indexed="8"/>
      <name val="Palatino Linotype"/>
      <family val="1"/>
    </font>
    <font>
      <i/>
      <sz val="10"/>
      <name val="Palatino Linotype"/>
      <family val="1"/>
    </font>
    <font>
      <i/>
      <sz val="10"/>
      <color theme="1"/>
      <name val="Palatino Linotype"/>
      <family val="1"/>
    </font>
    <font>
      <b/>
      <sz val="9"/>
      <color indexed="8"/>
      <name val="Palatino Linotype"/>
      <family val="1"/>
    </font>
    <font>
      <sz val="10"/>
      <color indexed="8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Times New Roman"/>
      <family val="1"/>
    </font>
    <font>
      <sz val="14"/>
      <color theme="1"/>
      <name val="Bookman Old Style"/>
      <family val="1"/>
    </font>
    <font>
      <sz val="16"/>
      <color theme="1"/>
      <name val="Bookman Old Style"/>
      <family val="1"/>
    </font>
    <font>
      <sz val="12"/>
      <color theme="1"/>
      <name val="Bookman Old Style"/>
      <family val="1"/>
    </font>
    <font>
      <sz val="12"/>
      <name val="Palatino Linotype"/>
      <family val="1"/>
    </font>
    <font>
      <sz val="12"/>
      <color indexed="8"/>
      <name val="Palatino Linotype"/>
      <family val="1"/>
    </font>
    <font>
      <sz val="9"/>
      <name val="Palatino Linotype"/>
      <family val="1"/>
    </font>
    <font>
      <sz val="8"/>
      <name val="Palatino Linotype"/>
      <family val="1"/>
    </font>
    <font>
      <sz val="13"/>
      <name val="Palatino Linotype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24" fillId="0" borderId="0"/>
    <xf numFmtId="0" fontId="25" fillId="0" borderId="0"/>
    <xf numFmtId="0" fontId="24" fillId="0" borderId="0"/>
    <xf numFmtId="168" fontId="25" fillId="0" borderId="0" applyFont="0" applyFill="0" applyBorder="0" applyAlignment="0" applyProtection="0"/>
  </cellStyleXfs>
  <cellXfs count="22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165" fontId="6" fillId="0" borderId="0" xfId="2" applyNumberFormat="1" applyFont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left" indent="2"/>
    </xf>
    <xf numFmtId="0" fontId="9" fillId="0" borderId="2" xfId="3" applyFont="1" applyFill="1" applyBorder="1" applyAlignment="1" applyProtection="1">
      <alignment horizontal="center" vertical="center"/>
      <protection locked="0"/>
    </xf>
    <xf numFmtId="0" fontId="9" fillId="0" borderId="3" xfId="3" applyFont="1" applyFill="1" applyBorder="1" applyAlignment="1" applyProtection="1">
      <alignment horizontal="center" vertical="center"/>
      <protection locked="0"/>
    </xf>
    <xf numFmtId="0" fontId="9" fillId="0" borderId="4" xfId="3" applyFont="1" applyFill="1" applyBorder="1" applyAlignment="1" applyProtection="1">
      <alignment horizontal="center" vertical="center"/>
      <protection locked="0"/>
    </xf>
    <xf numFmtId="0" fontId="9" fillId="0" borderId="5" xfId="3" applyFont="1" applyFill="1" applyBorder="1" applyAlignment="1" applyProtection="1">
      <alignment horizontal="center" vertical="center"/>
      <protection locked="0"/>
    </xf>
    <xf numFmtId="0" fontId="9" fillId="0" borderId="2" xfId="3" applyFont="1" applyFill="1" applyBorder="1" applyAlignment="1" applyProtection="1">
      <alignment horizontal="center" vertical="center"/>
      <protection locked="0"/>
    </xf>
    <xf numFmtId="0" fontId="9" fillId="0" borderId="5" xfId="3" applyFont="1" applyFill="1" applyBorder="1" applyAlignment="1" applyProtection="1">
      <alignment horizontal="center" vertical="center"/>
      <protection locked="0"/>
    </xf>
    <xf numFmtId="0" fontId="9" fillId="0" borderId="6" xfId="3" applyFont="1" applyFill="1" applyBorder="1" applyAlignment="1" applyProtection="1">
      <alignment horizontal="center" vertical="center"/>
      <protection locked="0"/>
    </xf>
    <xf numFmtId="0" fontId="9" fillId="0" borderId="7" xfId="3" applyFont="1" applyFill="1" applyBorder="1" applyAlignment="1" applyProtection="1">
      <alignment horizontal="center" vertical="center"/>
      <protection locked="0"/>
    </xf>
    <xf numFmtId="0" fontId="9" fillId="0" borderId="8" xfId="3" applyFont="1" applyFill="1" applyBorder="1" applyAlignment="1" applyProtection="1">
      <alignment horizontal="center" vertical="center"/>
      <protection locked="0"/>
    </xf>
    <xf numFmtId="1" fontId="10" fillId="0" borderId="2" xfId="3" applyNumberFormat="1" applyFont="1" applyFill="1" applyBorder="1" applyAlignment="1" applyProtection="1">
      <alignment horizontal="center" vertical="center"/>
      <protection locked="0"/>
    </xf>
    <xf numFmtId="1" fontId="10" fillId="0" borderId="3" xfId="3" applyNumberFormat="1" applyFont="1" applyFill="1" applyBorder="1" applyAlignment="1" applyProtection="1">
      <alignment horizontal="center" vertical="center"/>
      <protection locked="0"/>
    </xf>
    <xf numFmtId="1" fontId="10" fillId="0" borderId="4" xfId="3" applyNumberFormat="1" applyFont="1" applyFill="1" applyBorder="1" applyAlignment="1" applyProtection="1">
      <alignment horizontal="center" vertical="center"/>
      <protection locked="0"/>
    </xf>
    <xf numFmtId="1" fontId="10" fillId="0" borderId="5" xfId="3" applyNumberFormat="1" applyFont="1" applyFill="1" applyBorder="1" applyAlignment="1" applyProtection="1">
      <alignment horizontal="center" vertical="center"/>
      <protection locked="0"/>
    </xf>
    <xf numFmtId="1" fontId="10" fillId="0" borderId="4" xfId="3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9" fillId="0" borderId="4" xfId="3" applyFont="1" applyBorder="1"/>
    <xf numFmtId="0" fontId="9" fillId="0" borderId="5" xfId="3" applyFont="1" applyBorder="1"/>
    <xf numFmtId="4" fontId="12" fillId="0" borderId="2" xfId="2" applyNumberFormat="1" applyFont="1" applyBorder="1" applyAlignment="1">
      <alignment horizontal="right"/>
    </xf>
    <xf numFmtId="4" fontId="12" fillId="0" borderId="2" xfId="2" applyNumberFormat="1" applyFont="1" applyFill="1" applyBorder="1" applyAlignment="1">
      <alignment horizontal="right"/>
    </xf>
    <xf numFmtId="4" fontId="13" fillId="0" borderId="2" xfId="3" applyNumberFormat="1" applyFont="1" applyFill="1" applyBorder="1" applyAlignment="1" applyProtection="1">
      <alignment horizontal="right" vertical="top"/>
      <protection locked="0"/>
    </xf>
    <xf numFmtId="0" fontId="2" fillId="0" borderId="0" xfId="0" applyFont="1"/>
    <xf numFmtId="166" fontId="14" fillId="0" borderId="2" xfId="3" applyNumberFormat="1" applyFont="1" applyFill="1" applyBorder="1" applyAlignment="1" applyProtection="1">
      <alignment horizontal="left" vertical="top"/>
      <protection locked="0"/>
    </xf>
    <xf numFmtId="166" fontId="15" fillId="0" borderId="3" xfId="3" applyNumberFormat="1" applyFont="1" applyFill="1" applyBorder="1" applyAlignment="1" applyProtection="1">
      <alignment horizontal="left" vertical="top"/>
      <protection locked="0"/>
    </xf>
    <xf numFmtId="0" fontId="14" fillId="0" borderId="4" xfId="3" applyFont="1" applyFill="1" applyBorder="1" applyAlignment="1" applyProtection="1">
      <alignment horizontal="left" vertical="top"/>
      <protection locked="0"/>
    </xf>
    <xf numFmtId="0" fontId="16" fillId="0" borderId="4" xfId="3" applyFont="1" applyBorder="1"/>
    <xf numFmtId="0" fontId="16" fillId="0" borderId="5" xfId="3" applyFont="1" applyBorder="1"/>
    <xf numFmtId="165" fontId="14" fillId="0" borderId="2" xfId="2" applyNumberFormat="1" applyFont="1" applyBorder="1" applyAlignment="1">
      <alignment horizontal="center"/>
    </xf>
    <xf numFmtId="165" fontId="14" fillId="0" borderId="2" xfId="2" applyNumberFormat="1" applyFont="1" applyFill="1" applyBorder="1" applyAlignment="1">
      <alignment horizontal="center"/>
    </xf>
    <xf numFmtId="4" fontId="14" fillId="0" borderId="2" xfId="3" applyNumberFormat="1" applyFont="1" applyFill="1" applyBorder="1" applyAlignment="1" applyProtection="1">
      <alignment horizontal="right" vertical="top"/>
      <protection locked="0"/>
    </xf>
    <xf numFmtId="167" fontId="16" fillId="0" borderId="3" xfId="3" applyNumberFormat="1" applyFont="1" applyFill="1" applyBorder="1" applyAlignment="1" applyProtection="1">
      <alignment horizontal="left" vertical="top"/>
      <protection locked="0"/>
    </xf>
    <xf numFmtId="167" fontId="15" fillId="0" borderId="3" xfId="3" applyNumberFormat="1" applyFont="1" applyFill="1" applyBorder="1" applyAlignment="1" applyProtection="1">
      <alignment horizontal="left" vertical="top"/>
      <protection locked="0"/>
    </xf>
    <xf numFmtId="0" fontId="14" fillId="0" borderId="4" xfId="3" applyFont="1" applyFill="1" applyBorder="1" applyAlignment="1" applyProtection="1">
      <alignment horizontal="left" vertical="top" wrapText="1"/>
      <protection locked="0"/>
    </xf>
    <xf numFmtId="0" fontId="14" fillId="0" borderId="5" xfId="3" applyFont="1" applyFill="1" applyBorder="1" applyAlignment="1" applyProtection="1">
      <alignment horizontal="left" vertical="top" wrapText="1"/>
      <protection locked="0"/>
    </xf>
    <xf numFmtId="2" fontId="14" fillId="0" borderId="2" xfId="2" applyNumberFormat="1" applyFont="1" applyFill="1" applyBorder="1" applyAlignment="1">
      <alignment horizontal="right"/>
    </xf>
    <xf numFmtId="0" fontId="16" fillId="0" borderId="3" xfId="3" applyFont="1" applyBorder="1"/>
    <xf numFmtId="0" fontId="14" fillId="0" borderId="4" xfId="3" applyFont="1" applyBorder="1"/>
    <xf numFmtId="0" fontId="17" fillId="0" borderId="4" xfId="3" applyFont="1" applyBorder="1"/>
    <xf numFmtId="0" fontId="17" fillId="0" borderId="5" xfId="3" applyFont="1" applyBorder="1"/>
    <xf numFmtId="165" fontId="14" fillId="0" borderId="2" xfId="2" applyNumberFormat="1" applyFont="1" applyFill="1" applyBorder="1" applyAlignment="1" applyProtection="1">
      <alignment horizontal="center" vertical="top"/>
      <protection locked="0"/>
    </xf>
    <xf numFmtId="4" fontId="17" fillId="0" borderId="2" xfId="3" applyNumberFormat="1" applyFont="1" applyFill="1" applyBorder="1" applyAlignment="1" applyProtection="1">
      <alignment horizontal="right" vertical="top"/>
      <protection locked="0"/>
    </xf>
    <xf numFmtId="167" fontId="9" fillId="0" borderId="3" xfId="3" applyNumberFormat="1" applyFont="1" applyFill="1" applyBorder="1" applyAlignment="1" applyProtection="1">
      <alignment horizontal="left" vertical="top"/>
      <protection locked="0"/>
    </xf>
    <xf numFmtId="167" fontId="18" fillId="0" borderId="3" xfId="3" applyNumberFormat="1" applyFont="1" applyFill="1" applyBorder="1" applyAlignment="1" applyProtection="1">
      <alignment horizontal="left" vertical="top"/>
      <protection locked="0"/>
    </xf>
    <xf numFmtId="165" fontId="19" fillId="0" borderId="2" xfId="2" applyNumberFormat="1" applyFont="1" applyBorder="1"/>
    <xf numFmtId="4" fontId="17" fillId="0" borderId="2" xfId="1" applyNumberFormat="1" applyFont="1" applyFill="1" applyBorder="1" applyAlignment="1" applyProtection="1">
      <alignment horizontal="right" vertical="top"/>
      <protection locked="0"/>
    </xf>
    <xf numFmtId="0" fontId="20" fillId="0" borderId="3" xfId="3" applyFont="1" applyBorder="1"/>
    <xf numFmtId="169" fontId="17" fillId="0" borderId="4" xfId="3" applyNumberFormat="1" applyFont="1" applyFill="1" applyBorder="1" applyAlignment="1" applyProtection="1">
      <alignment horizontal="left" vertical="top"/>
      <protection locked="0"/>
    </xf>
    <xf numFmtId="0" fontId="21" fillId="0" borderId="4" xfId="0" applyFont="1" applyBorder="1"/>
    <xf numFmtId="165" fontId="22" fillId="0" borderId="2" xfId="2" applyNumberFormat="1" applyFont="1" applyBorder="1"/>
    <xf numFmtId="167" fontId="9" fillId="0" borderId="2" xfId="3" applyNumberFormat="1" applyFont="1" applyFill="1" applyBorder="1" applyAlignment="1" applyProtection="1">
      <alignment horizontal="left" vertical="top"/>
      <protection locked="0"/>
    </xf>
    <xf numFmtId="0" fontId="16" fillId="0" borderId="2" xfId="3" applyFont="1" applyBorder="1"/>
    <xf numFmtId="166" fontId="14" fillId="0" borderId="3" xfId="3" applyNumberFormat="1" applyFont="1" applyFill="1" applyBorder="1" applyAlignment="1" applyProtection="1">
      <alignment horizontal="left" vertical="top"/>
      <protection locked="0"/>
    </xf>
    <xf numFmtId="169" fontId="17" fillId="0" borderId="4" xfId="3" quotePrefix="1" applyNumberFormat="1" applyFont="1" applyFill="1" applyBorder="1" applyAlignment="1" applyProtection="1">
      <alignment horizontal="left" vertical="top"/>
      <protection locked="0"/>
    </xf>
    <xf numFmtId="4" fontId="9" fillId="0" borderId="2" xfId="3" applyNumberFormat="1" applyFont="1" applyBorder="1" applyAlignment="1">
      <alignment horizontal="right"/>
    </xf>
    <xf numFmtId="4" fontId="16" fillId="0" borderId="2" xfId="0" applyNumberFormat="1" applyFont="1" applyFill="1" applyBorder="1" applyAlignment="1" applyProtection="1">
      <alignment horizontal="right" vertical="top"/>
      <protection locked="0"/>
    </xf>
    <xf numFmtId="169" fontId="20" fillId="0" borderId="3" xfId="3" applyNumberFormat="1" applyFont="1" applyFill="1" applyBorder="1" applyAlignment="1" applyProtection="1">
      <alignment horizontal="left" vertical="top"/>
      <protection locked="0"/>
    </xf>
    <xf numFmtId="1" fontId="17" fillId="0" borderId="4" xfId="3" applyNumberFormat="1" applyFont="1" applyFill="1" applyBorder="1" applyAlignment="1" applyProtection="1">
      <alignment horizontal="left" vertical="top"/>
      <protection locked="0"/>
    </xf>
    <xf numFmtId="0" fontId="17" fillId="0" borderId="4" xfId="3" applyFont="1" applyFill="1" applyBorder="1" applyAlignment="1" applyProtection="1">
      <alignment horizontal="left" vertical="top"/>
      <protection locked="0"/>
    </xf>
    <xf numFmtId="165" fontId="17" fillId="0" borderId="2" xfId="2" applyNumberFormat="1" applyFont="1" applyFill="1" applyBorder="1" applyAlignment="1" applyProtection="1">
      <alignment horizontal="center" vertical="top"/>
      <protection locked="0"/>
    </xf>
    <xf numFmtId="165" fontId="17" fillId="0" borderId="2" xfId="2" applyNumberFormat="1" applyFont="1" applyBorder="1" applyAlignment="1">
      <alignment horizontal="center"/>
    </xf>
    <xf numFmtId="0" fontId="9" fillId="0" borderId="10" xfId="3" applyFont="1" applyFill="1" applyBorder="1" applyAlignment="1" applyProtection="1">
      <alignment horizontal="left" vertical="top"/>
      <protection locked="0"/>
    </xf>
    <xf numFmtId="0" fontId="9" fillId="0" borderId="4" xfId="3" applyFont="1" applyFill="1" applyBorder="1" applyAlignment="1" applyProtection="1">
      <alignment horizontal="left" vertical="top"/>
      <protection locked="0"/>
    </xf>
    <xf numFmtId="0" fontId="9" fillId="0" borderId="5" xfId="3" applyFont="1" applyFill="1" applyBorder="1" applyAlignment="1" applyProtection="1">
      <alignment horizontal="left" vertical="top"/>
      <protection locked="0"/>
    </xf>
    <xf numFmtId="4" fontId="17" fillId="0" borderId="2" xfId="2" applyNumberFormat="1" applyFont="1" applyBorder="1" applyAlignment="1">
      <alignment horizontal="right"/>
    </xf>
    <xf numFmtId="0" fontId="17" fillId="0" borderId="4" xfId="3" applyFont="1" applyFill="1" applyBorder="1" applyAlignment="1" applyProtection="1">
      <alignment horizontal="left" vertical="top" wrapText="1"/>
      <protection locked="0"/>
    </xf>
    <xf numFmtId="0" fontId="17" fillId="0" borderId="5" xfId="3" applyFont="1" applyFill="1" applyBorder="1" applyAlignment="1" applyProtection="1">
      <alignment horizontal="left" vertical="top" wrapText="1"/>
      <protection locked="0"/>
    </xf>
    <xf numFmtId="4" fontId="17" fillId="0" borderId="2" xfId="2" applyNumberFormat="1" applyFont="1" applyBorder="1" applyAlignment="1">
      <alignment horizontal="right" vertical="center"/>
    </xf>
    <xf numFmtId="4" fontId="17" fillId="0" borderId="2" xfId="3" applyNumberFormat="1" applyFont="1" applyFill="1" applyBorder="1" applyAlignment="1" applyProtection="1">
      <alignment horizontal="right" vertical="center"/>
      <protection locked="0"/>
    </xf>
    <xf numFmtId="1" fontId="23" fillId="0" borderId="3" xfId="3" applyNumberFormat="1" applyFont="1" applyFill="1" applyBorder="1" applyAlignment="1" applyProtection="1">
      <alignment horizontal="left" vertical="top"/>
      <protection locked="0"/>
    </xf>
    <xf numFmtId="167" fontId="14" fillId="0" borderId="4" xfId="3" applyNumberFormat="1" applyFont="1" applyFill="1" applyBorder="1" applyAlignment="1" applyProtection="1">
      <alignment horizontal="left" vertical="top"/>
      <protection locked="0"/>
    </xf>
    <xf numFmtId="0" fontId="9" fillId="0" borderId="4" xfId="0" applyFont="1" applyFill="1" applyBorder="1" applyAlignment="1" applyProtection="1">
      <alignment horizontal="left" vertical="top"/>
      <protection locked="0"/>
    </xf>
    <xf numFmtId="4" fontId="14" fillId="0" borderId="2" xfId="2" applyNumberFormat="1" applyFont="1" applyBorder="1" applyAlignment="1">
      <alignment horizontal="right"/>
    </xf>
    <xf numFmtId="4" fontId="14" fillId="0" borderId="2" xfId="1" applyNumberFormat="1" applyFont="1" applyFill="1" applyBorder="1" applyAlignment="1" applyProtection="1">
      <alignment horizontal="right" vertical="top"/>
      <protection locked="0"/>
    </xf>
    <xf numFmtId="167" fontId="14" fillId="0" borderId="4" xfId="3" applyNumberFormat="1" applyFont="1" applyFill="1" applyBorder="1" applyAlignment="1" applyProtection="1">
      <alignment horizontal="left" vertical="top" wrapText="1"/>
      <protection locked="0"/>
    </xf>
    <xf numFmtId="167" fontId="14" fillId="0" borderId="5" xfId="3" applyNumberFormat="1" applyFont="1" applyFill="1" applyBorder="1" applyAlignment="1" applyProtection="1">
      <alignment horizontal="left" vertical="top" wrapText="1"/>
      <protection locked="0"/>
    </xf>
    <xf numFmtId="167" fontId="23" fillId="0" borderId="3" xfId="3" applyNumberFormat="1" applyFont="1" applyFill="1" applyBorder="1" applyAlignment="1" applyProtection="1">
      <alignment horizontal="left" vertical="top"/>
      <protection locked="0"/>
    </xf>
    <xf numFmtId="1" fontId="14" fillId="0" borderId="4" xfId="3" applyNumberFormat="1" applyFont="1" applyFill="1" applyBorder="1" applyAlignment="1" applyProtection="1">
      <alignment horizontal="left" vertical="top" wrapText="1"/>
      <protection locked="0"/>
    </xf>
    <xf numFmtId="1" fontId="14" fillId="0" borderId="5" xfId="3" applyNumberFormat="1" applyFont="1" applyFill="1" applyBorder="1" applyAlignment="1" applyProtection="1">
      <alignment horizontal="left" vertical="top" wrapText="1"/>
      <protection locked="0"/>
    </xf>
    <xf numFmtId="1" fontId="14" fillId="0" borderId="4" xfId="3" applyNumberFormat="1" applyFont="1" applyFill="1" applyBorder="1" applyAlignment="1" applyProtection="1">
      <alignment horizontal="left" vertical="top"/>
      <protection locked="0"/>
    </xf>
    <xf numFmtId="4" fontId="14" fillId="0" borderId="2" xfId="2" applyNumberFormat="1" applyFont="1" applyBorder="1" applyAlignment="1">
      <alignment horizontal="right" vertical="center"/>
    </xf>
    <xf numFmtId="4" fontId="14" fillId="0" borderId="2" xfId="3" applyNumberFormat="1" applyFont="1" applyFill="1" applyBorder="1" applyAlignment="1" applyProtection="1">
      <alignment horizontal="right" vertical="center"/>
      <protection locked="0"/>
    </xf>
    <xf numFmtId="165" fontId="17" fillId="0" borderId="2" xfId="2" applyNumberFormat="1" applyFont="1" applyFill="1" applyBorder="1" applyAlignment="1">
      <alignment horizontal="center"/>
    </xf>
    <xf numFmtId="2" fontId="17" fillId="0" borderId="2" xfId="2" applyNumberFormat="1" applyFont="1" applyFill="1" applyBorder="1" applyAlignment="1">
      <alignment horizontal="right"/>
    </xf>
    <xf numFmtId="0" fontId="9" fillId="0" borderId="2" xfId="4" applyFont="1" applyFill="1" applyBorder="1" applyAlignment="1" applyProtection="1">
      <alignment horizontal="center" vertical="center"/>
      <protection locked="0"/>
    </xf>
    <xf numFmtId="0" fontId="9" fillId="0" borderId="3" xfId="4" applyFont="1" applyFill="1" applyBorder="1" applyAlignment="1" applyProtection="1">
      <alignment horizontal="center" vertical="center"/>
      <protection locked="0"/>
    </xf>
    <xf numFmtId="0" fontId="9" fillId="0" borderId="4" xfId="4" applyFont="1" applyFill="1" applyBorder="1" applyAlignment="1" applyProtection="1">
      <alignment horizontal="center" vertical="center"/>
      <protection locked="0"/>
    </xf>
    <xf numFmtId="0" fontId="9" fillId="0" borderId="5" xfId="4" applyFont="1" applyFill="1" applyBorder="1" applyAlignment="1" applyProtection="1">
      <alignment horizontal="center" vertical="center"/>
      <protection locked="0"/>
    </xf>
    <xf numFmtId="0" fontId="9" fillId="0" borderId="2" xfId="4" applyFont="1" applyFill="1" applyBorder="1" applyAlignment="1" applyProtection="1">
      <alignment horizontal="center" vertical="center"/>
      <protection locked="0"/>
    </xf>
    <xf numFmtId="0" fontId="9" fillId="0" borderId="5" xfId="4" applyFont="1" applyFill="1" applyBorder="1" applyAlignment="1" applyProtection="1">
      <alignment horizontal="center" vertical="center"/>
      <protection locked="0"/>
    </xf>
    <xf numFmtId="0" fontId="9" fillId="0" borderId="6" xfId="4" applyFont="1" applyFill="1" applyBorder="1" applyAlignment="1" applyProtection="1">
      <alignment horizontal="center" vertical="center"/>
      <protection locked="0"/>
    </xf>
    <xf numFmtId="0" fontId="9" fillId="0" borderId="7" xfId="4" applyFont="1" applyFill="1" applyBorder="1" applyAlignment="1" applyProtection="1">
      <alignment horizontal="center" vertical="center"/>
      <protection locked="0"/>
    </xf>
    <xf numFmtId="0" fontId="9" fillId="0" borderId="8" xfId="4" applyFont="1" applyFill="1" applyBorder="1" applyAlignment="1" applyProtection="1">
      <alignment horizontal="center" vertical="center"/>
      <protection locked="0"/>
    </xf>
    <xf numFmtId="1" fontId="10" fillId="0" borderId="2" xfId="4" applyNumberFormat="1" applyFont="1" applyFill="1" applyBorder="1" applyAlignment="1" applyProtection="1">
      <alignment horizontal="center" vertical="center"/>
      <protection locked="0"/>
    </xf>
    <xf numFmtId="1" fontId="10" fillId="0" borderId="3" xfId="4" applyNumberFormat="1" applyFont="1" applyFill="1" applyBorder="1" applyAlignment="1" applyProtection="1">
      <alignment horizontal="center" vertical="center"/>
      <protection locked="0"/>
    </xf>
    <xf numFmtId="1" fontId="10" fillId="0" borderId="4" xfId="4" applyNumberFormat="1" applyFont="1" applyFill="1" applyBorder="1" applyAlignment="1" applyProtection="1">
      <alignment horizontal="center" vertical="center"/>
      <protection locked="0"/>
    </xf>
    <xf numFmtId="1" fontId="10" fillId="0" borderId="5" xfId="4" applyNumberFormat="1" applyFont="1" applyFill="1" applyBorder="1" applyAlignment="1" applyProtection="1">
      <alignment horizontal="center" vertical="center"/>
      <protection locked="0"/>
    </xf>
    <xf numFmtId="1" fontId="10" fillId="0" borderId="4" xfId="4" applyNumberFormat="1" applyFont="1" applyFill="1" applyBorder="1" applyAlignment="1" applyProtection="1">
      <alignment horizontal="center" vertical="center"/>
      <protection locked="0"/>
    </xf>
    <xf numFmtId="0" fontId="9" fillId="0" borderId="4" xfId="4" applyFont="1" applyBorder="1"/>
    <xf numFmtId="0" fontId="9" fillId="0" borderId="5" xfId="4" applyFont="1" applyBorder="1"/>
    <xf numFmtId="4" fontId="13" fillId="0" borderId="2" xfId="4" applyNumberFormat="1" applyFont="1" applyFill="1" applyBorder="1" applyAlignment="1" applyProtection="1">
      <alignment horizontal="right" vertical="top"/>
      <protection locked="0"/>
    </xf>
    <xf numFmtId="166" fontId="14" fillId="0" borderId="2" xfId="4" applyNumberFormat="1" applyFont="1" applyFill="1" applyBorder="1" applyAlignment="1" applyProtection="1">
      <alignment horizontal="left" vertical="top"/>
      <protection locked="0"/>
    </xf>
    <xf numFmtId="166" fontId="15" fillId="0" borderId="3" xfId="4" applyNumberFormat="1" applyFont="1" applyFill="1" applyBorder="1" applyAlignment="1" applyProtection="1">
      <alignment horizontal="left" vertical="top"/>
      <protection locked="0"/>
    </xf>
    <xf numFmtId="0" fontId="14" fillId="0" borderId="4" xfId="4" applyFont="1" applyFill="1" applyBorder="1" applyAlignment="1" applyProtection="1">
      <alignment horizontal="left" vertical="top"/>
      <protection locked="0"/>
    </xf>
    <xf numFmtId="0" fontId="16" fillId="0" borderId="4" xfId="4" applyFont="1" applyBorder="1"/>
    <xf numFmtId="0" fontId="16" fillId="0" borderId="5" xfId="4" applyFont="1" applyBorder="1"/>
    <xf numFmtId="4" fontId="14" fillId="0" borderId="2" xfId="4" applyNumberFormat="1" applyFont="1" applyFill="1" applyBorder="1" applyAlignment="1" applyProtection="1">
      <alignment horizontal="right" vertical="top"/>
      <protection locked="0"/>
    </xf>
    <xf numFmtId="167" fontId="16" fillId="0" borderId="3" xfId="4" applyNumberFormat="1" applyFont="1" applyFill="1" applyBorder="1" applyAlignment="1" applyProtection="1">
      <alignment horizontal="left" vertical="top"/>
      <protection locked="0"/>
    </xf>
    <xf numFmtId="167" fontId="15" fillId="0" borderId="3" xfId="4" applyNumberFormat="1" applyFont="1" applyFill="1" applyBorder="1" applyAlignment="1" applyProtection="1">
      <alignment horizontal="left" vertical="top"/>
      <protection locked="0"/>
    </xf>
    <xf numFmtId="0" fontId="14" fillId="0" borderId="4" xfId="4" applyFont="1" applyFill="1" applyBorder="1" applyAlignment="1" applyProtection="1">
      <alignment horizontal="left" vertical="top" wrapText="1"/>
      <protection locked="0"/>
    </xf>
    <xf numFmtId="0" fontId="14" fillId="0" borderId="5" xfId="4" applyFont="1" applyFill="1" applyBorder="1" applyAlignment="1" applyProtection="1">
      <alignment horizontal="left" vertical="top" wrapText="1"/>
      <protection locked="0"/>
    </xf>
    <xf numFmtId="0" fontId="16" fillId="0" borderId="3" xfId="4" applyFont="1" applyBorder="1"/>
    <xf numFmtId="0" fontId="14" fillId="0" borderId="4" xfId="4" applyFont="1" applyBorder="1"/>
    <xf numFmtId="0" fontId="17" fillId="0" borderId="4" xfId="4" applyFont="1" applyBorder="1"/>
    <xf numFmtId="0" fontId="17" fillId="0" borderId="5" xfId="4" applyFont="1" applyBorder="1"/>
    <xf numFmtId="4" fontId="17" fillId="0" borderId="2" xfId="4" applyNumberFormat="1" applyFont="1" applyFill="1" applyBorder="1" applyAlignment="1" applyProtection="1">
      <alignment horizontal="right" vertical="top"/>
      <protection locked="0"/>
    </xf>
    <xf numFmtId="167" fontId="9" fillId="0" borderId="3" xfId="4" applyNumberFormat="1" applyFont="1" applyFill="1" applyBorder="1" applyAlignment="1" applyProtection="1">
      <alignment horizontal="left" vertical="top"/>
      <protection locked="0"/>
    </xf>
    <xf numFmtId="167" fontId="18" fillId="0" borderId="3" xfId="4" applyNumberFormat="1" applyFont="1" applyFill="1" applyBorder="1" applyAlignment="1" applyProtection="1">
      <alignment horizontal="left" vertical="top"/>
      <protection locked="0"/>
    </xf>
    <xf numFmtId="0" fontId="20" fillId="0" borderId="3" xfId="4" applyFont="1" applyBorder="1"/>
    <xf numFmtId="169" fontId="17" fillId="0" borderId="4" xfId="4" applyNumberFormat="1" applyFont="1" applyFill="1" applyBorder="1" applyAlignment="1" applyProtection="1">
      <alignment horizontal="left" vertical="top"/>
      <protection locked="0"/>
    </xf>
    <xf numFmtId="167" fontId="9" fillId="0" borderId="2" xfId="4" applyNumberFormat="1" applyFont="1" applyFill="1" applyBorder="1" applyAlignment="1" applyProtection="1">
      <alignment horizontal="left" vertical="top"/>
      <protection locked="0"/>
    </xf>
    <xf numFmtId="0" fontId="16" fillId="0" borderId="2" xfId="4" applyFont="1" applyBorder="1"/>
    <xf numFmtId="166" fontId="14" fillId="0" borderId="3" xfId="4" applyNumberFormat="1" applyFont="1" applyFill="1" applyBorder="1" applyAlignment="1" applyProtection="1">
      <alignment horizontal="left" vertical="top"/>
      <protection locked="0"/>
    </xf>
    <xf numFmtId="169" fontId="17" fillId="0" borderId="4" xfId="4" quotePrefix="1" applyNumberFormat="1" applyFont="1" applyFill="1" applyBorder="1" applyAlignment="1" applyProtection="1">
      <alignment horizontal="left" vertical="top"/>
      <protection locked="0"/>
    </xf>
    <xf numFmtId="4" fontId="9" fillId="0" borderId="2" xfId="4" applyNumberFormat="1" applyFont="1" applyBorder="1" applyAlignment="1">
      <alignment horizontal="right"/>
    </xf>
    <xf numFmtId="169" fontId="20" fillId="0" borderId="3" xfId="4" applyNumberFormat="1" applyFont="1" applyFill="1" applyBorder="1" applyAlignment="1" applyProtection="1">
      <alignment horizontal="left" vertical="top"/>
      <protection locked="0"/>
    </xf>
    <xf numFmtId="1" fontId="17" fillId="0" borderId="4" xfId="4" applyNumberFormat="1" applyFont="1" applyFill="1" applyBorder="1" applyAlignment="1" applyProtection="1">
      <alignment horizontal="left" vertical="top"/>
      <protection locked="0"/>
    </xf>
    <xf numFmtId="0" fontId="17" fillId="0" borderId="4" xfId="4" applyFont="1" applyFill="1" applyBorder="1" applyAlignment="1" applyProtection="1">
      <alignment horizontal="left" vertical="top"/>
      <protection locked="0"/>
    </xf>
    <xf numFmtId="0" fontId="9" fillId="0" borderId="10" xfId="4" applyFont="1" applyFill="1" applyBorder="1" applyAlignment="1" applyProtection="1">
      <alignment horizontal="left" vertical="top"/>
      <protection locked="0"/>
    </xf>
    <xf numFmtId="0" fontId="9" fillId="0" borderId="4" xfId="4" applyFont="1" applyFill="1" applyBorder="1" applyAlignment="1" applyProtection="1">
      <alignment horizontal="left" vertical="top"/>
      <protection locked="0"/>
    </xf>
    <xf numFmtId="0" fontId="9" fillId="0" borderId="5" xfId="4" applyFont="1" applyFill="1" applyBorder="1" applyAlignment="1" applyProtection="1">
      <alignment horizontal="left" vertical="top"/>
      <protection locked="0"/>
    </xf>
    <xf numFmtId="165" fontId="14" fillId="0" borderId="2" xfId="2" applyNumberFormat="1" applyFont="1" applyFill="1" applyBorder="1" applyAlignment="1">
      <alignment horizontal="right"/>
    </xf>
    <xf numFmtId="0" fontId="17" fillId="0" borderId="4" xfId="4" applyFont="1" applyFill="1" applyBorder="1" applyAlignment="1" applyProtection="1">
      <alignment horizontal="left" vertical="top" wrapText="1"/>
      <protection locked="0"/>
    </xf>
    <xf numFmtId="0" fontId="17" fillId="0" borderId="5" xfId="4" applyFont="1" applyFill="1" applyBorder="1" applyAlignment="1" applyProtection="1">
      <alignment horizontal="left" vertical="top" wrapText="1"/>
      <protection locked="0"/>
    </xf>
    <xf numFmtId="1" fontId="23" fillId="0" borderId="3" xfId="4" applyNumberFormat="1" applyFont="1" applyFill="1" applyBorder="1" applyAlignment="1" applyProtection="1">
      <alignment horizontal="left" vertical="top"/>
      <protection locked="0"/>
    </xf>
    <xf numFmtId="167" fontId="14" fillId="0" borderId="4" xfId="4" applyNumberFormat="1" applyFont="1" applyFill="1" applyBorder="1" applyAlignment="1" applyProtection="1">
      <alignment horizontal="left" vertical="top"/>
      <protection locked="0"/>
    </xf>
    <xf numFmtId="167" fontId="14" fillId="0" borderId="4" xfId="4" applyNumberFormat="1" applyFont="1" applyFill="1" applyBorder="1" applyAlignment="1" applyProtection="1">
      <alignment horizontal="left" vertical="top" wrapText="1"/>
      <protection locked="0"/>
    </xf>
    <xf numFmtId="167" fontId="14" fillId="0" borderId="5" xfId="4" applyNumberFormat="1" applyFont="1" applyFill="1" applyBorder="1" applyAlignment="1" applyProtection="1">
      <alignment horizontal="left" vertical="top" wrapText="1"/>
      <protection locked="0"/>
    </xf>
    <xf numFmtId="167" fontId="23" fillId="0" borderId="3" xfId="4" applyNumberFormat="1" applyFont="1" applyFill="1" applyBorder="1" applyAlignment="1" applyProtection="1">
      <alignment horizontal="left" vertical="top"/>
      <protection locked="0"/>
    </xf>
    <xf numFmtId="1" fontId="14" fillId="0" borderId="4" xfId="4" applyNumberFormat="1" applyFont="1" applyFill="1" applyBorder="1" applyAlignment="1" applyProtection="1">
      <alignment horizontal="left" vertical="top" wrapText="1"/>
      <protection locked="0"/>
    </xf>
    <xf numFmtId="1" fontId="14" fillId="0" borderId="5" xfId="4" applyNumberFormat="1" applyFont="1" applyFill="1" applyBorder="1" applyAlignment="1" applyProtection="1">
      <alignment horizontal="left" vertical="top" wrapText="1"/>
      <protection locked="0"/>
    </xf>
    <xf numFmtId="1" fontId="14" fillId="0" borderId="4" xfId="4" applyNumberFormat="1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4" fontId="14" fillId="0" borderId="2" xfId="4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6" fillId="0" borderId="0" xfId="5" applyFont="1"/>
    <xf numFmtId="0" fontId="27" fillId="0" borderId="0" xfId="5" applyFont="1" applyAlignment="1">
      <alignment horizontal="center" vertical="center"/>
    </xf>
    <xf numFmtId="0" fontId="27" fillId="0" borderId="0" xfId="5" applyFont="1" applyAlignment="1">
      <alignment vertical="center"/>
    </xf>
    <xf numFmtId="0" fontId="28" fillId="0" borderId="0" xfId="5" applyFont="1" applyAlignment="1">
      <alignment horizontal="center" vertical="center"/>
    </xf>
    <xf numFmtId="0" fontId="28" fillId="0" borderId="0" xfId="5" applyFont="1" applyAlignment="1">
      <alignment vertical="center"/>
    </xf>
    <xf numFmtId="0" fontId="29" fillId="0" borderId="0" xfId="5" applyFont="1" applyAlignment="1">
      <alignment horizontal="center" vertical="center"/>
    </xf>
    <xf numFmtId="0" fontId="29" fillId="0" borderId="0" xfId="5" applyFont="1" applyAlignment="1">
      <alignment vertical="center"/>
    </xf>
    <xf numFmtId="0" fontId="30" fillId="0" borderId="0" xfId="5" applyFont="1" applyAlignment="1">
      <alignment horizontal="center"/>
    </xf>
    <xf numFmtId="0" fontId="30" fillId="0" borderId="0" xfId="5" applyFont="1"/>
    <xf numFmtId="0" fontId="30" fillId="0" borderId="0" xfId="5" applyFont="1" applyAlignment="1">
      <alignment horizontal="left" indent="2"/>
    </xf>
    <xf numFmtId="0" fontId="30" fillId="0" borderId="0" xfId="5" applyFont="1" applyAlignment="1"/>
    <xf numFmtId="0" fontId="30" fillId="0" borderId="0" xfId="5" quotePrefix="1" applyFont="1" applyAlignment="1"/>
    <xf numFmtId="0" fontId="30" fillId="0" borderId="7" xfId="5" applyFont="1" applyBorder="1" applyAlignment="1">
      <alignment horizontal="center"/>
    </xf>
    <xf numFmtId="0" fontId="30" fillId="0" borderId="11" xfId="5" applyFont="1" applyBorder="1" applyAlignment="1">
      <alignment horizontal="center" vertical="center"/>
    </xf>
    <xf numFmtId="0" fontId="30" fillId="0" borderId="9" xfId="5" applyFont="1" applyBorder="1" applyAlignment="1">
      <alignment horizontal="center" vertical="center"/>
    </xf>
    <xf numFmtId="0" fontId="30" fillId="0" borderId="6" xfId="5" applyFont="1" applyBorder="1" applyAlignment="1">
      <alignment horizontal="center" vertical="center"/>
    </xf>
    <xf numFmtId="0" fontId="31" fillId="0" borderId="2" xfId="6" applyFont="1" applyFill="1" applyBorder="1" applyAlignment="1" applyProtection="1">
      <alignment horizontal="center" vertical="center"/>
      <protection locked="0"/>
    </xf>
    <xf numFmtId="0" fontId="31" fillId="0" borderId="5" xfId="6" applyFont="1" applyFill="1" applyBorder="1" applyAlignment="1" applyProtection="1">
      <alignment horizontal="center" vertical="center"/>
      <protection locked="0"/>
    </xf>
    <xf numFmtId="0" fontId="31" fillId="0" borderId="6" xfId="6" applyFont="1" applyFill="1" applyBorder="1" applyAlignment="1" applyProtection="1">
      <alignment horizontal="center" vertical="center"/>
      <protection locked="0"/>
    </xf>
    <xf numFmtId="0" fontId="31" fillId="0" borderId="7" xfId="6" applyFont="1" applyFill="1" applyBorder="1" applyAlignment="1" applyProtection="1">
      <alignment horizontal="center" vertical="center"/>
      <protection locked="0"/>
    </xf>
    <xf numFmtId="0" fontId="30" fillId="0" borderId="8" xfId="5" applyFont="1" applyBorder="1" applyAlignment="1">
      <alignment horizontal="center"/>
    </xf>
    <xf numFmtId="0" fontId="30" fillId="0" borderId="12" xfId="5" applyFont="1" applyBorder="1" applyAlignment="1">
      <alignment horizontal="center" vertical="center"/>
    </xf>
    <xf numFmtId="0" fontId="30" fillId="0" borderId="10" xfId="5" applyFont="1" applyBorder="1" applyAlignment="1">
      <alignment horizontal="center" vertical="center"/>
    </xf>
    <xf numFmtId="0" fontId="30" fillId="0" borderId="13" xfId="5" applyFont="1" applyBorder="1" applyAlignment="1">
      <alignment horizontal="center" vertical="center"/>
    </xf>
    <xf numFmtId="0" fontId="31" fillId="0" borderId="8" xfId="6" applyFont="1" applyFill="1" applyBorder="1" applyAlignment="1" applyProtection="1">
      <alignment horizontal="center" vertical="center"/>
      <protection locked="0"/>
    </xf>
    <xf numFmtId="0" fontId="32" fillId="0" borderId="2" xfId="5" applyFont="1" applyFill="1" applyBorder="1" applyAlignment="1">
      <alignment horizontal="center"/>
    </xf>
    <xf numFmtId="0" fontId="32" fillId="0" borderId="3" xfId="5" applyFont="1" applyFill="1" applyBorder="1" applyAlignment="1">
      <alignment horizontal="center"/>
    </xf>
    <xf numFmtId="0" fontId="32" fillId="0" borderId="4" xfId="5" applyFont="1" applyFill="1" applyBorder="1" applyAlignment="1">
      <alignment horizontal="center"/>
    </xf>
    <xf numFmtId="0" fontId="32" fillId="0" borderId="5" xfId="5" applyFont="1" applyFill="1" applyBorder="1" applyAlignment="1">
      <alignment horizontal="center"/>
    </xf>
    <xf numFmtId="1" fontId="18" fillId="0" borderId="2" xfId="6" applyNumberFormat="1" applyFont="1" applyFill="1" applyBorder="1" applyAlignment="1" applyProtection="1">
      <alignment horizontal="center" vertical="center"/>
      <protection locked="0"/>
    </xf>
    <xf numFmtId="1" fontId="18" fillId="0" borderId="4" xfId="6" applyNumberFormat="1" applyFont="1" applyFill="1" applyBorder="1" applyAlignment="1" applyProtection="1">
      <alignment horizontal="center" vertical="center"/>
      <protection locked="0"/>
    </xf>
    <xf numFmtId="0" fontId="33" fillId="0" borderId="0" xfId="5" applyFont="1" applyFill="1"/>
    <xf numFmtId="0" fontId="6" fillId="0" borderId="2" xfId="5" applyFont="1" applyBorder="1" applyAlignment="1">
      <alignment horizontal="left" vertical="top"/>
    </xf>
    <xf numFmtId="0" fontId="6" fillId="0" borderId="3" xfId="5" applyFont="1" applyBorder="1" applyAlignment="1">
      <alignment horizontal="left" vertical="top"/>
    </xf>
    <xf numFmtId="0" fontId="6" fillId="0" borderId="4" xfId="5" applyFont="1" applyBorder="1" applyAlignment="1">
      <alignment horizontal="left" vertical="top"/>
    </xf>
    <xf numFmtId="0" fontId="6" fillId="0" borderId="5" xfId="5" applyFont="1" applyBorder="1" applyAlignment="1">
      <alignment horizontal="left" vertical="top"/>
    </xf>
    <xf numFmtId="168" fontId="6" fillId="0" borderId="2" xfId="5" applyNumberFormat="1" applyFont="1" applyBorder="1" applyAlignment="1">
      <alignment vertical="center"/>
    </xf>
    <xf numFmtId="0" fontId="6" fillId="0" borderId="2" xfId="5" applyFont="1" applyBorder="1"/>
    <xf numFmtId="0" fontId="6" fillId="0" borderId="4" xfId="5" applyFont="1" applyBorder="1" applyAlignment="1">
      <alignment horizontal="left" vertical="top" wrapText="1"/>
    </xf>
    <xf numFmtId="0" fontId="6" fillId="0" borderId="5" xfId="5" applyFont="1" applyBorder="1" applyAlignment="1">
      <alignment horizontal="left" vertical="top" wrapText="1"/>
    </xf>
    <xf numFmtId="168" fontId="6" fillId="0" borderId="2" xfId="7" applyNumberFormat="1" applyFont="1" applyBorder="1" applyAlignment="1">
      <alignment vertical="center"/>
    </xf>
    <xf numFmtId="168" fontId="6" fillId="0" borderId="2" xfId="5" applyNumberFormat="1" applyFont="1" applyBorder="1"/>
    <xf numFmtId="0" fontId="6" fillId="0" borderId="4" xfId="5" applyFont="1" applyBorder="1" applyAlignment="1">
      <alignment horizontal="left" vertical="top"/>
    </xf>
    <xf numFmtId="0" fontId="6" fillId="0" borderId="5" xfId="5" applyFont="1" applyBorder="1" applyAlignment="1">
      <alignment horizontal="left" vertical="top"/>
    </xf>
    <xf numFmtId="2" fontId="6" fillId="0" borderId="2" xfId="5" applyNumberFormat="1" applyFont="1" applyBorder="1" applyAlignment="1">
      <alignment vertical="center"/>
    </xf>
    <xf numFmtId="0" fontId="6" fillId="0" borderId="2" xfId="5" applyFont="1" applyBorder="1" applyAlignment="1">
      <alignment horizontal="left" vertical="center"/>
    </xf>
    <xf numFmtId="0" fontId="6" fillId="0" borderId="3" xfId="5" applyFont="1" applyBorder="1" applyAlignment="1">
      <alignment horizontal="left" vertical="center"/>
    </xf>
    <xf numFmtId="0" fontId="6" fillId="0" borderId="4" xfId="5" applyFont="1" applyBorder="1" applyAlignment="1">
      <alignment horizontal="left" vertical="center"/>
    </xf>
    <xf numFmtId="0" fontId="6" fillId="0" borderId="5" xfId="5" applyFont="1" applyBorder="1" applyAlignment="1">
      <alignment horizontal="left" vertical="center"/>
    </xf>
    <xf numFmtId="0" fontId="30" fillId="0" borderId="0" xfId="5" applyFont="1" applyAlignment="1">
      <alignment vertical="center"/>
    </xf>
    <xf numFmtId="168" fontId="6" fillId="0" borderId="2" xfId="7" applyNumberFormat="1" applyFont="1" applyBorder="1" applyAlignment="1">
      <alignment horizontal="right" vertical="center"/>
    </xf>
    <xf numFmtId="168" fontId="6" fillId="0" borderId="2" xfId="7" applyNumberFormat="1" applyFont="1" applyBorder="1"/>
    <xf numFmtId="2" fontId="6" fillId="0" borderId="2" xfId="7" applyNumberFormat="1" applyFont="1" applyBorder="1"/>
    <xf numFmtId="0" fontId="6" fillId="0" borderId="14" xfId="5" applyFont="1" applyBorder="1" applyAlignment="1">
      <alignment horizontal="left" vertical="top"/>
    </xf>
    <xf numFmtId="0" fontId="6" fillId="0" borderId="15" xfId="5" applyFont="1" applyBorder="1" applyAlignment="1">
      <alignment horizontal="left" vertical="top"/>
    </xf>
    <xf numFmtId="0" fontId="6" fillId="0" borderId="16" xfId="5" applyFont="1" applyBorder="1" applyAlignment="1">
      <alignment horizontal="left" vertical="top"/>
    </xf>
    <xf numFmtId="0" fontId="6" fillId="0" borderId="17" xfId="5" applyFont="1" applyBorder="1" applyAlignment="1">
      <alignment horizontal="left" vertical="top"/>
    </xf>
    <xf numFmtId="168" fontId="6" fillId="0" borderId="18" xfId="5" applyNumberFormat="1" applyFont="1" applyBorder="1"/>
    <xf numFmtId="168" fontId="6" fillId="0" borderId="18" xfId="5" applyNumberFormat="1" applyFont="1" applyBorder="1" applyAlignment="1">
      <alignment horizontal="center"/>
    </xf>
    <xf numFmtId="0" fontId="30" fillId="0" borderId="0" xfId="5" applyFont="1" applyAlignment="1">
      <alignment horizontal="center" vertical="center" wrapText="1"/>
    </xf>
    <xf numFmtId="0" fontId="30" fillId="0" borderId="0" xfId="5" applyFont="1" applyAlignment="1">
      <alignment horizontal="center" vertical="center" wrapText="1"/>
    </xf>
    <xf numFmtId="0" fontId="30" fillId="0" borderId="0" xfId="5" applyFont="1" applyAlignment="1">
      <alignment horizontal="center"/>
    </xf>
    <xf numFmtId="0" fontId="34" fillId="0" borderId="0" xfId="5" applyFont="1"/>
  </cellXfs>
  <cellStyles count="8">
    <cellStyle name="Comma" xfId="1" builtinId="3"/>
    <cellStyle name="Comma [0]" xfId="2" builtinId="6"/>
    <cellStyle name="Comma 2" xfId="7"/>
    <cellStyle name="Normal" xfId="0" builtinId="0"/>
    <cellStyle name="Normal 2" xfId="3"/>
    <cellStyle name="Normal 2 2" xfId="6"/>
    <cellStyle name="Normal 2 3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66676</xdr:rowOff>
    </xdr:from>
    <xdr:to>
      <xdr:col>2</xdr:col>
      <xdr:colOff>224417</xdr:colOff>
      <xdr:row>4</xdr:row>
      <xdr:rowOff>28575</xdr:rowOff>
    </xdr:to>
    <xdr:pic>
      <xdr:nvPicPr>
        <xdr:cNvPr id="2" name="Picture 1" descr="log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49556"/>
          <a:ext cx="696857" cy="655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66676</xdr:rowOff>
    </xdr:from>
    <xdr:to>
      <xdr:col>2</xdr:col>
      <xdr:colOff>224417</xdr:colOff>
      <xdr:row>4</xdr:row>
      <xdr:rowOff>28575</xdr:rowOff>
    </xdr:to>
    <xdr:pic>
      <xdr:nvPicPr>
        <xdr:cNvPr id="2" name="Picture 1" descr="log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49556"/>
          <a:ext cx="696857" cy="655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15240</xdr:rowOff>
    </xdr:from>
    <xdr:to>
      <xdr:col>10</xdr:col>
      <xdr:colOff>30480</xdr:colOff>
      <xdr:row>4</xdr:row>
      <xdr:rowOff>68580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0" y="914400"/>
          <a:ext cx="8740140" cy="53340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</xdr:colOff>
      <xdr:row>0</xdr:row>
      <xdr:rowOff>83820</xdr:rowOff>
    </xdr:from>
    <xdr:to>
      <xdr:col>3</xdr:col>
      <xdr:colOff>60960</xdr:colOff>
      <xdr:row>3</xdr:row>
      <xdr:rowOff>137160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90678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%20ADD\2019\realisasi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real"/>
      <sheetName val="REAL ALL"/>
    </sheetNames>
    <sheetDataSet>
      <sheetData sheetId="0"/>
      <sheetData sheetId="1">
        <row r="170">
          <cell r="D170">
            <v>391600</v>
          </cell>
        </row>
        <row r="323">
          <cell r="D323">
            <v>33900000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topLeftCell="A33" workbookViewId="0">
      <selection activeCell="M49" sqref="M49"/>
    </sheetView>
  </sheetViews>
  <sheetFormatPr defaultRowHeight="14.4" x14ac:dyDescent="0.3"/>
  <cols>
    <col min="1" max="1" width="4.5546875" customWidth="1"/>
    <col min="2" max="2" width="3.44140625" customWidth="1"/>
    <col min="3" max="3" width="3.5546875" customWidth="1"/>
    <col min="6" max="6" width="27" customWidth="1"/>
    <col min="7" max="7" width="15.33203125" customWidth="1"/>
    <col min="8" max="8" width="15.6640625" customWidth="1"/>
    <col min="9" max="9" width="12.109375" style="8" customWidth="1"/>
    <col min="10" max="10" width="8.109375" customWidth="1"/>
  </cols>
  <sheetData>
    <row r="2" spans="1:10" ht="17.399999999999999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7.399999999999999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 ht="19.8" x14ac:dyDescent="0.3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15.6" thickBot="1" x14ac:dyDescent="0.35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</row>
    <row r="6" spans="1:10" ht="16.2" thickTop="1" x14ac:dyDescent="0.35">
      <c r="A6" s="4"/>
      <c r="B6" s="4"/>
      <c r="C6" s="4"/>
      <c r="D6" s="5"/>
      <c r="E6" s="6"/>
      <c r="F6" s="6"/>
      <c r="G6" s="7"/>
    </row>
    <row r="7" spans="1:10" ht="17.399999999999999" x14ac:dyDescent="0.4">
      <c r="A7" s="9" t="s">
        <v>4</v>
      </c>
      <c r="B7" s="9"/>
      <c r="C7" s="9"/>
      <c r="D7" s="9"/>
      <c r="E7" s="9"/>
      <c r="F7" s="9"/>
      <c r="G7" s="9"/>
      <c r="H7" s="9"/>
      <c r="I7" s="9"/>
    </row>
    <row r="8" spans="1:10" ht="15.6" x14ac:dyDescent="0.35">
      <c r="A8" s="10"/>
      <c r="B8" s="11"/>
      <c r="C8" s="10" t="s">
        <v>5</v>
      </c>
      <c r="D8" s="11"/>
      <c r="E8" s="11"/>
      <c r="F8" s="4"/>
      <c r="G8" s="4"/>
    </row>
    <row r="9" spans="1:10" ht="15.6" x14ac:dyDescent="0.35">
      <c r="A9" s="10"/>
      <c r="B9" s="11"/>
      <c r="C9" s="10" t="s">
        <v>6</v>
      </c>
      <c r="D9" s="11"/>
      <c r="E9" s="11"/>
      <c r="F9" s="4"/>
      <c r="G9" s="4"/>
    </row>
    <row r="10" spans="1:10" ht="15.6" x14ac:dyDescent="0.35">
      <c r="A10" s="10"/>
      <c r="B10" s="11"/>
      <c r="C10" s="10" t="s">
        <v>7</v>
      </c>
      <c r="D10" s="11"/>
      <c r="E10" s="11"/>
      <c r="F10" s="4"/>
      <c r="G10" s="4"/>
    </row>
    <row r="11" spans="1:10" ht="15.6" x14ac:dyDescent="0.35">
      <c r="A11" s="10"/>
      <c r="B11" s="11"/>
      <c r="C11" s="10" t="s">
        <v>8</v>
      </c>
      <c r="D11" s="11"/>
      <c r="E11" s="11"/>
      <c r="F11" s="4"/>
      <c r="G11" s="4"/>
    </row>
    <row r="12" spans="1:10" ht="15.6" x14ac:dyDescent="0.35">
      <c r="A12" s="12"/>
      <c r="B12" s="13"/>
      <c r="C12" s="12" t="s">
        <v>9</v>
      </c>
      <c r="D12" s="13"/>
      <c r="E12" s="14"/>
      <c r="F12" s="4"/>
      <c r="G12" s="4"/>
      <c r="H12" s="10"/>
      <c r="I12" s="10"/>
      <c r="J12" s="10"/>
    </row>
    <row r="13" spans="1:10" ht="15" x14ac:dyDescent="0.3">
      <c r="A13" s="15" t="s">
        <v>10</v>
      </c>
      <c r="B13" s="16" t="s">
        <v>11</v>
      </c>
      <c r="C13" s="17"/>
      <c r="D13" s="17"/>
      <c r="E13" s="17"/>
      <c r="F13" s="18"/>
      <c r="G13" s="19" t="s">
        <v>12</v>
      </c>
      <c r="H13" s="20" t="s">
        <v>13</v>
      </c>
      <c r="I13" s="21" t="s">
        <v>14</v>
      </c>
      <c r="J13" s="22" t="s">
        <v>15</v>
      </c>
    </row>
    <row r="14" spans="1:10" ht="15" x14ac:dyDescent="0.3">
      <c r="A14" s="15"/>
      <c r="B14" s="16"/>
      <c r="C14" s="17"/>
      <c r="D14" s="17"/>
      <c r="E14" s="17"/>
      <c r="F14" s="18"/>
      <c r="G14" s="19" t="s">
        <v>16</v>
      </c>
      <c r="H14" s="20" t="s">
        <v>16</v>
      </c>
      <c r="I14" s="20" t="s">
        <v>16</v>
      </c>
      <c r="J14" s="23"/>
    </row>
    <row r="15" spans="1:10" ht="15.6" x14ac:dyDescent="0.3">
      <c r="A15" s="24">
        <v>1</v>
      </c>
      <c r="B15" s="25">
        <v>2</v>
      </c>
      <c r="C15" s="26"/>
      <c r="D15" s="26"/>
      <c r="E15" s="26"/>
      <c r="F15" s="27"/>
      <c r="G15" s="24">
        <v>3</v>
      </c>
      <c r="H15" s="24">
        <v>4</v>
      </c>
      <c r="I15" s="28">
        <v>5</v>
      </c>
      <c r="J15" s="24">
        <v>6</v>
      </c>
    </row>
    <row r="16" spans="1:10" s="38" customFormat="1" ht="16.8" x14ac:dyDescent="0.5">
      <c r="A16" s="29" t="s">
        <v>17</v>
      </c>
      <c r="B16" s="30" t="s">
        <v>18</v>
      </c>
      <c r="C16" s="31"/>
      <c r="D16" s="32"/>
      <c r="E16" s="33"/>
      <c r="F16" s="34"/>
      <c r="G16" s="35">
        <f>G17+G34+G46+G47+G48+G49+G50</f>
        <v>179436600</v>
      </c>
      <c r="H16" s="35">
        <f>H17+H34+H46+H47+H48+H49+H50</f>
        <v>179006600</v>
      </c>
      <c r="I16" s="36"/>
      <c r="J16" s="37"/>
    </row>
    <row r="17" spans="1:10" s="38" customFormat="1" ht="15" x14ac:dyDescent="0.35">
      <c r="A17" s="39"/>
      <c r="B17" s="40" t="s">
        <v>19</v>
      </c>
      <c r="C17" s="41" t="s">
        <v>20</v>
      </c>
      <c r="D17" s="42"/>
      <c r="E17" s="42"/>
      <c r="F17" s="43"/>
      <c r="G17" s="44">
        <f>G18+G19+G20+G21+G27</f>
        <v>104500600</v>
      </c>
      <c r="H17" s="44">
        <f>H18+H19+H20+H21+H27</f>
        <v>104467600</v>
      </c>
      <c r="I17" s="45">
        <f>G17-H17</f>
        <v>33000</v>
      </c>
      <c r="J17" s="46"/>
    </row>
    <row r="18" spans="1:10" ht="15" x14ac:dyDescent="0.35">
      <c r="A18" s="47"/>
      <c r="B18" s="48" t="s">
        <v>21</v>
      </c>
      <c r="C18" s="49" t="s">
        <v>22</v>
      </c>
      <c r="D18" s="49"/>
      <c r="E18" s="49"/>
      <c r="F18" s="50"/>
      <c r="G18" s="44">
        <v>85200000</v>
      </c>
      <c r="H18" s="44">
        <v>85200000</v>
      </c>
      <c r="I18" s="51">
        <v>0</v>
      </c>
      <c r="J18" s="46"/>
    </row>
    <row r="19" spans="1:10" ht="16.8" x14ac:dyDescent="0.45">
      <c r="A19" s="52"/>
      <c r="B19" s="48" t="s">
        <v>23</v>
      </c>
      <c r="C19" s="41" t="s">
        <v>24</v>
      </c>
      <c r="D19" s="53"/>
      <c r="E19" s="54"/>
      <c r="F19" s="55"/>
      <c r="G19" s="56">
        <v>5120000</v>
      </c>
      <c r="H19" s="56">
        <v>5120000</v>
      </c>
      <c r="I19" s="51">
        <f t="shared" ref="I19:I58" si="0">G19-H19</f>
        <v>0</v>
      </c>
      <c r="J19" s="57"/>
    </row>
    <row r="20" spans="1:10" s="38" customFormat="1" ht="16.8" x14ac:dyDescent="0.45">
      <c r="A20" s="58"/>
      <c r="B20" s="48" t="s">
        <v>25</v>
      </c>
      <c r="C20" s="41" t="s">
        <v>26</v>
      </c>
      <c r="D20" s="54"/>
      <c r="E20" s="54"/>
      <c r="F20" s="55"/>
      <c r="G20" s="56">
        <v>2556000</v>
      </c>
      <c r="H20" s="56">
        <v>2556000</v>
      </c>
      <c r="I20" s="51">
        <f t="shared" si="0"/>
        <v>0</v>
      </c>
      <c r="J20" s="46"/>
    </row>
    <row r="21" spans="1:10" ht="16.8" x14ac:dyDescent="0.45">
      <c r="A21" s="52"/>
      <c r="B21" s="59" t="s">
        <v>27</v>
      </c>
      <c r="C21" s="41" t="s">
        <v>28</v>
      </c>
      <c r="D21" s="54"/>
      <c r="E21" s="54"/>
      <c r="F21" s="55"/>
      <c r="G21" s="60">
        <f>SUM(G22:G26)</f>
        <v>424600</v>
      </c>
      <c r="H21" s="60">
        <f>SUM(H22:H26)</f>
        <v>391600</v>
      </c>
      <c r="I21" s="45">
        <f t="shared" si="0"/>
        <v>33000</v>
      </c>
      <c r="J21" s="61"/>
    </row>
    <row r="22" spans="1:10" ht="16.8" x14ac:dyDescent="0.45">
      <c r="A22" s="52"/>
      <c r="B22" s="62"/>
      <c r="C22" s="63" t="s">
        <v>19</v>
      </c>
      <c r="D22" s="64" t="s">
        <v>29</v>
      </c>
      <c r="E22" s="54"/>
      <c r="F22" s="55"/>
      <c r="G22" s="65">
        <v>38600</v>
      </c>
      <c r="H22" s="65">
        <v>35600</v>
      </c>
      <c r="I22" s="98">
        <f t="shared" si="0"/>
        <v>3000</v>
      </c>
      <c r="J22" s="61"/>
    </row>
    <row r="23" spans="1:10" s="38" customFormat="1" ht="16.8" x14ac:dyDescent="0.45">
      <c r="A23" s="66"/>
      <c r="B23" s="62"/>
      <c r="C23" s="63" t="s">
        <v>30</v>
      </c>
      <c r="D23" s="64" t="s">
        <v>31</v>
      </c>
      <c r="E23" s="54"/>
      <c r="F23" s="55"/>
      <c r="G23" s="65">
        <v>38600</v>
      </c>
      <c r="H23" s="65">
        <v>35600</v>
      </c>
      <c r="I23" s="98">
        <f t="shared" si="0"/>
        <v>3000</v>
      </c>
      <c r="J23" s="46"/>
    </row>
    <row r="24" spans="1:10" ht="16.8" x14ac:dyDescent="0.45">
      <c r="A24" s="67"/>
      <c r="B24" s="62"/>
      <c r="C24" s="63" t="s">
        <v>32</v>
      </c>
      <c r="D24" s="64" t="s">
        <v>33</v>
      </c>
      <c r="E24" s="54"/>
      <c r="F24" s="55"/>
      <c r="G24" s="65">
        <v>115800</v>
      </c>
      <c r="H24" s="65">
        <v>106800</v>
      </c>
      <c r="I24" s="98">
        <f t="shared" si="0"/>
        <v>9000</v>
      </c>
      <c r="J24" s="57"/>
    </row>
    <row r="25" spans="1:10" ht="16.8" x14ac:dyDescent="0.45">
      <c r="A25" s="68"/>
      <c r="B25" s="62"/>
      <c r="C25" s="69" t="s">
        <v>34</v>
      </c>
      <c r="D25" s="64" t="s">
        <v>35</v>
      </c>
      <c r="E25" s="54"/>
      <c r="F25" s="55"/>
      <c r="G25" s="65">
        <v>115800</v>
      </c>
      <c r="H25" s="65">
        <f>H24</f>
        <v>106800</v>
      </c>
      <c r="I25" s="98">
        <f t="shared" si="0"/>
        <v>9000</v>
      </c>
      <c r="J25" s="70"/>
    </row>
    <row r="26" spans="1:10" ht="16.8" x14ac:dyDescent="0.45">
      <c r="A26" s="47"/>
      <c r="B26" s="62"/>
      <c r="C26" s="69" t="s">
        <v>36</v>
      </c>
      <c r="D26" s="64" t="s">
        <v>37</v>
      </c>
      <c r="E26" s="54"/>
      <c r="F26" s="55"/>
      <c r="G26" s="65">
        <v>115800</v>
      </c>
      <c r="H26" s="65">
        <f>H25</f>
        <v>106800</v>
      </c>
      <c r="I26" s="98">
        <f t="shared" si="0"/>
        <v>9000</v>
      </c>
      <c r="J26" s="71"/>
    </row>
    <row r="27" spans="1:10" ht="16.8" x14ac:dyDescent="0.45">
      <c r="A27" s="47"/>
      <c r="B27" s="59" t="s">
        <v>38</v>
      </c>
      <c r="C27" s="41" t="s">
        <v>39</v>
      </c>
      <c r="D27" s="64"/>
      <c r="E27" s="54"/>
      <c r="F27" s="55"/>
      <c r="G27" s="56">
        <f>SUM(G28:G33)</f>
        <v>11200000</v>
      </c>
      <c r="H27" s="56">
        <f>SUM(H28:H33)</f>
        <v>11200000</v>
      </c>
      <c r="I27" s="51">
        <f t="shared" si="0"/>
        <v>0</v>
      </c>
      <c r="J27" s="57"/>
    </row>
    <row r="28" spans="1:10" ht="16.8" x14ac:dyDescent="0.45">
      <c r="A28" s="47"/>
      <c r="B28" s="72"/>
      <c r="C28" s="73" t="s">
        <v>19</v>
      </c>
      <c r="D28" s="74" t="s">
        <v>40</v>
      </c>
      <c r="E28" s="54"/>
      <c r="F28" s="55"/>
      <c r="G28" s="75">
        <v>2000000</v>
      </c>
      <c r="H28" s="75">
        <v>2000000</v>
      </c>
      <c r="I28" s="99">
        <f t="shared" si="0"/>
        <v>0</v>
      </c>
      <c r="J28" s="57"/>
    </row>
    <row r="29" spans="1:10" ht="16.8" x14ac:dyDescent="0.45">
      <c r="A29" s="47"/>
      <c r="B29" s="72"/>
      <c r="C29" s="73" t="s">
        <v>30</v>
      </c>
      <c r="D29" s="74" t="s">
        <v>41</v>
      </c>
      <c r="E29" s="54"/>
      <c r="F29" s="55"/>
      <c r="G29" s="76">
        <v>1600000</v>
      </c>
      <c r="H29" s="76">
        <v>1600000</v>
      </c>
      <c r="I29" s="99">
        <f t="shared" si="0"/>
        <v>0</v>
      </c>
      <c r="J29" s="57"/>
    </row>
    <row r="30" spans="1:10" ht="16.8" x14ac:dyDescent="0.45">
      <c r="A30" s="47"/>
      <c r="B30" s="72"/>
      <c r="C30" s="73" t="s">
        <v>32</v>
      </c>
      <c r="D30" s="74" t="s">
        <v>42</v>
      </c>
      <c r="E30" s="54"/>
      <c r="F30" s="55"/>
      <c r="G30" s="75">
        <v>1200000</v>
      </c>
      <c r="H30" s="75">
        <v>1200000</v>
      </c>
      <c r="I30" s="99">
        <f t="shared" si="0"/>
        <v>0</v>
      </c>
      <c r="J30" s="57"/>
    </row>
    <row r="31" spans="1:10" ht="16.8" x14ac:dyDescent="0.45">
      <c r="A31" s="47"/>
      <c r="B31" s="72"/>
      <c r="C31" s="73" t="s">
        <v>34</v>
      </c>
      <c r="D31" s="74" t="s">
        <v>43</v>
      </c>
      <c r="E31" s="54"/>
      <c r="F31" s="55"/>
      <c r="G31" s="75">
        <v>1200000</v>
      </c>
      <c r="H31" s="75">
        <v>1200000</v>
      </c>
      <c r="I31" s="99">
        <f t="shared" si="0"/>
        <v>0</v>
      </c>
      <c r="J31" s="57"/>
    </row>
    <row r="32" spans="1:10" ht="16.8" x14ac:dyDescent="0.45">
      <c r="A32" s="47"/>
      <c r="B32" s="72"/>
      <c r="C32" s="73">
        <v>5</v>
      </c>
      <c r="D32" s="74" t="s">
        <v>44</v>
      </c>
      <c r="E32" s="54"/>
      <c r="F32" s="55"/>
      <c r="G32" s="75">
        <v>1200000</v>
      </c>
      <c r="H32" s="75">
        <v>1200000</v>
      </c>
      <c r="I32" s="99">
        <f t="shared" si="0"/>
        <v>0</v>
      </c>
      <c r="J32" s="57"/>
    </row>
    <row r="33" spans="1:10" ht="16.8" x14ac:dyDescent="0.45">
      <c r="A33" s="47"/>
      <c r="B33" s="72"/>
      <c r="C33" s="73">
        <v>6</v>
      </c>
      <c r="D33" s="74" t="s">
        <v>45</v>
      </c>
      <c r="E33" s="54"/>
      <c r="F33" s="55"/>
      <c r="G33" s="76">
        <v>4000000</v>
      </c>
      <c r="H33" s="76">
        <v>4000000</v>
      </c>
      <c r="I33" s="99">
        <f t="shared" si="0"/>
        <v>0</v>
      </c>
      <c r="J33" s="57"/>
    </row>
    <row r="34" spans="1:10" ht="16.8" x14ac:dyDescent="0.35">
      <c r="A34" s="47"/>
      <c r="B34" s="40" t="s">
        <v>30</v>
      </c>
      <c r="C34" s="77" t="s">
        <v>46</v>
      </c>
      <c r="D34" s="42"/>
      <c r="E34" s="78"/>
      <c r="F34" s="79"/>
      <c r="G34" s="44">
        <f>G35</f>
        <v>30503500</v>
      </c>
      <c r="H34" s="44">
        <f>H35</f>
        <v>30106500</v>
      </c>
      <c r="I34" s="45">
        <f t="shared" si="0"/>
        <v>397000</v>
      </c>
      <c r="J34" s="57"/>
    </row>
    <row r="35" spans="1:10" ht="16.8" x14ac:dyDescent="0.45">
      <c r="A35" s="47"/>
      <c r="B35" s="59" t="s">
        <v>21</v>
      </c>
      <c r="C35" s="41" t="s">
        <v>47</v>
      </c>
      <c r="D35" s="41"/>
      <c r="E35" s="42"/>
      <c r="F35" s="43"/>
      <c r="G35" s="76">
        <f>SUM(G36:G45)</f>
        <v>30503500</v>
      </c>
      <c r="H35" s="76">
        <f>SUM(H36:H45)</f>
        <v>30106500</v>
      </c>
      <c r="I35" s="98">
        <f t="shared" si="0"/>
        <v>397000</v>
      </c>
      <c r="J35" s="57"/>
    </row>
    <row r="36" spans="1:10" ht="16.8" x14ac:dyDescent="0.45">
      <c r="A36" s="47"/>
      <c r="B36" s="59"/>
      <c r="C36" s="73">
        <v>1</v>
      </c>
      <c r="D36" s="74" t="s">
        <v>48</v>
      </c>
      <c r="E36" s="42"/>
      <c r="F36" s="43"/>
      <c r="G36" s="76">
        <v>6838500</v>
      </c>
      <c r="H36" s="76">
        <v>6838500</v>
      </c>
      <c r="I36" s="99">
        <f t="shared" si="0"/>
        <v>0</v>
      </c>
      <c r="J36" s="57"/>
    </row>
    <row r="37" spans="1:10" ht="16.8" x14ac:dyDescent="0.45">
      <c r="A37" s="47"/>
      <c r="B37" s="59"/>
      <c r="C37" s="73">
        <v>2</v>
      </c>
      <c r="D37" s="74" t="s">
        <v>49</v>
      </c>
      <c r="E37" s="42"/>
      <c r="F37" s="43"/>
      <c r="G37" s="76">
        <v>1625000</v>
      </c>
      <c r="H37" s="76">
        <v>1625000</v>
      </c>
      <c r="I37" s="99">
        <f t="shared" si="0"/>
        <v>0</v>
      </c>
      <c r="J37" s="57"/>
    </row>
    <row r="38" spans="1:10" ht="16.8" x14ac:dyDescent="0.45">
      <c r="A38" s="47"/>
      <c r="B38" s="59"/>
      <c r="C38" s="73">
        <v>3</v>
      </c>
      <c r="D38" s="74" t="s">
        <v>50</v>
      </c>
      <c r="E38" s="42"/>
      <c r="F38" s="43"/>
      <c r="G38" s="76">
        <v>2160000</v>
      </c>
      <c r="H38" s="76">
        <v>2160000</v>
      </c>
      <c r="I38" s="99">
        <f t="shared" si="0"/>
        <v>0</v>
      </c>
      <c r="J38" s="57"/>
    </row>
    <row r="39" spans="1:10" ht="16.8" x14ac:dyDescent="0.45">
      <c r="A39" s="47"/>
      <c r="B39" s="72"/>
      <c r="C39" s="73">
        <v>5</v>
      </c>
      <c r="D39" s="74" t="s">
        <v>51</v>
      </c>
      <c r="E39" s="54"/>
      <c r="F39" s="55"/>
      <c r="G39" s="76">
        <v>10800000</v>
      </c>
      <c r="H39" s="76">
        <v>10800000</v>
      </c>
      <c r="I39" s="99">
        <f t="shared" si="0"/>
        <v>0</v>
      </c>
      <c r="J39" s="57"/>
    </row>
    <row r="40" spans="1:10" ht="16.8" x14ac:dyDescent="0.45">
      <c r="A40" s="47"/>
      <c r="B40" s="72"/>
      <c r="C40" s="73">
        <v>6</v>
      </c>
      <c r="D40" s="74" t="s">
        <v>52</v>
      </c>
      <c r="E40" s="54"/>
      <c r="F40" s="55"/>
      <c r="G40" s="76">
        <v>2400000</v>
      </c>
      <c r="H40" s="76">
        <v>2400000</v>
      </c>
      <c r="I40" s="99">
        <f t="shared" si="0"/>
        <v>0</v>
      </c>
      <c r="J40" s="57"/>
    </row>
    <row r="41" spans="1:10" ht="16.8" x14ac:dyDescent="0.45">
      <c r="A41" s="47"/>
      <c r="B41" s="59"/>
      <c r="C41" s="73">
        <v>7</v>
      </c>
      <c r="D41" s="74" t="s">
        <v>53</v>
      </c>
      <c r="E41" s="42"/>
      <c r="F41" s="43"/>
      <c r="G41" s="80">
        <v>3200000</v>
      </c>
      <c r="H41" s="80">
        <v>3200000</v>
      </c>
      <c r="I41" s="99">
        <f t="shared" si="0"/>
        <v>0</v>
      </c>
      <c r="J41" s="57"/>
    </row>
    <row r="42" spans="1:10" ht="16.8" x14ac:dyDescent="0.45">
      <c r="A42" s="47"/>
      <c r="B42" s="59"/>
      <c r="C42" s="73">
        <v>8</v>
      </c>
      <c r="D42" s="74" t="s">
        <v>54</v>
      </c>
      <c r="E42" s="42"/>
      <c r="F42" s="43"/>
      <c r="G42" s="80">
        <v>2200000</v>
      </c>
      <c r="H42" s="80">
        <v>2200000</v>
      </c>
      <c r="I42" s="99">
        <f t="shared" si="0"/>
        <v>0</v>
      </c>
      <c r="J42" s="57"/>
    </row>
    <row r="43" spans="1:10" ht="16.8" x14ac:dyDescent="0.45">
      <c r="A43" s="47"/>
      <c r="B43" s="59"/>
      <c r="C43" s="73">
        <v>9</v>
      </c>
      <c r="D43" s="81" t="s">
        <v>55</v>
      </c>
      <c r="E43" s="81"/>
      <c r="F43" s="82"/>
      <c r="G43" s="83">
        <v>600000</v>
      </c>
      <c r="H43" s="83">
        <v>203000</v>
      </c>
      <c r="I43" s="98">
        <f t="shared" si="0"/>
        <v>397000</v>
      </c>
      <c r="J43" s="84"/>
    </row>
    <row r="44" spans="1:10" ht="16.8" x14ac:dyDescent="0.45">
      <c r="A44" s="47"/>
      <c r="B44" s="59"/>
      <c r="C44" s="73">
        <v>10</v>
      </c>
      <c r="D44" s="74" t="s">
        <v>56</v>
      </c>
      <c r="E44" s="42"/>
      <c r="F44" s="43"/>
      <c r="G44" s="80">
        <v>200000</v>
      </c>
      <c r="H44" s="80">
        <v>200000</v>
      </c>
      <c r="I44" s="99">
        <f t="shared" si="0"/>
        <v>0</v>
      </c>
      <c r="J44" s="84"/>
    </row>
    <row r="45" spans="1:10" ht="16.8" x14ac:dyDescent="0.45">
      <c r="A45" s="47"/>
      <c r="B45" s="59"/>
      <c r="C45" s="73">
        <v>11</v>
      </c>
      <c r="D45" s="74" t="s">
        <v>57</v>
      </c>
      <c r="E45" s="42"/>
      <c r="F45" s="43"/>
      <c r="G45" s="80">
        <v>480000</v>
      </c>
      <c r="H45" s="80">
        <v>480000</v>
      </c>
      <c r="I45" s="99">
        <f t="shared" si="0"/>
        <v>0</v>
      </c>
      <c r="J45" s="84"/>
    </row>
    <row r="46" spans="1:10" s="38" customFormat="1" ht="15" x14ac:dyDescent="0.35">
      <c r="A46" s="58"/>
      <c r="B46" s="85">
        <v>3</v>
      </c>
      <c r="C46" s="86" t="s">
        <v>58</v>
      </c>
      <c r="D46" s="87"/>
      <c r="E46" s="33"/>
      <c r="F46" s="34"/>
      <c r="G46" s="88">
        <v>2672500</v>
      </c>
      <c r="H46" s="88">
        <v>2672500</v>
      </c>
      <c r="I46" s="51">
        <f t="shared" si="0"/>
        <v>0</v>
      </c>
      <c r="J46" s="89"/>
    </row>
    <row r="47" spans="1:10" s="38" customFormat="1" ht="15" x14ac:dyDescent="0.35">
      <c r="A47" s="58"/>
      <c r="B47" s="85">
        <v>4</v>
      </c>
      <c r="C47" s="86" t="s">
        <v>59</v>
      </c>
      <c r="D47" s="87"/>
      <c r="E47" s="33"/>
      <c r="F47" s="34"/>
      <c r="G47" s="88">
        <v>33900000</v>
      </c>
      <c r="H47" s="88">
        <v>33900000</v>
      </c>
      <c r="I47" s="51">
        <f t="shared" si="0"/>
        <v>0</v>
      </c>
      <c r="J47" s="89"/>
    </row>
    <row r="48" spans="1:10" s="38" customFormat="1" ht="31.5" customHeight="1" x14ac:dyDescent="0.35">
      <c r="A48" s="58"/>
      <c r="B48" s="85">
        <v>5</v>
      </c>
      <c r="C48" s="90" t="s">
        <v>60</v>
      </c>
      <c r="D48" s="90"/>
      <c r="E48" s="90"/>
      <c r="F48" s="91"/>
      <c r="G48" s="88">
        <v>2100000</v>
      </c>
      <c r="H48" s="88">
        <v>2100000</v>
      </c>
      <c r="I48" s="51">
        <f t="shared" si="0"/>
        <v>0</v>
      </c>
      <c r="J48" s="89"/>
    </row>
    <row r="49" spans="1:10" s="38" customFormat="1" ht="27.75" customHeight="1" x14ac:dyDescent="0.35">
      <c r="A49" s="58"/>
      <c r="B49" s="85">
        <v>8</v>
      </c>
      <c r="C49" s="90" t="s">
        <v>61</v>
      </c>
      <c r="D49" s="90"/>
      <c r="E49" s="90"/>
      <c r="F49" s="91"/>
      <c r="G49" s="88">
        <v>2460000</v>
      </c>
      <c r="H49" s="88">
        <v>2460000</v>
      </c>
      <c r="I49" s="51">
        <f t="shared" si="0"/>
        <v>0</v>
      </c>
      <c r="J49" s="89"/>
    </row>
    <row r="50" spans="1:10" s="38" customFormat="1" ht="30.75" customHeight="1" x14ac:dyDescent="0.35">
      <c r="A50" s="58"/>
      <c r="B50" s="85">
        <v>9</v>
      </c>
      <c r="C50" s="90" t="s">
        <v>62</v>
      </c>
      <c r="D50" s="90"/>
      <c r="E50" s="90"/>
      <c r="F50" s="91"/>
      <c r="G50" s="88">
        <v>3300000</v>
      </c>
      <c r="H50" s="88">
        <v>3300000</v>
      </c>
      <c r="I50" s="51">
        <f t="shared" si="0"/>
        <v>0</v>
      </c>
      <c r="J50" s="89"/>
    </row>
    <row r="51" spans="1:10" s="38" customFormat="1" ht="15" x14ac:dyDescent="0.35">
      <c r="A51" s="58" t="s">
        <v>63</v>
      </c>
      <c r="B51" s="92" t="s">
        <v>64</v>
      </c>
      <c r="C51" s="86"/>
      <c r="D51" s="87"/>
      <c r="E51" s="33"/>
      <c r="F51" s="34"/>
      <c r="G51" s="88"/>
      <c r="H51" s="88"/>
      <c r="I51" s="51"/>
      <c r="J51" s="89"/>
    </row>
    <row r="52" spans="1:10" s="38" customFormat="1" ht="31.5" customHeight="1" x14ac:dyDescent="0.35">
      <c r="A52" s="58"/>
      <c r="B52" s="92" t="s">
        <v>19</v>
      </c>
      <c r="C52" s="93" t="s">
        <v>65</v>
      </c>
      <c r="D52" s="93"/>
      <c r="E52" s="93"/>
      <c r="F52" s="94"/>
      <c r="G52" s="88">
        <v>2900000</v>
      </c>
      <c r="H52" s="88">
        <v>2900000</v>
      </c>
      <c r="I52" s="51">
        <f t="shared" si="0"/>
        <v>0</v>
      </c>
      <c r="J52" s="46"/>
    </row>
    <row r="53" spans="1:10" s="38" customFormat="1" ht="15" x14ac:dyDescent="0.35">
      <c r="A53" s="58" t="s">
        <v>66</v>
      </c>
      <c r="B53" s="92" t="s">
        <v>67</v>
      </c>
      <c r="C53" s="95"/>
      <c r="D53" s="41"/>
      <c r="E53" s="33"/>
      <c r="F53" s="34"/>
      <c r="G53" s="88"/>
      <c r="H53" s="88"/>
      <c r="I53" s="51"/>
      <c r="J53" s="46"/>
    </row>
    <row r="54" spans="1:10" s="38" customFormat="1" ht="15" x14ac:dyDescent="0.35">
      <c r="A54" s="58"/>
      <c r="B54" s="92" t="s">
        <v>19</v>
      </c>
      <c r="C54" s="95" t="s">
        <v>68</v>
      </c>
      <c r="D54" s="41"/>
      <c r="E54" s="33"/>
      <c r="F54" s="34"/>
      <c r="G54" s="88">
        <v>6500000</v>
      </c>
      <c r="H54" s="88">
        <v>6500000</v>
      </c>
      <c r="I54" s="51">
        <f t="shared" si="0"/>
        <v>0</v>
      </c>
      <c r="J54" s="46"/>
    </row>
    <row r="55" spans="1:10" s="38" customFormat="1" ht="15" x14ac:dyDescent="0.35">
      <c r="A55" s="58" t="s">
        <v>69</v>
      </c>
      <c r="B55" s="92" t="s">
        <v>70</v>
      </c>
      <c r="C55" s="95"/>
      <c r="D55" s="41"/>
      <c r="E55" s="33"/>
      <c r="F55" s="34"/>
      <c r="G55" s="88"/>
      <c r="H55" s="88"/>
      <c r="I55" s="51"/>
      <c r="J55" s="46"/>
    </row>
    <row r="56" spans="1:10" s="38" customFormat="1" ht="31.5" customHeight="1" x14ac:dyDescent="0.35">
      <c r="A56" s="58"/>
      <c r="B56" s="92" t="s">
        <v>19</v>
      </c>
      <c r="C56" s="93" t="s">
        <v>71</v>
      </c>
      <c r="D56" s="93"/>
      <c r="E56" s="93"/>
      <c r="F56" s="94"/>
      <c r="G56" s="88">
        <v>1100000</v>
      </c>
      <c r="H56" s="88">
        <v>1100000</v>
      </c>
      <c r="I56" s="51">
        <f t="shared" si="0"/>
        <v>0</v>
      </c>
      <c r="J56" s="46"/>
    </row>
    <row r="57" spans="1:10" s="38" customFormat="1" ht="15" x14ac:dyDescent="0.35">
      <c r="A57" s="58"/>
      <c r="B57" s="92"/>
      <c r="C57" s="95"/>
      <c r="D57" s="41"/>
      <c r="E57" s="33"/>
      <c r="F57" s="34"/>
      <c r="G57" s="88"/>
      <c r="H57" s="88"/>
      <c r="I57" s="45"/>
      <c r="J57" s="46"/>
    </row>
    <row r="58" spans="1:10" s="38" customFormat="1" ht="15" x14ac:dyDescent="0.35">
      <c r="A58" s="58"/>
      <c r="B58" s="92"/>
      <c r="C58" s="95"/>
      <c r="D58" s="49" t="s">
        <v>72</v>
      </c>
      <c r="E58" s="49"/>
      <c r="F58" s="50"/>
      <c r="G58" s="96">
        <f>G16+G52+G54+G56</f>
        <v>189936600</v>
      </c>
      <c r="H58" s="96">
        <f>H16+H52+H54+H56</f>
        <v>189506600</v>
      </c>
      <c r="I58" s="45">
        <f t="shared" si="0"/>
        <v>430000</v>
      </c>
      <c r="J58" s="97"/>
    </row>
  </sheetData>
  <mergeCells count="17">
    <mergeCell ref="C52:F52"/>
    <mergeCell ref="C56:F56"/>
    <mergeCell ref="D58:F58"/>
    <mergeCell ref="B15:F15"/>
    <mergeCell ref="C18:F18"/>
    <mergeCell ref="D43:F43"/>
    <mergeCell ref="C48:F48"/>
    <mergeCell ref="C49:F49"/>
    <mergeCell ref="C50:F50"/>
    <mergeCell ref="A2:J2"/>
    <mergeCell ref="A3:J3"/>
    <mergeCell ref="A4:J4"/>
    <mergeCell ref="A5:J5"/>
    <mergeCell ref="A7:I7"/>
    <mergeCell ref="A13:A14"/>
    <mergeCell ref="B13:F14"/>
    <mergeCell ref="J13:J14"/>
  </mergeCells>
  <printOptions horizontalCentered="1"/>
  <pageMargins left="0.59055118110236227" right="0.39370078740157483" top="0.74803149606299213" bottom="0.74803149606299213" header="0.31496062992125984" footer="0.31496062992125984"/>
  <pageSetup paperSize="256" scale="8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0"/>
  <sheetViews>
    <sheetView topLeftCell="A41" zoomScale="110" zoomScaleNormal="110" workbookViewId="0">
      <selection activeCell="L2" sqref="L1:N1048576"/>
    </sheetView>
  </sheetViews>
  <sheetFormatPr defaultRowHeight="14.4" x14ac:dyDescent="0.3"/>
  <cols>
    <col min="1" max="1" width="4.5546875" customWidth="1"/>
    <col min="2" max="2" width="3.44140625" customWidth="1"/>
    <col min="3" max="3" width="3.5546875" customWidth="1"/>
    <col min="6" max="6" width="27" customWidth="1"/>
    <col min="7" max="7" width="15.33203125" customWidth="1"/>
    <col min="8" max="8" width="15.6640625" customWidth="1"/>
    <col min="9" max="9" width="12.109375" style="8" customWidth="1"/>
    <col min="10" max="10" width="8.109375" customWidth="1"/>
  </cols>
  <sheetData>
    <row r="2" spans="1:10" ht="17.399999999999999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7.399999999999999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 ht="19.8" x14ac:dyDescent="0.3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15.6" thickBot="1" x14ac:dyDescent="0.35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</row>
    <row r="6" spans="1:10" ht="16.2" thickTop="1" x14ac:dyDescent="0.35">
      <c r="A6" s="4"/>
      <c r="B6" s="4"/>
      <c r="C6" s="4"/>
      <c r="D6" s="5"/>
      <c r="E6" s="6"/>
      <c r="F6" s="6"/>
      <c r="G6" s="7"/>
    </row>
    <row r="7" spans="1:10" ht="17.399999999999999" x14ac:dyDescent="0.4">
      <c r="A7" s="9" t="s">
        <v>73</v>
      </c>
      <c r="B7" s="9"/>
      <c r="C7" s="9"/>
      <c r="D7" s="9"/>
      <c r="E7" s="9"/>
      <c r="F7" s="9"/>
      <c r="G7" s="9"/>
      <c r="H7" s="9"/>
      <c r="I7" s="9"/>
      <c r="J7" s="9"/>
    </row>
    <row r="8" spans="1:10" ht="15.6" x14ac:dyDescent="0.35">
      <c r="A8" s="10"/>
      <c r="B8" s="11"/>
      <c r="C8" s="10" t="s">
        <v>74</v>
      </c>
      <c r="D8" s="11"/>
      <c r="E8" s="11"/>
      <c r="F8" s="4"/>
      <c r="G8" s="4"/>
    </row>
    <row r="9" spans="1:10" ht="15.6" x14ac:dyDescent="0.35">
      <c r="A9" s="10"/>
      <c r="B9" s="11"/>
      <c r="C9" s="10" t="s">
        <v>75</v>
      </c>
      <c r="D9" s="11"/>
      <c r="E9" s="11"/>
      <c r="F9" s="4"/>
      <c r="G9" s="13" t="s">
        <v>76</v>
      </c>
    </row>
    <row r="10" spans="1:10" ht="15.6" x14ac:dyDescent="0.35">
      <c r="A10" s="10"/>
      <c r="B10" s="11"/>
      <c r="C10" s="10" t="s">
        <v>77</v>
      </c>
      <c r="D10" s="11"/>
      <c r="E10" s="11"/>
      <c r="F10" s="4"/>
      <c r="G10" s="4"/>
    </row>
    <row r="11" spans="1:10" ht="15.6" x14ac:dyDescent="0.35">
      <c r="A11" s="10"/>
      <c r="B11" s="11"/>
      <c r="C11" s="10" t="s">
        <v>8</v>
      </c>
      <c r="D11" s="11"/>
      <c r="E11" s="11"/>
      <c r="F11" s="4"/>
      <c r="G11" s="4"/>
    </row>
    <row r="12" spans="1:10" ht="15.6" x14ac:dyDescent="0.35">
      <c r="A12" s="12"/>
      <c r="B12" s="13"/>
      <c r="C12" s="12" t="s">
        <v>9</v>
      </c>
      <c r="D12" s="13"/>
      <c r="E12" s="14"/>
      <c r="F12" s="4"/>
      <c r="G12" s="4"/>
      <c r="H12" s="10"/>
      <c r="I12" s="10"/>
      <c r="J12" s="10"/>
    </row>
    <row r="13" spans="1:10" ht="15" x14ac:dyDescent="0.3">
      <c r="A13" s="100" t="s">
        <v>10</v>
      </c>
      <c r="B13" s="101" t="s">
        <v>11</v>
      </c>
      <c r="C13" s="102"/>
      <c r="D13" s="102"/>
      <c r="E13" s="102"/>
      <c r="F13" s="103"/>
      <c r="G13" s="104" t="s">
        <v>12</v>
      </c>
      <c r="H13" s="105" t="s">
        <v>13</v>
      </c>
      <c r="I13" s="106" t="s">
        <v>14</v>
      </c>
      <c r="J13" s="107" t="s">
        <v>15</v>
      </c>
    </row>
    <row r="14" spans="1:10" ht="15" x14ac:dyDescent="0.3">
      <c r="A14" s="100"/>
      <c r="B14" s="101"/>
      <c r="C14" s="102"/>
      <c r="D14" s="102"/>
      <c r="E14" s="102"/>
      <c r="F14" s="103"/>
      <c r="G14" s="104" t="s">
        <v>16</v>
      </c>
      <c r="H14" s="105" t="s">
        <v>16</v>
      </c>
      <c r="I14" s="105" t="s">
        <v>16</v>
      </c>
      <c r="J14" s="108"/>
    </row>
    <row r="15" spans="1:10" ht="15.6" x14ac:dyDescent="0.3">
      <c r="A15" s="109">
        <v>1</v>
      </c>
      <c r="B15" s="110">
        <v>2</v>
      </c>
      <c r="C15" s="111"/>
      <c r="D15" s="111"/>
      <c r="E15" s="111"/>
      <c r="F15" s="112"/>
      <c r="G15" s="109">
        <v>3</v>
      </c>
      <c r="H15" s="109">
        <v>4</v>
      </c>
      <c r="I15" s="113">
        <v>5</v>
      </c>
      <c r="J15" s="109">
        <v>6</v>
      </c>
    </row>
    <row r="16" spans="1:10" s="38" customFormat="1" ht="16.8" x14ac:dyDescent="0.5">
      <c r="A16" s="29" t="s">
        <v>17</v>
      </c>
      <c r="B16" s="30" t="s">
        <v>18</v>
      </c>
      <c r="C16" s="31"/>
      <c r="D16" s="32"/>
      <c r="E16" s="114"/>
      <c r="F16" s="115"/>
      <c r="G16" s="35">
        <f>G17+G34+G42+G43+G44</f>
        <v>226420600</v>
      </c>
      <c r="H16" s="35">
        <f>H17+H34+H42+H43+H44</f>
        <v>225846200</v>
      </c>
      <c r="I16" s="35">
        <f>I17+I34+I42+I43+I44</f>
        <v>574400</v>
      </c>
      <c r="J16" s="116"/>
    </row>
    <row r="17" spans="1:10" s="38" customFormat="1" ht="15" x14ac:dyDescent="0.35">
      <c r="A17" s="117"/>
      <c r="B17" s="118" t="s">
        <v>19</v>
      </c>
      <c r="C17" s="119" t="s">
        <v>20</v>
      </c>
      <c r="D17" s="120"/>
      <c r="E17" s="120"/>
      <c r="F17" s="121"/>
      <c r="G17" s="44">
        <f>G18+G19+G20+G21+G27</f>
        <v>104500600</v>
      </c>
      <c r="H17" s="44">
        <f>H18+H19+H20+H21+H27</f>
        <v>104467600</v>
      </c>
      <c r="I17" s="45">
        <f>G17-H17</f>
        <v>33000</v>
      </c>
      <c r="J17" s="122"/>
    </row>
    <row r="18" spans="1:10" ht="15" x14ac:dyDescent="0.35">
      <c r="A18" s="123"/>
      <c r="B18" s="124" t="s">
        <v>21</v>
      </c>
      <c r="C18" s="125" t="s">
        <v>22</v>
      </c>
      <c r="D18" s="125"/>
      <c r="E18" s="125"/>
      <c r="F18" s="126"/>
      <c r="G18" s="44">
        <v>85200000</v>
      </c>
      <c r="H18" s="44">
        <v>85200000</v>
      </c>
      <c r="I18" s="51">
        <v>0</v>
      </c>
      <c r="J18" s="122"/>
    </row>
    <row r="19" spans="1:10" ht="16.8" x14ac:dyDescent="0.45">
      <c r="A19" s="127"/>
      <c r="B19" s="124" t="s">
        <v>23</v>
      </c>
      <c r="C19" s="119" t="s">
        <v>24</v>
      </c>
      <c r="D19" s="128"/>
      <c r="E19" s="129"/>
      <c r="F19" s="130"/>
      <c r="G19" s="56">
        <v>5120000</v>
      </c>
      <c r="H19" s="56">
        <v>5120000</v>
      </c>
      <c r="I19" s="51">
        <f t="shared" ref="I19:I53" si="0">G19-H19</f>
        <v>0</v>
      </c>
      <c r="J19" s="131"/>
    </row>
    <row r="20" spans="1:10" s="38" customFormat="1" ht="16.8" x14ac:dyDescent="0.45">
      <c r="A20" s="132"/>
      <c r="B20" s="124" t="s">
        <v>25</v>
      </c>
      <c r="C20" s="119" t="s">
        <v>26</v>
      </c>
      <c r="D20" s="129"/>
      <c r="E20" s="129"/>
      <c r="F20" s="130"/>
      <c r="G20" s="56">
        <v>2556000</v>
      </c>
      <c r="H20" s="56">
        <v>2556000</v>
      </c>
      <c r="I20" s="51">
        <f t="shared" si="0"/>
        <v>0</v>
      </c>
      <c r="J20" s="122"/>
    </row>
    <row r="21" spans="1:10" ht="16.8" x14ac:dyDescent="0.45">
      <c r="A21" s="127"/>
      <c r="B21" s="133" t="s">
        <v>27</v>
      </c>
      <c r="C21" s="119" t="s">
        <v>28</v>
      </c>
      <c r="D21" s="129"/>
      <c r="E21" s="129"/>
      <c r="F21" s="130"/>
      <c r="G21" s="60">
        <f>SUM(G22:G26)</f>
        <v>424600</v>
      </c>
      <c r="H21" s="60">
        <f>SUM(H22:H26)</f>
        <v>391600</v>
      </c>
      <c r="I21" s="45">
        <f t="shared" si="0"/>
        <v>33000</v>
      </c>
      <c r="J21" s="61"/>
    </row>
    <row r="22" spans="1:10" ht="16.8" x14ac:dyDescent="0.45">
      <c r="A22" s="127"/>
      <c r="B22" s="134"/>
      <c r="C22" s="135" t="s">
        <v>19</v>
      </c>
      <c r="D22" s="64" t="s">
        <v>29</v>
      </c>
      <c r="E22" s="129"/>
      <c r="F22" s="130"/>
      <c r="G22" s="65">
        <v>38600</v>
      </c>
      <c r="H22" s="65">
        <v>35600</v>
      </c>
      <c r="I22" s="45">
        <f t="shared" si="0"/>
        <v>3000</v>
      </c>
      <c r="J22" s="61"/>
    </row>
    <row r="23" spans="1:10" s="38" customFormat="1" ht="16.8" x14ac:dyDescent="0.45">
      <c r="A23" s="136"/>
      <c r="B23" s="134"/>
      <c r="C23" s="135" t="s">
        <v>30</v>
      </c>
      <c r="D23" s="64" t="s">
        <v>31</v>
      </c>
      <c r="E23" s="129"/>
      <c r="F23" s="130"/>
      <c r="G23" s="65">
        <v>38600</v>
      </c>
      <c r="H23" s="65">
        <v>35600</v>
      </c>
      <c r="I23" s="45">
        <f t="shared" si="0"/>
        <v>3000</v>
      </c>
      <c r="J23" s="122"/>
    </row>
    <row r="24" spans="1:10" ht="16.8" x14ac:dyDescent="0.45">
      <c r="A24" s="137"/>
      <c r="B24" s="134"/>
      <c r="C24" s="135" t="s">
        <v>32</v>
      </c>
      <c r="D24" s="64" t="s">
        <v>33</v>
      </c>
      <c r="E24" s="129"/>
      <c r="F24" s="130"/>
      <c r="G24" s="65">
        <v>115800</v>
      </c>
      <c r="H24" s="65">
        <v>106800</v>
      </c>
      <c r="I24" s="45">
        <f t="shared" si="0"/>
        <v>9000</v>
      </c>
      <c r="J24" s="131"/>
    </row>
    <row r="25" spans="1:10" ht="16.8" x14ac:dyDescent="0.45">
      <c r="A25" s="138"/>
      <c r="B25" s="134"/>
      <c r="C25" s="139" t="s">
        <v>34</v>
      </c>
      <c r="D25" s="64" t="s">
        <v>35</v>
      </c>
      <c r="E25" s="129"/>
      <c r="F25" s="130"/>
      <c r="G25" s="65">
        <v>115800</v>
      </c>
      <c r="H25" s="65">
        <f>H24</f>
        <v>106800</v>
      </c>
      <c r="I25" s="45">
        <f t="shared" si="0"/>
        <v>9000</v>
      </c>
      <c r="J25" s="140"/>
    </row>
    <row r="26" spans="1:10" ht="16.8" x14ac:dyDescent="0.45">
      <c r="A26" s="123"/>
      <c r="B26" s="134"/>
      <c r="C26" s="139" t="s">
        <v>36</v>
      </c>
      <c r="D26" s="64" t="s">
        <v>37</v>
      </c>
      <c r="E26" s="129"/>
      <c r="F26" s="130"/>
      <c r="G26" s="65">
        <v>115800</v>
      </c>
      <c r="H26" s="65">
        <f>H25</f>
        <v>106800</v>
      </c>
      <c r="I26" s="45">
        <f t="shared" si="0"/>
        <v>9000</v>
      </c>
      <c r="J26" s="71"/>
    </row>
    <row r="27" spans="1:10" ht="16.8" x14ac:dyDescent="0.45">
      <c r="A27" s="123"/>
      <c r="B27" s="133" t="s">
        <v>38</v>
      </c>
      <c r="C27" s="119" t="s">
        <v>39</v>
      </c>
      <c r="D27" s="64"/>
      <c r="E27" s="129"/>
      <c r="F27" s="130"/>
      <c r="G27" s="56">
        <f>SUM(G28:G33)</f>
        <v>11200000</v>
      </c>
      <c r="H27" s="56">
        <f>SUM(H28:H33)</f>
        <v>11200000</v>
      </c>
      <c r="I27" s="51">
        <f t="shared" si="0"/>
        <v>0</v>
      </c>
      <c r="J27" s="131"/>
    </row>
    <row r="28" spans="1:10" ht="16.8" x14ac:dyDescent="0.45">
      <c r="A28" s="123"/>
      <c r="B28" s="141"/>
      <c r="C28" s="142" t="s">
        <v>19</v>
      </c>
      <c r="D28" s="143" t="s">
        <v>40</v>
      </c>
      <c r="E28" s="129"/>
      <c r="F28" s="130"/>
      <c r="G28" s="75">
        <v>2000000</v>
      </c>
      <c r="H28" s="75">
        <v>2000000</v>
      </c>
      <c r="I28" s="51">
        <f t="shared" si="0"/>
        <v>0</v>
      </c>
      <c r="J28" s="131"/>
    </row>
    <row r="29" spans="1:10" ht="16.8" x14ac:dyDescent="0.45">
      <c r="A29" s="123"/>
      <c r="B29" s="141"/>
      <c r="C29" s="142" t="s">
        <v>30</v>
      </c>
      <c r="D29" s="143" t="s">
        <v>41</v>
      </c>
      <c r="E29" s="129"/>
      <c r="F29" s="130"/>
      <c r="G29" s="76">
        <v>1600000</v>
      </c>
      <c r="H29" s="76">
        <v>1600000</v>
      </c>
      <c r="I29" s="51">
        <f t="shared" si="0"/>
        <v>0</v>
      </c>
      <c r="J29" s="131"/>
    </row>
    <row r="30" spans="1:10" ht="16.8" x14ac:dyDescent="0.45">
      <c r="A30" s="123"/>
      <c r="B30" s="141"/>
      <c r="C30" s="142" t="s">
        <v>32</v>
      </c>
      <c r="D30" s="143" t="s">
        <v>42</v>
      </c>
      <c r="E30" s="129"/>
      <c r="F30" s="130"/>
      <c r="G30" s="75">
        <v>1200000</v>
      </c>
      <c r="H30" s="75">
        <v>1200000</v>
      </c>
      <c r="I30" s="51">
        <f t="shared" si="0"/>
        <v>0</v>
      </c>
      <c r="J30" s="131"/>
    </row>
    <row r="31" spans="1:10" ht="16.8" x14ac:dyDescent="0.45">
      <c r="A31" s="123"/>
      <c r="B31" s="141"/>
      <c r="C31" s="142" t="s">
        <v>34</v>
      </c>
      <c r="D31" s="143" t="s">
        <v>43</v>
      </c>
      <c r="E31" s="129"/>
      <c r="F31" s="130"/>
      <c r="G31" s="75">
        <v>1200000</v>
      </c>
      <c r="H31" s="75">
        <v>1200000</v>
      </c>
      <c r="I31" s="51">
        <f t="shared" si="0"/>
        <v>0</v>
      </c>
      <c r="J31" s="131"/>
    </row>
    <row r="32" spans="1:10" ht="16.8" x14ac:dyDescent="0.45">
      <c r="A32" s="123"/>
      <c r="B32" s="141"/>
      <c r="C32" s="142">
        <v>5</v>
      </c>
      <c r="D32" s="143" t="s">
        <v>44</v>
      </c>
      <c r="E32" s="129"/>
      <c r="F32" s="130"/>
      <c r="G32" s="75">
        <v>1200000</v>
      </c>
      <c r="H32" s="75">
        <v>1200000</v>
      </c>
      <c r="I32" s="51">
        <f t="shared" si="0"/>
        <v>0</v>
      </c>
      <c r="J32" s="131"/>
    </row>
    <row r="33" spans="1:10" ht="16.8" x14ac:dyDescent="0.45">
      <c r="A33" s="123"/>
      <c r="B33" s="141"/>
      <c r="C33" s="142">
        <v>6</v>
      </c>
      <c r="D33" s="143" t="s">
        <v>45</v>
      </c>
      <c r="E33" s="129"/>
      <c r="F33" s="130"/>
      <c r="G33" s="76">
        <v>4000000</v>
      </c>
      <c r="H33" s="76">
        <v>4000000</v>
      </c>
      <c r="I33" s="51">
        <f t="shared" si="0"/>
        <v>0</v>
      </c>
      <c r="J33" s="131"/>
    </row>
    <row r="34" spans="1:10" ht="16.8" x14ac:dyDescent="0.35">
      <c r="A34" s="123"/>
      <c r="B34" s="118" t="s">
        <v>30</v>
      </c>
      <c r="C34" s="144" t="s">
        <v>46</v>
      </c>
      <c r="D34" s="120"/>
      <c r="E34" s="145"/>
      <c r="F34" s="146"/>
      <c r="G34" s="44">
        <f>G35</f>
        <v>17680000</v>
      </c>
      <c r="H34" s="44">
        <f>H35</f>
        <v>17282500</v>
      </c>
      <c r="I34" s="147">
        <f t="shared" si="0"/>
        <v>397500</v>
      </c>
      <c r="J34" s="131"/>
    </row>
    <row r="35" spans="1:10" ht="16.8" x14ac:dyDescent="0.45">
      <c r="A35" s="123"/>
      <c r="B35" s="133" t="s">
        <v>21</v>
      </c>
      <c r="C35" s="119" t="s">
        <v>47</v>
      </c>
      <c r="D35" s="119"/>
      <c r="E35" s="120"/>
      <c r="F35" s="121"/>
      <c r="G35" s="76">
        <f>SUM(G36:G41)</f>
        <v>17680000</v>
      </c>
      <c r="H35" s="76">
        <f>SUM(H36:H41)</f>
        <v>17282500</v>
      </c>
      <c r="I35" s="76">
        <f t="shared" ref="I35" si="1">SUM(I36:I41)</f>
        <v>397500</v>
      </c>
      <c r="J35" s="131"/>
    </row>
    <row r="36" spans="1:10" ht="16.8" x14ac:dyDescent="0.45">
      <c r="A36" s="123"/>
      <c r="B36" s="133"/>
      <c r="C36" s="142">
        <v>1</v>
      </c>
      <c r="D36" s="143" t="s">
        <v>51</v>
      </c>
      <c r="E36" s="120"/>
      <c r="F36" s="121"/>
      <c r="G36" s="76">
        <v>10800000</v>
      </c>
      <c r="H36" s="76">
        <v>10800000</v>
      </c>
      <c r="I36" s="51">
        <f t="shared" si="0"/>
        <v>0</v>
      </c>
      <c r="J36" s="131"/>
    </row>
    <row r="37" spans="1:10" ht="16.8" x14ac:dyDescent="0.45">
      <c r="A37" s="123"/>
      <c r="B37" s="133"/>
      <c r="C37" s="142">
        <v>2</v>
      </c>
      <c r="D37" s="143" t="s">
        <v>78</v>
      </c>
      <c r="E37" s="120"/>
      <c r="F37" s="121"/>
      <c r="G37" s="76">
        <v>2400000</v>
      </c>
      <c r="H37" s="76">
        <v>2400000</v>
      </c>
      <c r="I37" s="51">
        <f t="shared" si="0"/>
        <v>0</v>
      </c>
      <c r="J37" s="131"/>
    </row>
    <row r="38" spans="1:10" ht="16.8" x14ac:dyDescent="0.45">
      <c r="A38" s="123"/>
      <c r="B38" s="133"/>
      <c r="C38" s="142">
        <v>3</v>
      </c>
      <c r="D38" s="143" t="s">
        <v>53</v>
      </c>
      <c r="E38" s="120"/>
      <c r="F38" s="121"/>
      <c r="G38" s="80">
        <v>3200000</v>
      </c>
      <c r="H38" s="80">
        <v>3200000</v>
      </c>
      <c r="I38" s="51">
        <f t="shared" si="0"/>
        <v>0</v>
      </c>
      <c r="J38" s="131"/>
    </row>
    <row r="39" spans="1:10" ht="16.8" x14ac:dyDescent="0.45">
      <c r="A39" s="123"/>
      <c r="B39" s="141"/>
      <c r="C39" s="142">
        <v>5</v>
      </c>
      <c r="D39" s="148" t="s">
        <v>55</v>
      </c>
      <c r="E39" s="148"/>
      <c r="F39" s="149"/>
      <c r="G39" s="65">
        <v>600000</v>
      </c>
      <c r="H39" s="65">
        <v>202500</v>
      </c>
      <c r="I39" s="147">
        <f t="shared" si="0"/>
        <v>397500</v>
      </c>
      <c r="J39" s="131"/>
    </row>
    <row r="40" spans="1:10" ht="16.8" x14ac:dyDescent="0.45">
      <c r="A40" s="123"/>
      <c r="B40" s="141"/>
      <c r="C40" s="142">
        <v>6</v>
      </c>
      <c r="D40" s="143" t="s">
        <v>56</v>
      </c>
      <c r="E40" s="120"/>
      <c r="F40" s="121"/>
      <c r="G40" s="65">
        <v>200000</v>
      </c>
      <c r="H40" s="65">
        <v>200000</v>
      </c>
      <c r="I40" s="51">
        <f t="shared" si="0"/>
        <v>0</v>
      </c>
      <c r="J40" s="131"/>
    </row>
    <row r="41" spans="1:10" ht="16.8" x14ac:dyDescent="0.45">
      <c r="A41" s="123"/>
      <c r="B41" s="133"/>
      <c r="C41" s="142">
        <v>7</v>
      </c>
      <c r="D41" s="143" t="s">
        <v>57</v>
      </c>
      <c r="E41" s="120"/>
      <c r="F41" s="121"/>
      <c r="G41" s="65">
        <v>480000</v>
      </c>
      <c r="H41" s="65">
        <v>480000</v>
      </c>
      <c r="I41" s="51">
        <f t="shared" si="0"/>
        <v>0</v>
      </c>
      <c r="J41" s="131"/>
    </row>
    <row r="42" spans="1:10" s="38" customFormat="1" ht="15" x14ac:dyDescent="0.35">
      <c r="A42" s="132"/>
      <c r="B42" s="150">
        <v>3</v>
      </c>
      <c r="C42" s="151" t="s">
        <v>58</v>
      </c>
      <c r="D42" s="87"/>
      <c r="E42" s="114"/>
      <c r="F42" s="115"/>
      <c r="G42" s="88">
        <v>2240000</v>
      </c>
      <c r="H42" s="88">
        <f>G42</f>
        <v>2240000</v>
      </c>
      <c r="I42" s="51">
        <f t="shared" si="0"/>
        <v>0</v>
      </c>
      <c r="J42" s="89"/>
    </row>
    <row r="43" spans="1:10" s="38" customFormat="1" ht="28.5" customHeight="1" x14ac:dyDescent="0.35">
      <c r="A43" s="132"/>
      <c r="B43" s="150">
        <v>4</v>
      </c>
      <c r="C43" s="152" t="s">
        <v>79</v>
      </c>
      <c r="D43" s="152"/>
      <c r="E43" s="152"/>
      <c r="F43" s="153"/>
      <c r="G43" s="88">
        <v>100000000</v>
      </c>
      <c r="H43" s="88">
        <f t="shared" ref="H43" si="2">G43</f>
        <v>100000000</v>
      </c>
      <c r="I43" s="51">
        <f t="shared" si="0"/>
        <v>0</v>
      </c>
      <c r="J43" s="89"/>
    </row>
    <row r="44" spans="1:10" s="38" customFormat="1" ht="31.5" customHeight="1" x14ac:dyDescent="0.35">
      <c r="A44" s="132"/>
      <c r="B44" s="150">
        <v>5</v>
      </c>
      <c r="C44" s="152" t="s">
        <v>80</v>
      </c>
      <c r="D44" s="152"/>
      <c r="E44" s="152"/>
      <c r="F44" s="153"/>
      <c r="G44" s="88">
        <v>2000000</v>
      </c>
      <c r="H44" s="88">
        <v>1856100</v>
      </c>
      <c r="I44" s="147">
        <f t="shared" si="0"/>
        <v>143900</v>
      </c>
      <c r="J44" s="89"/>
    </row>
    <row r="45" spans="1:10" s="38" customFormat="1" ht="15" x14ac:dyDescent="0.35">
      <c r="A45" s="132" t="s">
        <v>63</v>
      </c>
      <c r="B45" s="154" t="s">
        <v>64</v>
      </c>
      <c r="C45" s="151"/>
      <c r="D45" s="87"/>
      <c r="E45" s="114"/>
      <c r="F45" s="115"/>
      <c r="G45" s="88">
        <f>G46</f>
        <v>2900000</v>
      </c>
      <c r="H45" s="88">
        <f t="shared" ref="H45:I45" si="3">H46</f>
        <v>2900000</v>
      </c>
      <c r="I45" s="88">
        <f t="shared" si="3"/>
        <v>0</v>
      </c>
      <c r="J45" s="89"/>
    </row>
    <row r="46" spans="1:10" s="38" customFormat="1" ht="31.5" customHeight="1" x14ac:dyDescent="0.35">
      <c r="A46" s="132"/>
      <c r="B46" s="154" t="s">
        <v>19</v>
      </c>
      <c r="C46" s="155" t="s">
        <v>81</v>
      </c>
      <c r="D46" s="155"/>
      <c r="E46" s="155"/>
      <c r="F46" s="156"/>
      <c r="G46" s="88">
        <v>2900000</v>
      </c>
      <c r="H46" s="88">
        <v>2900000</v>
      </c>
      <c r="I46" s="51">
        <f t="shared" si="0"/>
        <v>0</v>
      </c>
      <c r="J46" s="122"/>
    </row>
    <row r="47" spans="1:10" s="38" customFormat="1" ht="15" x14ac:dyDescent="0.35">
      <c r="A47" s="132" t="s">
        <v>66</v>
      </c>
      <c r="B47" s="154" t="s">
        <v>67</v>
      </c>
      <c r="C47" s="157"/>
      <c r="D47" s="119" t="s">
        <v>82</v>
      </c>
      <c r="E47" s="114"/>
      <c r="F47" s="115"/>
      <c r="G47" s="88">
        <f>SUM(G48:G51)</f>
        <v>16324700</v>
      </c>
      <c r="H47" s="88">
        <f t="shared" ref="H47:I47" si="4">SUM(H48:H51)</f>
        <v>16324700</v>
      </c>
      <c r="I47" s="88">
        <f t="shared" si="4"/>
        <v>0</v>
      </c>
      <c r="J47" s="122"/>
    </row>
    <row r="48" spans="1:10" s="38" customFormat="1" ht="27.75" customHeight="1" x14ac:dyDescent="0.35">
      <c r="A48" s="132"/>
      <c r="B48" s="154" t="s">
        <v>19</v>
      </c>
      <c r="C48" s="155" t="s">
        <v>83</v>
      </c>
      <c r="D48" s="155"/>
      <c r="E48" s="155"/>
      <c r="F48" s="156"/>
      <c r="G48" s="88">
        <v>1575000</v>
      </c>
      <c r="H48" s="88">
        <f>G48</f>
        <v>1575000</v>
      </c>
      <c r="I48" s="51">
        <f t="shared" si="0"/>
        <v>0</v>
      </c>
      <c r="J48" s="122"/>
    </row>
    <row r="49" spans="1:10" s="38" customFormat="1" ht="32.25" customHeight="1" x14ac:dyDescent="0.35">
      <c r="A49" s="132"/>
      <c r="B49" s="154" t="s">
        <v>30</v>
      </c>
      <c r="C49" s="155" t="s">
        <v>84</v>
      </c>
      <c r="D49" s="158"/>
      <c r="E49" s="158"/>
      <c r="F49" s="159"/>
      <c r="G49" s="88">
        <v>5000000</v>
      </c>
      <c r="H49" s="88">
        <f t="shared" ref="H49:H51" si="5">G49</f>
        <v>5000000</v>
      </c>
      <c r="I49" s="51">
        <f t="shared" si="0"/>
        <v>0</v>
      </c>
      <c r="J49" s="122"/>
    </row>
    <row r="50" spans="1:10" s="38" customFormat="1" ht="15" x14ac:dyDescent="0.35">
      <c r="A50" s="132"/>
      <c r="B50" s="154" t="s">
        <v>32</v>
      </c>
      <c r="C50" s="157" t="s">
        <v>85</v>
      </c>
      <c r="D50" s="119"/>
      <c r="E50" s="114"/>
      <c r="F50" s="115"/>
      <c r="G50" s="88">
        <v>3000000</v>
      </c>
      <c r="H50" s="88">
        <f t="shared" si="5"/>
        <v>3000000</v>
      </c>
      <c r="I50" s="51">
        <f t="shared" si="0"/>
        <v>0</v>
      </c>
      <c r="J50" s="122"/>
    </row>
    <row r="51" spans="1:10" s="38" customFormat="1" ht="15" x14ac:dyDescent="0.35">
      <c r="A51" s="132"/>
      <c r="B51" s="154" t="s">
        <v>34</v>
      </c>
      <c r="C51" s="157" t="s">
        <v>68</v>
      </c>
      <c r="D51" s="119"/>
      <c r="E51" s="114"/>
      <c r="F51" s="115"/>
      <c r="G51" s="88">
        <v>6749700</v>
      </c>
      <c r="H51" s="88">
        <f t="shared" si="5"/>
        <v>6749700</v>
      </c>
      <c r="I51" s="51">
        <f t="shared" si="0"/>
        <v>0</v>
      </c>
      <c r="J51" s="122"/>
    </row>
    <row r="52" spans="1:10" s="38" customFormat="1" ht="15" x14ac:dyDescent="0.35">
      <c r="A52" s="132" t="s">
        <v>69</v>
      </c>
      <c r="B52" s="154" t="s">
        <v>70</v>
      </c>
      <c r="C52" s="157"/>
      <c r="D52" s="119"/>
      <c r="E52" s="114"/>
      <c r="F52" s="115"/>
      <c r="G52" s="88">
        <f>G53</f>
        <v>7200000</v>
      </c>
      <c r="H52" s="88">
        <f t="shared" ref="H52:I52" si="6">H53</f>
        <v>7200000</v>
      </c>
      <c r="I52" s="88">
        <f t="shared" si="6"/>
        <v>0</v>
      </c>
      <c r="J52" s="122"/>
    </row>
    <row r="53" spans="1:10" s="38" customFormat="1" ht="31.5" customHeight="1" x14ac:dyDescent="0.35">
      <c r="A53" s="132"/>
      <c r="B53" s="154" t="s">
        <v>19</v>
      </c>
      <c r="C53" s="155" t="s">
        <v>71</v>
      </c>
      <c r="D53" s="155"/>
      <c r="E53" s="155"/>
      <c r="F53" s="156"/>
      <c r="G53" s="88">
        <v>7200000</v>
      </c>
      <c r="H53" s="88">
        <v>7200000</v>
      </c>
      <c r="I53" s="51">
        <f t="shared" si="0"/>
        <v>0</v>
      </c>
      <c r="J53" s="122"/>
    </row>
    <row r="54" spans="1:10" s="38" customFormat="1" ht="15" x14ac:dyDescent="0.35">
      <c r="A54" s="132"/>
      <c r="B54" s="154"/>
      <c r="C54" s="157"/>
      <c r="D54" s="119"/>
      <c r="E54" s="114"/>
      <c r="F54" s="115"/>
      <c r="G54" s="88"/>
      <c r="H54" s="88"/>
      <c r="I54" s="45"/>
      <c r="J54" s="122"/>
    </row>
    <row r="55" spans="1:10" s="38" customFormat="1" ht="15" x14ac:dyDescent="0.3">
      <c r="A55" s="132"/>
      <c r="B55" s="154"/>
      <c r="C55" s="157"/>
      <c r="D55" s="125" t="s">
        <v>72</v>
      </c>
      <c r="E55" s="125"/>
      <c r="F55" s="126"/>
      <c r="G55" s="96">
        <f>G16+G45+G47+G52</f>
        <v>252845300</v>
      </c>
      <c r="H55" s="96">
        <f>H16+H45+H47+H52</f>
        <v>252270900</v>
      </c>
      <c r="I55" s="96">
        <f t="shared" ref="I55" si="7">I16+I45+I47+I52</f>
        <v>574400</v>
      </c>
      <c r="J55" s="160"/>
    </row>
    <row r="56" spans="1:10" ht="6" customHeight="1" x14ac:dyDescent="0.3"/>
    <row r="57" spans="1:10" x14ac:dyDescent="0.3">
      <c r="H57" s="161" t="s">
        <v>86</v>
      </c>
      <c r="I57" s="161"/>
    </row>
    <row r="59" spans="1:10" ht="18.75" customHeight="1" x14ac:dyDescent="0.3"/>
    <row r="60" spans="1:10" x14ac:dyDescent="0.3">
      <c r="H60" s="162" t="s">
        <v>87</v>
      </c>
      <c r="I60" s="162"/>
    </row>
  </sheetData>
  <mergeCells count="20">
    <mergeCell ref="C48:F48"/>
    <mergeCell ref="C49:F49"/>
    <mergeCell ref="C53:F53"/>
    <mergeCell ref="D55:F55"/>
    <mergeCell ref="H57:I57"/>
    <mergeCell ref="H60:I60"/>
    <mergeCell ref="B15:F15"/>
    <mergeCell ref="C18:F18"/>
    <mergeCell ref="D39:F39"/>
    <mergeCell ref="C43:F43"/>
    <mergeCell ref="C44:F44"/>
    <mergeCell ref="C46:F46"/>
    <mergeCell ref="A2:J2"/>
    <mergeCell ref="A3:J3"/>
    <mergeCell ref="A4:J4"/>
    <mergeCell ref="A5:J5"/>
    <mergeCell ref="A7:J7"/>
    <mergeCell ref="A13:A14"/>
    <mergeCell ref="B13:F14"/>
    <mergeCell ref="J13:J14"/>
  </mergeCells>
  <printOptions horizontalCentered="1"/>
  <pageMargins left="0.70866141732283472" right="0.39370078740157483" top="0.35433070866141736" bottom="0.35433070866141736" header="0.31496062992125984" footer="0.31496062992125984"/>
  <pageSetup paperSize="256" scale="80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2" zoomScale="80" zoomScaleNormal="80" workbookViewId="0">
      <selection activeCell="Q24" sqref="Q24"/>
    </sheetView>
  </sheetViews>
  <sheetFormatPr defaultColWidth="9.109375" defaultRowHeight="18.600000000000001" x14ac:dyDescent="0.4"/>
  <cols>
    <col min="1" max="1" width="4.6640625" style="225" customWidth="1"/>
    <col min="2" max="2" width="4" style="225" customWidth="1"/>
    <col min="3" max="3" width="4.6640625" style="225" customWidth="1"/>
    <col min="4" max="4" width="14.88671875" style="225" customWidth="1"/>
    <col min="5" max="5" width="37.5546875" style="225" customWidth="1"/>
    <col min="6" max="6" width="17.88671875" style="225" customWidth="1"/>
    <col min="7" max="7" width="16.6640625" style="225" customWidth="1"/>
    <col min="8" max="8" width="16.33203125" style="225" customWidth="1"/>
    <col min="9" max="9" width="7.88671875" style="225" customWidth="1"/>
    <col min="10" max="10" width="2.44140625" style="225" customWidth="1"/>
    <col min="11" max="11" width="7.88671875" style="225" customWidth="1"/>
    <col min="12" max="12" width="17" style="225" bestFit="1" customWidth="1"/>
    <col min="13" max="13" width="9.109375" style="225"/>
    <col min="14" max="14" width="12.6640625" style="225" bestFit="1" customWidth="1"/>
    <col min="15" max="15" width="11.5546875" style="225" bestFit="1" customWidth="1"/>
    <col min="16" max="256" width="9.109375" style="225"/>
    <col min="257" max="257" width="4.6640625" style="225" customWidth="1"/>
    <col min="258" max="258" width="4" style="225" customWidth="1"/>
    <col min="259" max="259" width="4.6640625" style="225" customWidth="1"/>
    <col min="260" max="260" width="14.88671875" style="225" customWidth="1"/>
    <col min="261" max="261" width="37.5546875" style="225" customWidth="1"/>
    <col min="262" max="262" width="17.88671875" style="225" customWidth="1"/>
    <col min="263" max="263" width="16.6640625" style="225" customWidth="1"/>
    <col min="264" max="264" width="16.33203125" style="225" customWidth="1"/>
    <col min="265" max="265" width="7.88671875" style="225" customWidth="1"/>
    <col min="266" max="266" width="2.44140625" style="225" customWidth="1"/>
    <col min="267" max="267" width="7.88671875" style="225" customWidth="1"/>
    <col min="268" max="268" width="17" style="225" bestFit="1" customWidth="1"/>
    <col min="269" max="269" width="9.109375" style="225"/>
    <col min="270" max="270" width="12.6640625" style="225" bestFit="1" customWidth="1"/>
    <col min="271" max="271" width="11.5546875" style="225" bestFit="1" customWidth="1"/>
    <col min="272" max="512" width="9.109375" style="225"/>
    <col min="513" max="513" width="4.6640625" style="225" customWidth="1"/>
    <col min="514" max="514" width="4" style="225" customWidth="1"/>
    <col min="515" max="515" width="4.6640625" style="225" customWidth="1"/>
    <col min="516" max="516" width="14.88671875" style="225" customWidth="1"/>
    <col min="517" max="517" width="37.5546875" style="225" customWidth="1"/>
    <col min="518" max="518" width="17.88671875" style="225" customWidth="1"/>
    <col min="519" max="519" width="16.6640625" style="225" customWidth="1"/>
    <col min="520" max="520" width="16.33203125" style="225" customWidth="1"/>
    <col min="521" max="521" width="7.88671875" style="225" customWidth="1"/>
    <col min="522" max="522" width="2.44140625" style="225" customWidth="1"/>
    <col min="523" max="523" width="7.88671875" style="225" customWidth="1"/>
    <col min="524" max="524" width="17" style="225" bestFit="1" customWidth="1"/>
    <col min="525" max="525" width="9.109375" style="225"/>
    <col min="526" max="526" width="12.6640625" style="225" bestFit="1" customWidth="1"/>
    <col min="527" max="527" width="11.5546875" style="225" bestFit="1" customWidth="1"/>
    <col min="528" max="768" width="9.109375" style="225"/>
    <col min="769" max="769" width="4.6640625" style="225" customWidth="1"/>
    <col min="770" max="770" width="4" style="225" customWidth="1"/>
    <col min="771" max="771" width="4.6640625" style="225" customWidth="1"/>
    <col min="772" max="772" width="14.88671875" style="225" customWidth="1"/>
    <col min="773" max="773" width="37.5546875" style="225" customWidth="1"/>
    <col min="774" max="774" width="17.88671875" style="225" customWidth="1"/>
    <col min="775" max="775" width="16.6640625" style="225" customWidth="1"/>
    <col min="776" max="776" width="16.33203125" style="225" customWidth="1"/>
    <col min="777" max="777" width="7.88671875" style="225" customWidth="1"/>
    <col min="778" max="778" width="2.44140625" style="225" customWidth="1"/>
    <col min="779" max="779" width="7.88671875" style="225" customWidth="1"/>
    <col min="780" max="780" width="17" style="225" bestFit="1" customWidth="1"/>
    <col min="781" max="781" width="9.109375" style="225"/>
    <col min="782" max="782" width="12.6640625" style="225" bestFit="1" customWidth="1"/>
    <col min="783" max="783" width="11.5546875" style="225" bestFit="1" customWidth="1"/>
    <col min="784" max="1024" width="9.109375" style="225"/>
    <col min="1025" max="1025" width="4.6640625" style="225" customWidth="1"/>
    <col min="1026" max="1026" width="4" style="225" customWidth="1"/>
    <col min="1027" max="1027" width="4.6640625" style="225" customWidth="1"/>
    <col min="1028" max="1028" width="14.88671875" style="225" customWidth="1"/>
    <col min="1029" max="1029" width="37.5546875" style="225" customWidth="1"/>
    <col min="1030" max="1030" width="17.88671875" style="225" customWidth="1"/>
    <col min="1031" max="1031" width="16.6640625" style="225" customWidth="1"/>
    <col min="1032" max="1032" width="16.33203125" style="225" customWidth="1"/>
    <col min="1033" max="1033" width="7.88671875" style="225" customWidth="1"/>
    <col min="1034" max="1034" width="2.44140625" style="225" customWidth="1"/>
    <col min="1035" max="1035" width="7.88671875" style="225" customWidth="1"/>
    <col min="1036" max="1036" width="17" style="225" bestFit="1" customWidth="1"/>
    <col min="1037" max="1037" width="9.109375" style="225"/>
    <col min="1038" max="1038" width="12.6640625" style="225" bestFit="1" customWidth="1"/>
    <col min="1039" max="1039" width="11.5546875" style="225" bestFit="1" customWidth="1"/>
    <col min="1040" max="1280" width="9.109375" style="225"/>
    <col min="1281" max="1281" width="4.6640625" style="225" customWidth="1"/>
    <col min="1282" max="1282" width="4" style="225" customWidth="1"/>
    <col min="1283" max="1283" width="4.6640625" style="225" customWidth="1"/>
    <col min="1284" max="1284" width="14.88671875" style="225" customWidth="1"/>
    <col min="1285" max="1285" width="37.5546875" style="225" customWidth="1"/>
    <col min="1286" max="1286" width="17.88671875" style="225" customWidth="1"/>
    <col min="1287" max="1287" width="16.6640625" style="225" customWidth="1"/>
    <col min="1288" max="1288" width="16.33203125" style="225" customWidth="1"/>
    <col min="1289" max="1289" width="7.88671875" style="225" customWidth="1"/>
    <col min="1290" max="1290" width="2.44140625" style="225" customWidth="1"/>
    <col min="1291" max="1291" width="7.88671875" style="225" customWidth="1"/>
    <col min="1292" max="1292" width="17" style="225" bestFit="1" customWidth="1"/>
    <col min="1293" max="1293" width="9.109375" style="225"/>
    <col min="1294" max="1294" width="12.6640625" style="225" bestFit="1" customWidth="1"/>
    <col min="1295" max="1295" width="11.5546875" style="225" bestFit="1" customWidth="1"/>
    <col min="1296" max="1536" width="9.109375" style="225"/>
    <col min="1537" max="1537" width="4.6640625" style="225" customWidth="1"/>
    <col min="1538" max="1538" width="4" style="225" customWidth="1"/>
    <col min="1539" max="1539" width="4.6640625" style="225" customWidth="1"/>
    <col min="1540" max="1540" width="14.88671875" style="225" customWidth="1"/>
    <col min="1541" max="1541" width="37.5546875" style="225" customWidth="1"/>
    <col min="1542" max="1542" width="17.88671875" style="225" customWidth="1"/>
    <col min="1543" max="1543" width="16.6640625" style="225" customWidth="1"/>
    <col min="1544" max="1544" width="16.33203125" style="225" customWidth="1"/>
    <col min="1545" max="1545" width="7.88671875" style="225" customWidth="1"/>
    <col min="1546" max="1546" width="2.44140625" style="225" customWidth="1"/>
    <col min="1547" max="1547" width="7.88671875" style="225" customWidth="1"/>
    <col min="1548" max="1548" width="17" style="225" bestFit="1" customWidth="1"/>
    <col min="1549" max="1549" width="9.109375" style="225"/>
    <col min="1550" max="1550" width="12.6640625" style="225" bestFit="1" customWidth="1"/>
    <col min="1551" max="1551" width="11.5546875" style="225" bestFit="1" customWidth="1"/>
    <col min="1552" max="1792" width="9.109375" style="225"/>
    <col min="1793" max="1793" width="4.6640625" style="225" customWidth="1"/>
    <col min="1794" max="1794" width="4" style="225" customWidth="1"/>
    <col min="1795" max="1795" width="4.6640625" style="225" customWidth="1"/>
    <col min="1796" max="1796" width="14.88671875" style="225" customWidth="1"/>
    <col min="1797" max="1797" width="37.5546875" style="225" customWidth="1"/>
    <col min="1798" max="1798" width="17.88671875" style="225" customWidth="1"/>
    <col min="1799" max="1799" width="16.6640625" style="225" customWidth="1"/>
    <col min="1800" max="1800" width="16.33203125" style="225" customWidth="1"/>
    <col min="1801" max="1801" width="7.88671875" style="225" customWidth="1"/>
    <col min="1802" max="1802" width="2.44140625" style="225" customWidth="1"/>
    <col min="1803" max="1803" width="7.88671875" style="225" customWidth="1"/>
    <col min="1804" max="1804" width="17" style="225" bestFit="1" customWidth="1"/>
    <col min="1805" max="1805" width="9.109375" style="225"/>
    <col min="1806" max="1806" width="12.6640625" style="225" bestFit="1" customWidth="1"/>
    <col min="1807" max="1807" width="11.5546875" style="225" bestFit="1" customWidth="1"/>
    <col min="1808" max="2048" width="9.109375" style="225"/>
    <col min="2049" max="2049" width="4.6640625" style="225" customWidth="1"/>
    <col min="2050" max="2050" width="4" style="225" customWidth="1"/>
    <col min="2051" max="2051" width="4.6640625" style="225" customWidth="1"/>
    <col min="2052" max="2052" width="14.88671875" style="225" customWidth="1"/>
    <col min="2053" max="2053" width="37.5546875" style="225" customWidth="1"/>
    <col min="2054" max="2054" width="17.88671875" style="225" customWidth="1"/>
    <col min="2055" max="2055" width="16.6640625" style="225" customWidth="1"/>
    <col min="2056" max="2056" width="16.33203125" style="225" customWidth="1"/>
    <col min="2057" max="2057" width="7.88671875" style="225" customWidth="1"/>
    <col min="2058" max="2058" width="2.44140625" style="225" customWidth="1"/>
    <col min="2059" max="2059" width="7.88671875" style="225" customWidth="1"/>
    <col min="2060" max="2060" width="17" style="225" bestFit="1" customWidth="1"/>
    <col min="2061" max="2061" width="9.109375" style="225"/>
    <col min="2062" max="2062" width="12.6640625" style="225" bestFit="1" customWidth="1"/>
    <col min="2063" max="2063" width="11.5546875" style="225" bestFit="1" customWidth="1"/>
    <col min="2064" max="2304" width="9.109375" style="225"/>
    <col min="2305" max="2305" width="4.6640625" style="225" customWidth="1"/>
    <col min="2306" max="2306" width="4" style="225" customWidth="1"/>
    <col min="2307" max="2307" width="4.6640625" style="225" customWidth="1"/>
    <col min="2308" max="2308" width="14.88671875" style="225" customWidth="1"/>
    <col min="2309" max="2309" width="37.5546875" style="225" customWidth="1"/>
    <col min="2310" max="2310" width="17.88671875" style="225" customWidth="1"/>
    <col min="2311" max="2311" width="16.6640625" style="225" customWidth="1"/>
    <col min="2312" max="2312" width="16.33203125" style="225" customWidth="1"/>
    <col min="2313" max="2313" width="7.88671875" style="225" customWidth="1"/>
    <col min="2314" max="2314" width="2.44140625" style="225" customWidth="1"/>
    <col min="2315" max="2315" width="7.88671875" style="225" customWidth="1"/>
    <col min="2316" max="2316" width="17" style="225" bestFit="1" customWidth="1"/>
    <col min="2317" max="2317" width="9.109375" style="225"/>
    <col min="2318" max="2318" width="12.6640625" style="225" bestFit="1" customWidth="1"/>
    <col min="2319" max="2319" width="11.5546875" style="225" bestFit="1" customWidth="1"/>
    <col min="2320" max="2560" width="9.109375" style="225"/>
    <col min="2561" max="2561" width="4.6640625" style="225" customWidth="1"/>
    <col min="2562" max="2562" width="4" style="225" customWidth="1"/>
    <col min="2563" max="2563" width="4.6640625" style="225" customWidth="1"/>
    <col min="2564" max="2564" width="14.88671875" style="225" customWidth="1"/>
    <col min="2565" max="2565" width="37.5546875" style="225" customWidth="1"/>
    <col min="2566" max="2566" width="17.88671875" style="225" customWidth="1"/>
    <col min="2567" max="2567" width="16.6640625" style="225" customWidth="1"/>
    <col min="2568" max="2568" width="16.33203125" style="225" customWidth="1"/>
    <col min="2569" max="2569" width="7.88671875" style="225" customWidth="1"/>
    <col min="2570" max="2570" width="2.44140625" style="225" customWidth="1"/>
    <col min="2571" max="2571" width="7.88671875" style="225" customWidth="1"/>
    <col min="2572" max="2572" width="17" style="225" bestFit="1" customWidth="1"/>
    <col min="2573" max="2573" width="9.109375" style="225"/>
    <col min="2574" max="2574" width="12.6640625" style="225" bestFit="1" customWidth="1"/>
    <col min="2575" max="2575" width="11.5546875" style="225" bestFit="1" customWidth="1"/>
    <col min="2576" max="2816" width="9.109375" style="225"/>
    <col min="2817" max="2817" width="4.6640625" style="225" customWidth="1"/>
    <col min="2818" max="2818" width="4" style="225" customWidth="1"/>
    <col min="2819" max="2819" width="4.6640625" style="225" customWidth="1"/>
    <col min="2820" max="2820" width="14.88671875" style="225" customWidth="1"/>
    <col min="2821" max="2821" width="37.5546875" style="225" customWidth="1"/>
    <col min="2822" max="2822" width="17.88671875" style="225" customWidth="1"/>
    <col min="2823" max="2823" width="16.6640625" style="225" customWidth="1"/>
    <col min="2824" max="2824" width="16.33203125" style="225" customWidth="1"/>
    <col min="2825" max="2825" width="7.88671875" style="225" customWidth="1"/>
    <col min="2826" max="2826" width="2.44140625" style="225" customWidth="1"/>
    <col min="2827" max="2827" width="7.88671875" style="225" customWidth="1"/>
    <col min="2828" max="2828" width="17" style="225" bestFit="1" customWidth="1"/>
    <col min="2829" max="2829" width="9.109375" style="225"/>
    <col min="2830" max="2830" width="12.6640625" style="225" bestFit="1" customWidth="1"/>
    <col min="2831" max="2831" width="11.5546875" style="225" bestFit="1" customWidth="1"/>
    <col min="2832" max="3072" width="9.109375" style="225"/>
    <col min="3073" max="3073" width="4.6640625" style="225" customWidth="1"/>
    <col min="3074" max="3074" width="4" style="225" customWidth="1"/>
    <col min="3075" max="3075" width="4.6640625" style="225" customWidth="1"/>
    <col min="3076" max="3076" width="14.88671875" style="225" customWidth="1"/>
    <col min="3077" max="3077" width="37.5546875" style="225" customWidth="1"/>
    <col min="3078" max="3078" width="17.88671875" style="225" customWidth="1"/>
    <col min="3079" max="3079" width="16.6640625" style="225" customWidth="1"/>
    <col min="3080" max="3080" width="16.33203125" style="225" customWidth="1"/>
    <col min="3081" max="3081" width="7.88671875" style="225" customWidth="1"/>
    <col min="3082" max="3082" width="2.44140625" style="225" customWidth="1"/>
    <col min="3083" max="3083" width="7.88671875" style="225" customWidth="1"/>
    <col min="3084" max="3084" width="17" style="225" bestFit="1" customWidth="1"/>
    <col min="3085" max="3085" width="9.109375" style="225"/>
    <col min="3086" max="3086" width="12.6640625" style="225" bestFit="1" customWidth="1"/>
    <col min="3087" max="3087" width="11.5546875" style="225" bestFit="1" customWidth="1"/>
    <col min="3088" max="3328" width="9.109375" style="225"/>
    <col min="3329" max="3329" width="4.6640625" style="225" customWidth="1"/>
    <col min="3330" max="3330" width="4" style="225" customWidth="1"/>
    <col min="3331" max="3331" width="4.6640625" style="225" customWidth="1"/>
    <col min="3332" max="3332" width="14.88671875" style="225" customWidth="1"/>
    <col min="3333" max="3333" width="37.5546875" style="225" customWidth="1"/>
    <col min="3334" max="3334" width="17.88671875" style="225" customWidth="1"/>
    <col min="3335" max="3335" width="16.6640625" style="225" customWidth="1"/>
    <col min="3336" max="3336" width="16.33203125" style="225" customWidth="1"/>
    <col min="3337" max="3337" width="7.88671875" style="225" customWidth="1"/>
    <col min="3338" max="3338" width="2.44140625" style="225" customWidth="1"/>
    <col min="3339" max="3339" width="7.88671875" style="225" customWidth="1"/>
    <col min="3340" max="3340" width="17" style="225" bestFit="1" customWidth="1"/>
    <col min="3341" max="3341" width="9.109375" style="225"/>
    <col min="3342" max="3342" width="12.6640625" style="225" bestFit="1" customWidth="1"/>
    <col min="3343" max="3343" width="11.5546875" style="225" bestFit="1" customWidth="1"/>
    <col min="3344" max="3584" width="9.109375" style="225"/>
    <col min="3585" max="3585" width="4.6640625" style="225" customWidth="1"/>
    <col min="3586" max="3586" width="4" style="225" customWidth="1"/>
    <col min="3587" max="3587" width="4.6640625" style="225" customWidth="1"/>
    <col min="3588" max="3588" width="14.88671875" style="225" customWidth="1"/>
    <col min="3589" max="3589" width="37.5546875" style="225" customWidth="1"/>
    <col min="3590" max="3590" width="17.88671875" style="225" customWidth="1"/>
    <col min="3591" max="3591" width="16.6640625" style="225" customWidth="1"/>
    <col min="3592" max="3592" width="16.33203125" style="225" customWidth="1"/>
    <col min="3593" max="3593" width="7.88671875" style="225" customWidth="1"/>
    <col min="3594" max="3594" width="2.44140625" style="225" customWidth="1"/>
    <col min="3595" max="3595" width="7.88671875" style="225" customWidth="1"/>
    <col min="3596" max="3596" width="17" style="225" bestFit="1" customWidth="1"/>
    <col min="3597" max="3597" width="9.109375" style="225"/>
    <col min="3598" max="3598" width="12.6640625" style="225" bestFit="1" customWidth="1"/>
    <col min="3599" max="3599" width="11.5546875" style="225" bestFit="1" customWidth="1"/>
    <col min="3600" max="3840" width="9.109375" style="225"/>
    <col min="3841" max="3841" width="4.6640625" style="225" customWidth="1"/>
    <col min="3842" max="3842" width="4" style="225" customWidth="1"/>
    <col min="3843" max="3843" width="4.6640625" style="225" customWidth="1"/>
    <col min="3844" max="3844" width="14.88671875" style="225" customWidth="1"/>
    <col min="3845" max="3845" width="37.5546875" style="225" customWidth="1"/>
    <col min="3846" max="3846" width="17.88671875" style="225" customWidth="1"/>
    <col min="3847" max="3847" width="16.6640625" style="225" customWidth="1"/>
    <col min="3848" max="3848" width="16.33203125" style="225" customWidth="1"/>
    <col min="3849" max="3849" width="7.88671875" style="225" customWidth="1"/>
    <col min="3850" max="3850" width="2.44140625" style="225" customWidth="1"/>
    <col min="3851" max="3851" width="7.88671875" style="225" customWidth="1"/>
    <col min="3852" max="3852" width="17" style="225" bestFit="1" customWidth="1"/>
    <col min="3853" max="3853" width="9.109375" style="225"/>
    <col min="3854" max="3854" width="12.6640625" style="225" bestFit="1" customWidth="1"/>
    <col min="3855" max="3855" width="11.5546875" style="225" bestFit="1" customWidth="1"/>
    <col min="3856" max="4096" width="9.109375" style="225"/>
    <col min="4097" max="4097" width="4.6640625" style="225" customWidth="1"/>
    <col min="4098" max="4098" width="4" style="225" customWidth="1"/>
    <col min="4099" max="4099" width="4.6640625" style="225" customWidth="1"/>
    <col min="4100" max="4100" width="14.88671875" style="225" customWidth="1"/>
    <col min="4101" max="4101" width="37.5546875" style="225" customWidth="1"/>
    <col min="4102" max="4102" width="17.88671875" style="225" customWidth="1"/>
    <col min="4103" max="4103" width="16.6640625" style="225" customWidth="1"/>
    <col min="4104" max="4104" width="16.33203125" style="225" customWidth="1"/>
    <col min="4105" max="4105" width="7.88671875" style="225" customWidth="1"/>
    <col min="4106" max="4106" width="2.44140625" style="225" customWidth="1"/>
    <col min="4107" max="4107" width="7.88671875" style="225" customWidth="1"/>
    <col min="4108" max="4108" width="17" style="225" bestFit="1" customWidth="1"/>
    <col min="4109" max="4109" width="9.109375" style="225"/>
    <col min="4110" max="4110" width="12.6640625" style="225" bestFit="1" customWidth="1"/>
    <col min="4111" max="4111" width="11.5546875" style="225" bestFit="1" customWidth="1"/>
    <col min="4112" max="4352" width="9.109375" style="225"/>
    <col min="4353" max="4353" width="4.6640625" style="225" customWidth="1"/>
    <col min="4354" max="4354" width="4" style="225" customWidth="1"/>
    <col min="4355" max="4355" width="4.6640625" style="225" customWidth="1"/>
    <col min="4356" max="4356" width="14.88671875" style="225" customWidth="1"/>
    <col min="4357" max="4357" width="37.5546875" style="225" customWidth="1"/>
    <col min="4358" max="4358" width="17.88671875" style="225" customWidth="1"/>
    <col min="4359" max="4359" width="16.6640625" style="225" customWidth="1"/>
    <col min="4360" max="4360" width="16.33203125" style="225" customWidth="1"/>
    <col min="4361" max="4361" width="7.88671875" style="225" customWidth="1"/>
    <col min="4362" max="4362" width="2.44140625" style="225" customWidth="1"/>
    <col min="4363" max="4363" width="7.88671875" style="225" customWidth="1"/>
    <col min="4364" max="4364" width="17" style="225" bestFit="1" customWidth="1"/>
    <col min="4365" max="4365" width="9.109375" style="225"/>
    <col min="4366" max="4366" width="12.6640625" style="225" bestFit="1" customWidth="1"/>
    <col min="4367" max="4367" width="11.5546875" style="225" bestFit="1" customWidth="1"/>
    <col min="4368" max="4608" width="9.109375" style="225"/>
    <col min="4609" max="4609" width="4.6640625" style="225" customWidth="1"/>
    <col min="4610" max="4610" width="4" style="225" customWidth="1"/>
    <col min="4611" max="4611" width="4.6640625" style="225" customWidth="1"/>
    <col min="4612" max="4612" width="14.88671875" style="225" customWidth="1"/>
    <col min="4613" max="4613" width="37.5546875" style="225" customWidth="1"/>
    <col min="4614" max="4614" width="17.88671875" style="225" customWidth="1"/>
    <col min="4615" max="4615" width="16.6640625" style="225" customWidth="1"/>
    <col min="4616" max="4616" width="16.33203125" style="225" customWidth="1"/>
    <col min="4617" max="4617" width="7.88671875" style="225" customWidth="1"/>
    <col min="4618" max="4618" width="2.44140625" style="225" customWidth="1"/>
    <col min="4619" max="4619" width="7.88671875" style="225" customWidth="1"/>
    <col min="4620" max="4620" width="17" style="225" bestFit="1" customWidth="1"/>
    <col min="4621" max="4621" width="9.109375" style="225"/>
    <col min="4622" max="4622" width="12.6640625" style="225" bestFit="1" customWidth="1"/>
    <col min="4623" max="4623" width="11.5546875" style="225" bestFit="1" customWidth="1"/>
    <col min="4624" max="4864" width="9.109375" style="225"/>
    <col min="4865" max="4865" width="4.6640625" style="225" customWidth="1"/>
    <col min="4866" max="4866" width="4" style="225" customWidth="1"/>
    <col min="4867" max="4867" width="4.6640625" style="225" customWidth="1"/>
    <col min="4868" max="4868" width="14.88671875" style="225" customWidth="1"/>
    <col min="4869" max="4869" width="37.5546875" style="225" customWidth="1"/>
    <col min="4870" max="4870" width="17.88671875" style="225" customWidth="1"/>
    <col min="4871" max="4871" width="16.6640625" style="225" customWidth="1"/>
    <col min="4872" max="4872" width="16.33203125" style="225" customWidth="1"/>
    <col min="4873" max="4873" width="7.88671875" style="225" customWidth="1"/>
    <col min="4874" max="4874" width="2.44140625" style="225" customWidth="1"/>
    <col min="4875" max="4875" width="7.88671875" style="225" customWidth="1"/>
    <col min="4876" max="4876" width="17" style="225" bestFit="1" customWidth="1"/>
    <col min="4877" max="4877" width="9.109375" style="225"/>
    <col min="4878" max="4878" width="12.6640625" style="225" bestFit="1" customWidth="1"/>
    <col min="4879" max="4879" width="11.5546875" style="225" bestFit="1" customWidth="1"/>
    <col min="4880" max="5120" width="9.109375" style="225"/>
    <col min="5121" max="5121" width="4.6640625" style="225" customWidth="1"/>
    <col min="5122" max="5122" width="4" style="225" customWidth="1"/>
    <col min="5123" max="5123" width="4.6640625" style="225" customWidth="1"/>
    <col min="5124" max="5124" width="14.88671875" style="225" customWidth="1"/>
    <col min="5125" max="5125" width="37.5546875" style="225" customWidth="1"/>
    <col min="5126" max="5126" width="17.88671875" style="225" customWidth="1"/>
    <col min="5127" max="5127" width="16.6640625" style="225" customWidth="1"/>
    <col min="5128" max="5128" width="16.33203125" style="225" customWidth="1"/>
    <col min="5129" max="5129" width="7.88671875" style="225" customWidth="1"/>
    <col min="5130" max="5130" width="2.44140625" style="225" customWidth="1"/>
    <col min="5131" max="5131" width="7.88671875" style="225" customWidth="1"/>
    <col min="5132" max="5132" width="17" style="225" bestFit="1" customWidth="1"/>
    <col min="5133" max="5133" width="9.109375" style="225"/>
    <col min="5134" max="5134" width="12.6640625" style="225" bestFit="1" customWidth="1"/>
    <col min="5135" max="5135" width="11.5546875" style="225" bestFit="1" customWidth="1"/>
    <col min="5136" max="5376" width="9.109375" style="225"/>
    <col min="5377" max="5377" width="4.6640625" style="225" customWidth="1"/>
    <col min="5378" max="5378" width="4" style="225" customWidth="1"/>
    <col min="5379" max="5379" width="4.6640625" style="225" customWidth="1"/>
    <col min="5380" max="5380" width="14.88671875" style="225" customWidth="1"/>
    <col min="5381" max="5381" width="37.5546875" style="225" customWidth="1"/>
    <col min="5382" max="5382" width="17.88671875" style="225" customWidth="1"/>
    <col min="5383" max="5383" width="16.6640625" style="225" customWidth="1"/>
    <col min="5384" max="5384" width="16.33203125" style="225" customWidth="1"/>
    <col min="5385" max="5385" width="7.88671875" style="225" customWidth="1"/>
    <col min="5386" max="5386" width="2.44140625" style="225" customWidth="1"/>
    <col min="5387" max="5387" width="7.88671875" style="225" customWidth="1"/>
    <col min="5388" max="5388" width="17" style="225" bestFit="1" customWidth="1"/>
    <col min="5389" max="5389" width="9.109375" style="225"/>
    <col min="5390" max="5390" width="12.6640625" style="225" bestFit="1" customWidth="1"/>
    <col min="5391" max="5391" width="11.5546875" style="225" bestFit="1" customWidth="1"/>
    <col min="5392" max="5632" width="9.109375" style="225"/>
    <col min="5633" max="5633" width="4.6640625" style="225" customWidth="1"/>
    <col min="5634" max="5634" width="4" style="225" customWidth="1"/>
    <col min="5635" max="5635" width="4.6640625" style="225" customWidth="1"/>
    <col min="5636" max="5636" width="14.88671875" style="225" customWidth="1"/>
    <col min="5637" max="5637" width="37.5546875" style="225" customWidth="1"/>
    <col min="5638" max="5638" width="17.88671875" style="225" customWidth="1"/>
    <col min="5639" max="5639" width="16.6640625" style="225" customWidth="1"/>
    <col min="5640" max="5640" width="16.33203125" style="225" customWidth="1"/>
    <col min="5641" max="5641" width="7.88671875" style="225" customWidth="1"/>
    <col min="5642" max="5642" width="2.44140625" style="225" customWidth="1"/>
    <col min="5643" max="5643" width="7.88671875" style="225" customWidth="1"/>
    <col min="5644" max="5644" width="17" style="225" bestFit="1" customWidth="1"/>
    <col min="5645" max="5645" width="9.109375" style="225"/>
    <col min="5646" max="5646" width="12.6640625" style="225" bestFit="1" customWidth="1"/>
    <col min="5647" max="5647" width="11.5546875" style="225" bestFit="1" customWidth="1"/>
    <col min="5648" max="5888" width="9.109375" style="225"/>
    <col min="5889" max="5889" width="4.6640625" style="225" customWidth="1"/>
    <col min="5890" max="5890" width="4" style="225" customWidth="1"/>
    <col min="5891" max="5891" width="4.6640625" style="225" customWidth="1"/>
    <col min="5892" max="5892" width="14.88671875" style="225" customWidth="1"/>
    <col min="5893" max="5893" width="37.5546875" style="225" customWidth="1"/>
    <col min="5894" max="5894" width="17.88671875" style="225" customWidth="1"/>
    <col min="5895" max="5895" width="16.6640625" style="225" customWidth="1"/>
    <col min="5896" max="5896" width="16.33203125" style="225" customWidth="1"/>
    <col min="5897" max="5897" width="7.88671875" style="225" customWidth="1"/>
    <col min="5898" max="5898" width="2.44140625" style="225" customWidth="1"/>
    <col min="5899" max="5899" width="7.88671875" style="225" customWidth="1"/>
    <col min="5900" max="5900" width="17" style="225" bestFit="1" customWidth="1"/>
    <col min="5901" max="5901" width="9.109375" style="225"/>
    <col min="5902" max="5902" width="12.6640625" style="225" bestFit="1" customWidth="1"/>
    <col min="5903" max="5903" width="11.5546875" style="225" bestFit="1" customWidth="1"/>
    <col min="5904" max="6144" width="9.109375" style="225"/>
    <col min="6145" max="6145" width="4.6640625" style="225" customWidth="1"/>
    <col min="6146" max="6146" width="4" style="225" customWidth="1"/>
    <col min="6147" max="6147" width="4.6640625" style="225" customWidth="1"/>
    <col min="6148" max="6148" width="14.88671875" style="225" customWidth="1"/>
    <col min="6149" max="6149" width="37.5546875" style="225" customWidth="1"/>
    <col min="6150" max="6150" width="17.88671875" style="225" customWidth="1"/>
    <col min="6151" max="6151" width="16.6640625" style="225" customWidth="1"/>
    <col min="6152" max="6152" width="16.33203125" style="225" customWidth="1"/>
    <col min="6153" max="6153" width="7.88671875" style="225" customWidth="1"/>
    <col min="6154" max="6154" width="2.44140625" style="225" customWidth="1"/>
    <col min="6155" max="6155" width="7.88671875" style="225" customWidth="1"/>
    <col min="6156" max="6156" width="17" style="225" bestFit="1" customWidth="1"/>
    <col min="6157" max="6157" width="9.109375" style="225"/>
    <col min="6158" max="6158" width="12.6640625" style="225" bestFit="1" customWidth="1"/>
    <col min="6159" max="6159" width="11.5546875" style="225" bestFit="1" customWidth="1"/>
    <col min="6160" max="6400" width="9.109375" style="225"/>
    <col min="6401" max="6401" width="4.6640625" style="225" customWidth="1"/>
    <col min="6402" max="6402" width="4" style="225" customWidth="1"/>
    <col min="6403" max="6403" width="4.6640625" style="225" customWidth="1"/>
    <col min="6404" max="6404" width="14.88671875" style="225" customWidth="1"/>
    <col min="6405" max="6405" width="37.5546875" style="225" customWidth="1"/>
    <col min="6406" max="6406" width="17.88671875" style="225" customWidth="1"/>
    <col min="6407" max="6407" width="16.6640625" style="225" customWidth="1"/>
    <col min="6408" max="6408" width="16.33203125" style="225" customWidth="1"/>
    <col min="6409" max="6409" width="7.88671875" style="225" customWidth="1"/>
    <col min="6410" max="6410" width="2.44140625" style="225" customWidth="1"/>
    <col min="6411" max="6411" width="7.88671875" style="225" customWidth="1"/>
    <col min="6412" max="6412" width="17" style="225" bestFit="1" customWidth="1"/>
    <col min="6413" max="6413" width="9.109375" style="225"/>
    <col min="6414" max="6414" width="12.6640625" style="225" bestFit="1" customWidth="1"/>
    <col min="6415" max="6415" width="11.5546875" style="225" bestFit="1" customWidth="1"/>
    <col min="6416" max="6656" width="9.109375" style="225"/>
    <col min="6657" max="6657" width="4.6640625" style="225" customWidth="1"/>
    <col min="6658" max="6658" width="4" style="225" customWidth="1"/>
    <col min="6659" max="6659" width="4.6640625" style="225" customWidth="1"/>
    <col min="6660" max="6660" width="14.88671875" style="225" customWidth="1"/>
    <col min="6661" max="6661" width="37.5546875" style="225" customWidth="1"/>
    <col min="6662" max="6662" width="17.88671875" style="225" customWidth="1"/>
    <col min="6663" max="6663" width="16.6640625" style="225" customWidth="1"/>
    <col min="6664" max="6664" width="16.33203125" style="225" customWidth="1"/>
    <col min="6665" max="6665" width="7.88671875" style="225" customWidth="1"/>
    <col min="6666" max="6666" width="2.44140625" style="225" customWidth="1"/>
    <col min="6667" max="6667" width="7.88671875" style="225" customWidth="1"/>
    <col min="6668" max="6668" width="17" style="225" bestFit="1" customWidth="1"/>
    <col min="6669" max="6669" width="9.109375" style="225"/>
    <col min="6670" max="6670" width="12.6640625" style="225" bestFit="1" customWidth="1"/>
    <col min="6671" max="6671" width="11.5546875" style="225" bestFit="1" customWidth="1"/>
    <col min="6672" max="6912" width="9.109375" style="225"/>
    <col min="6913" max="6913" width="4.6640625" style="225" customWidth="1"/>
    <col min="6914" max="6914" width="4" style="225" customWidth="1"/>
    <col min="6915" max="6915" width="4.6640625" style="225" customWidth="1"/>
    <col min="6916" max="6916" width="14.88671875" style="225" customWidth="1"/>
    <col min="6917" max="6917" width="37.5546875" style="225" customWidth="1"/>
    <col min="6918" max="6918" width="17.88671875" style="225" customWidth="1"/>
    <col min="6919" max="6919" width="16.6640625" style="225" customWidth="1"/>
    <col min="6920" max="6920" width="16.33203125" style="225" customWidth="1"/>
    <col min="6921" max="6921" width="7.88671875" style="225" customWidth="1"/>
    <col min="6922" max="6922" width="2.44140625" style="225" customWidth="1"/>
    <col min="6923" max="6923" width="7.88671875" style="225" customWidth="1"/>
    <col min="6924" max="6924" width="17" style="225" bestFit="1" customWidth="1"/>
    <col min="6925" max="6925" width="9.109375" style="225"/>
    <col min="6926" max="6926" width="12.6640625" style="225" bestFit="1" customWidth="1"/>
    <col min="6927" max="6927" width="11.5546875" style="225" bestFit="1" customWidth="1"/>
    <col min="6928" max="7168" width="9.109375" style="225"/>
    <col min="7169" max="7169" width="4.6640625" style="225" customWidth="1"/>
    <col min="7170" max="7170" width="4" style="225" customWidth="1"/>
    <col min="7171" max="7171" width="4.6640625" style="225" customWidth="1"/>
    <col min="7172" max="7172" width="14.88671875" style="225" customWidth="1"/>
    <col min="7173" max="7173" width="37.5546875" style="225" customWidth="1"/>
    <col min="7174" max="7174" width="17.88671875" style="225" customWidth="1"/>
    <col min="7175" max="7175" width="16.6640625" style="225" customWidth="1"/>
    <col min="7176" max="7176" width="16.33203125" style="225" customWidth="1"/>
    <col min="7177" max="7177" width="7.88671875" style="225" customWidth="1"/>
    <col min="7178" max="7178" width="2.44140625" style="225" customWidth="1"/>
    <col min="7179" max="7179" width="7.88671875" style="225" customWidth="1"/>
    <col min="7180" max="7180" width="17" style="225" bestFit="1" customWidth="1"/>
    <col min="7181" max="7181" width="9.109375" style="225"/>
    <col min="7182" max="7182" width="12.6640625" style="225" bestFit="1" customWidth="1"/>
    <col min="7183" max="7183" width="11.5546875" style="225" bestFit="1" customWidth="1"/>
    <col min="7184" max="7424" width="9.109375" style="225"/>
    <col min="7425" max="7425" width="4.6640625" style="225" customWidth="1"/>
    <col min="7426" max="7426" width="4" style="225" customWidth="1"/>
    <col min="7427" max="7427" width="4.6640625" style="225" customWidth="1"/>
    <col min="7428" max="7428" width="14.88671875" style="225" customWidth="1"/>
    <col min="7429" max="7429" width="37.5546875" style="225" customWidth="1"/>
    <col min="7430" max="7430" width="17.88671875" style="225" customWidth="1"/>
    <col min="7431" max="7431" width="16.6640625" style="225" customWidth="1"/>
    <col min="7432" max="7432" width="16.33203125" style="225" customWidth="1"/>
    <col min="7433" max="7433" width="7.88671875" style="225" customWidth="1"/>
    <col min="7434" max="7434" width="2.44140625" style="225" customWidth="1"/>
    <col min="7435" max="7435" width="7.88671875" style="225" customWidth="1"/>
    <col min="7436" max="7436" width="17" style="225" bestFit="1" customWidth="1"/>
    <col min="7437" max="7437" width="9.109375" style="225"/>
    <col min="7438" max="7438" width="12.6640625" style="225" bestFit="1" customWidth="1"/>
    <col min="7439" max="7439" width="11.5546875" style="225" bestFit="1" customWidth="1"/>
    <col min="7440" max="7680" width="9.109375" style="225"/>
    <col min="7681" max="7681" width="4.6640625" style="225" customWidth="1"/>
    <col min="7682" max="7682" width="4" style="225" customWidth="1"/>
    <col min="7683" max="7683" width="4.6640625" style="225" customWidth="1"/>
    <col min="7684" max="7684" width="14.88671875" style="225" customWidth="1"/>
    <col min="7685" max="7685" width="37.5546875" style="225" customWidth="1"/>
    <col min="7686" max="7686" width="17.88671875" style="225" customWidth="1"/>
    <col min="7687" max="7687" width="16.6640625" style="225" customWidth="1"/>
    <col min="7688" max="7688" width="16.33203125" style="225" customWidth="1"/>
    <col min="7689" max="7689" width="7.88671875" style="225" customWidth="1"/>
    <col min="7690" max="7690" width="2.44140625" style="225" customWidth="1"/>
    <col min="7691" max="7691" width="7.88671875" style="225" customWidth="1"/>
    <col min="7692" max="7692" width="17" style="225" bestFit="1" customWidth="1"/>
    <col min="7693" max="7693" width="9.109375" style="225"/>
    <col min="7694" max="7694" width="12.6640625" style="225" bestFit="1" customWidth="1"/>
    <col min="7695" max="7695" width="11.5546875" style="225" bestFit="1" customWidth="1"/>
    <col min="7696" max="7936" width="9.109375" style="225"/>
    <col min="7937" max="7937" width="4.6640625" style="225" customWidth="1"/>
    <col min="7938" max="7938" width="4" style="225" customWidth="1"/>
    <col min="7939" max="7939" width="4.6640625" style="225" customWidth="1"/>
    <col min="7940" max="7940" width="14.88671875" style="225" customWidth="1"/>
    <col min="7941" max="7941" width="37.5546875" style="225" customWidth="1"/>
    <col min="7942" max="7942" width="17.88671875" style="225" customWidth="1"/>
    <col min="7943" max="7943" width="16.6640625" style="225" customWidth="1"/>
    <col min="7944" max="7944" width="16.33203125" style="225" customWidth="1"/>
    <col min="7945" max="7945" width="7.88671875" style="225" customWidth="1"/>
    <col min="7946" max="7946" width="2.44140625" style="225" customWidth="1"/>
    <col min="7947" max="7947" width="7.88671875" style="225" customWidth="1"/>
    <col min="7948" max="7948" width="17" style="225" bestFit="1" customWidth="1"/>
    <col min="7949" max="7949" width="9.109375" style="225"/>
    <col min="7950" max="7950" width="12.6640625" style="225" bestFit="1" customWidth="1"/>
    <col min="7951" max="7951" width="11.5546875" style="225" bestFit="1" customWidth="1"/>
    <col min="7952" max="8192" width="9.109375" style="225"/>
    <col min="8193" max="8193" width="4.6640625" style="225" customWidth="1"/>
    <col min="8194" max="8194" width="4" style="225" customWidth="1"/>
    <col min="8195" max="8195" width="4.6640625" style="225" customWidth="1"/>
    <col min="8196" max="8196" width="14.88671875" style="225" customWidth="1"/>
    <col min="8197" max="8197" width="37.5546875" style="225" customWidth="1"/>
    <col min="8198" max="8198" width="17.88671875" style="225" customWidth="1"/>
    <col min="8199" max="8199" width="16.6640625" style="225" customWidth="1"/>
    <col min="8200" max="8200" width="16.33203125" style="225" customWidth="1"/>
    <col min="8201" max="8201" width="7.88671875" style="225" customWidth="1"/>
    <col min="8202" max="8202" width="2.44140625" style="225" customWidth="1"/>
    <col min="8203" max="8203" width="7.88671875" style="225" customWidth="1"/>
    <col min="8204" max="8204" width="17" style="225" bestFit="1" customWidth="1"/>
    <col min="8205" max="8205" width="9.109375" style="225"/>
    <col min="8206" max="8206" width="12.6640625" style="225" bestFit="1" customWidth="1"/>
    <col min="8207" max="8207" width="11.5546875" style="225" bestFit="1" customWidth="1"/>
    <col min="8208" max="8448" width="9.109375" style="225"/>
    <col min="8449" max="8449" width="4.6640625" style="225" customWidth="1"/>
    <col min="8450" max="8450" width="4" style="225" customWidth="1"/>
    <col min="8451" max="8451" width="4.6640625" style="225" customWidth="1"/>
    <col min="8452" max="8452" width="14.88671875" style="225" customWidth="1"/>
    <col min="8453" max="8453" width="37.5546875" style="225" customWidth="1"/>
    <col min="8454" max="8454" width="17.88671875" style="225" customWidth="1"/>
    <col min="8455" max="8455" width="16.6640625" style="225" customWidth="1"/>
    <col min="8456" max="8456" width="16.33203125" style="225" customWidth="1"/>
    <col min="8457" max="8457" width="7.88671875" style="225" customWidth="1"/>
    <col min="8458" max="8458" width="2.44140625" style="225" customWidth="1"/>
    <col min="8459" max="8459" width="7.88671875" style="225" customWidth="1"/>
    <col min="8460" max="8460" width="17" style="225" bestFit="1" customWidth="1"/>
    <col min="8461" max="8461" width="9.109375" style="225"/>
    <col min="8462" max="8462" width="12.6640625" style="225" bestFit="1" customWidth="1"/>
    <col min="8463" max="8463" width="11.5546875" style="225" bestFit="1" customWidth="1"/>
    <col min="8464" max="8704" width="9.109375" style="225"/>
    <col min="8705" max="8705" width="4.6640625" style="225" customWidth="1"/>
    <col min="8706" max="8706" width="4" style="225" customWidth="1"/>
    <col min="8707" max="8707" width="4.6640625" style="225" customWidth="1"/>
    <col min="8708" max="8708" width="14.88671875" style="225" customWidth="1"/>
    <col min="8709" max="8709" width="37.5546875" style="225" customWidth="1"/>
    <col min="8710" max="8710" width="17.88671875" style="225" customWidth="1"/>
    <col min="8711" max="8711" width="16.6640625" style="225" customWidth="1"/>
    <col min="8712" max="8712" width="16.33203125" style="225" customWidth="1"/>
    <col min="8713" max="8713" width="7.88671875" style="225" customWidth="1"/>
    <col min="8714" max="8714" width="2.44140625" style="225" customWidth="1"/>
    <col min="8715" max="8715" width="7.88671875" style="225" customWidth="1"/>
    <col min="8716" max="8716" width="17" style="225" bestFit="1" customWidth="1"/>
    <col min="8717" max="8717" width="9.109375" style="225"/>
    <col min="8718" max="8718" width="12.6640625" style="225" bestFit="1" customWidth="1"/>
    <col min="8719" max="8719" width="11.5546875" style="225" bestFit="1" customWidth="1"/>
    <col min="8720" max="8960" width="9.109375" style="225"/>
    <col min="8961" max="8961" width="4.6640625" style="225" customWidth="1"/>
    <col min="8962" max="8962" width="4" style="225" customWidth="1"/>
    <col min="8963" max="8963" width="4.6640625" style="225" customWidth="1"/>
    <col min="8964" max="8964" width="14.88671875" style="225" customWidth="1"/>
    <col min="8965" max="8965" width="37.5546875" style="225" customWidth="1"/>
    <col min="8966" max="8966" width="17.88671875" style="225" customWidth="1"/>
    <col min="8967" max="8967" width="16.6640625" style="225" customWidth="1"/>
    <col min="8968" max="8968" width="16.33203125" style="225" customWidth="1"/>
    <col min="8969" max="8969" width="7.88671875" style="225" customWidth="1"/>
    <col min="8970" max="8970" width="2.44140625" style="225" customWidth="1"/>
    <col min="8971" max="8971" width="7.88671875" style="225" customWidth="1"/>
    <col min="8972" max="8972" width="17" style="225" bestFit="1" customWidth="1"/>
    <col min="8973" max="8973" width="9.109375" style="225"/>
    <col min="8974" max="8974" width="12.6640625" style="225" bestFit="1" customWidth="1"/>
    <col min="8975" max="8975" width="11.5546875" style="225" bestFit="1" customWidth="1"/>
    <col min="8976" max="9216" width="9.109375" style="225"/>
    <col min="9217" max="9217" width="4.6640625" style="225" customWidth="1"/>
    <col min="9218" max="9218" width="4" style="225" customWidth="1"/>
    <col min="9219" max="9219" width="4.6640625" style="225" customWidth="1"/>
    <col min="9220" max="9220" width="14.88671875" style="225" customWidth="1"/>
    <col min="9221" max="9221" width="37.5546875" style="225" customWidth="1"/>
    <col min="9222" max="9222" width="17.88671875" style="225" customWidth="1"/>
    <col min="9223" max="9223" width="16.6640625" style="225" customWidth="1"/>
    <col min="9224" max="9224" width="16.33203125" style="225" customWidth="1"/>
    <col min="9225" max="9225" width="7.88671875" style="225" customWidth="1"/>
    <col min="9226" max="9226" width="2.44140625" style="225" customWidth="1"/>
    <col min="9227" max="9227" width="7.88671875" style="225" customWidth="1"/>
    <col min="9228" max="9228" width="17" style="225" bestFit="1" customWidth="1"/>
    <col min="9229" max="9229" width="9.109375" style="225"/>
    <col min="9230" max="9230" width="12.6640625" style="225" bestFit="1" customWidth="1"/>
    <col min="9231" max="9231" width="11.5546875" style="225" bestFit="1" customWidth="1"/>
    <col min="9232" max="9472" width="9.109375" style="225"/>
    <col min="9473" max="9473" width="4.6640625" style="225" customWidth="1"/>
    <col min="9474" max="9474" width="4" style="225" customWidth="1"/>
    <col min="9475" max="9475" width="4.6640625" style="225" customWidth="1"/>
    <col min="9476" max="9476" width="14.88671875" style="225" customWidth="1"/>
    <col min="9477" max="9477" width="37.5546875" style="225" customWidth="1"/>
    <col min="9478" max="9478" width="17.88671875" style="225" customWidth="1"/>
    <col min="9479" max="9479" width="16.6640625" style="225" customWidth="1"/>
    <col min="9480" max="9480" width="16.33203125" style="225" customWidth="1"/>
    <col min="9481" max="9481" width="7.88671875" style="225" customWidth="1"/>
    <col min="9482" max="9482" width="2.44140625" style="225" customWidth="1"/>
    <col min="9483" max="9483" width="7.88671875" style="225" customWidth="1"/>
    <col min="9484" max="9484" width="17" style="225" bestFit="1" customWidth="1"/>
    <col min="9485" max="9485" width="9.109375" style="225"/>
    <col min="9486" max="9486" width="12.6640625" style="225" bestFit="1" customWidth="1"/>
    <col min="9487" max="9487" width="11.5546875" style="225" bestFit="1" customWidth="1"/>
    <col min="9488" max="9728" width="9.109375" style="225"/>
    <col min="9729" max="9729" width="4.6640625" style="225" customWidth="1"/>
    <col min="9730" max="9730" width="4" style="225" customWidth="1"/>
    <col min="9731" max="9731" width="4.6640625" style="225" customWidth="1"/>
    <col min="9732" max="9732" width="14.88671875" style="225" customWidth="1"/>
    <col min="9733" max="9733" width="37.5546875" style="225" customWidth="1"/>
    <col min="9734" max="9734" width="17.88671875" style="225" customWidth="1"/>
    <col min="9735" max="9735" width="16.6640625" style="225" customWidth="1"/>
    <col min="9736" max="9736" width="16.33203125" style="225" customWidth="1"/>
    <col min="9737" max="9737" width="7.88671875" style="225" customWidth="1"/>
    <col min="9738" max="9738" width="2.44140625" style="225" customWidth="1"/>
    <col min="9739" max="9739" width="7.88671875" style="225" customWidth="1"/>
    <col min="9740" max="9740" width="17" style="225" bestFit="1" customWidth="1"/>
    <col min="9741" max="9741" width="9.109375" style="225"/>
    <col min="9742" max="9742" width="12.6640625" style="225" bestFit="1" customWidth="1"/>
    <col min="9743" max="9743" width="11.5546875" style="225" bestFit="1" customWidth="1"/>
    <col min="9744" max="9984" width="9.109375" style="225"/>
    <col min="9985" max="9985" width="4.6640625" style="225" customWidth="1"/>
    <col min="9986" max="9986" width="4" style="225" customWidth="1"/>
    <col min="9987" max="9987" width="4.6640625" style="225" customWidth="1"/>
    <col min="9988" max="9988" width="14.88671875" style="225" customWidth="1"/>
    <col min="9989" max="9989" width="37.5546875" style="225" customWidth="1"/>
    <col min="9990" max="9990" width="17.88671875" style="225" customWidth="1"/>
    <col min="9991" max="9991" width="16.6640625" style="225" customWidth="1"/>
    <col min="9992" max="9992" width="16.33203125" style="225" customWidth="1"/>
    <col min="9993" max="9993" width="7.88671875" style="225" customWidth="1"/>
    <col min="9994" max="9994" width="2.44140625" style="225" customWidth="1"/>
    <col min="9995" max="9995" width="7.88671875" style="225" customWidth="1"/>
    <col min="9996" max="9996" width="17" style="225" bestFit="1" customWidth="1"/>
    <col min="9997" max="9997" width="9.109375" style="225"/>
    <col min="9998" max="9998" width="12.6640625" style="225" bestFit="1" customWidth="1"/>
    <col min="9999" max="9999" width="11.5546875" style="225" bestFit="1" customWidth="1"/>
    <col min="10000" max="10240" width="9.109375" style="225"/>
    <col min="10241" max="10241" width="4.6640625" style="225" customWidth="1"/>
    <col min="10242" max="10242" width="4" style="225" customWidth="1"/>
    <col min="10243" max="10243" width="4.6640625" style="225" customWidth="1"/>
    <col min="10244" max="10244" width="14.88671875" style="225" customWidth="1"/>
    <col min="10245" max="10245" width="37.5546875" style="225" customWidth="1"/>
    <col min="10246" max="10246" width="17.88671875" style="225" customWidth="1"/>
    <col min="10247" max="10247" width="16.6640625" style="225" customWidth="1"/>
    <col min="10248" max="10248" width="16.33203125" style="225" customWidth="1"/>
    <col min="10249" max="10249" width="7.88671875" style="225" customWidth="1"/>
    <col min="10250" max="10250" width="2.44140625" style="225" customWidth="1"/>
    <col min="10251" max="10251" width="7.88671875" style="225" customWidth="1"/>
    <col min="10252" max="10252" width="17" style="225" bestFit="1" customWidth="1"/>
    <col min="10253" max="10253" width="9.109375" style="225"/>
    <col min="10254" max="10254" width="12.6640625" style="225" bestFit="1" customWidth="1"/>
    <col min="10255" max="10255" width="11.5546875" style="225" bestFit="1" customWidth="1"/>
    <col min="10256" max="10496" width="9.109375" style="225"/>
    <col min="10497" max="10497" width="4.6640625" style="225" customWidth="1"/>
    <col min="10498" max="10498" width="4" style="225" customWidth="1"/>
    <col min="10499" max="10499" width="4.6640625" style="225" customWidth="1"/>
    <col min="10500" max="10500" width="14.88671875" style="225" customWidth="1"/>
    <col min="10501" max="10501" width="37.5546875" style="225" customWidth="1"/>
    <col min="10502" max="10502" width="17.88671875" style="225" customWidth="1"/>
    <col min="10503" max="10503" width="16.6640625" style="225" customWidth="1"/>
    <col min="10504" max="10504" width="16.33203125" style="225" customWidth="1"/>
    <col min="10505" max="10505" width="7.88671875" style="225" customWidth="1"/>
    <col min="10506" max="10506" width="2.44140625" style="225" customWidth="1"/>
    <col min="10507" max="10507" width="7.88671875" style="225" customWidth="1"/>
    <col min="10508" max="10508" width="17" style="225" bestFit="1" customWidth="1"/>
    <col min="10509" max="10509" width="9.109375" style="225"/>
    <col min="10510" max="10510" width="12.6640625" style="225" bestFit="1" customWidth="1"/>
    <col min="10511" max="10511" width="11.5546875" style="225" bestFit="1" customWidth="1"/>
    <col min="10512" max="10752" width="9.109375" style="225"/>
    <col min="10753" max="10753" width="4.6640625" style="225" customWidth="1"/>
    <col min="10754" max="10754" width="4" style="225" customWidth="1"/>
    <col min="10755" max="10755" width="4.6640625" style="225" customWidth="1"/>
    <col min="10756" max="10756" width="14.88671875" style="225" customWidth="1"/>
    <col min="10757" max="10757" width="37.5546875" style="225" customWidth="1"/>
    <col min="10758" max="10758" width="17.88671875" style="225" customWidth="1"/>
    <col min="10759" max="10759" width="16.6640625" style="225" customWidth="1"/>
    <col min="10760" max="10760" width="16.33203125" style="225" customWidth="1"/>
    <col min="10761" max="10761" width="7.88671875" style="225" customWidth="1"/>
    <col min="10762" max="10762" width="2.44140625" style="225" customWidth="1"/>
    <col min="10763" max="10763" width="7.88671875" style="225" customWidth="1"/>
    <col min="10764" max="10764" width="17" style="225" bestFit="1" customWidth="1"/>
    <col min="10765" max="10765" width="9.109375" style="225"/>
    <col min="10766" max="10766" width="12.6640625" style="225" bestFit="1" customWidth="1"/>
    <col min="10767" max="10767" width="11.5546875" style="225" bestFit="1" customWidth="1"/>
    <col min="10768" max="11008" width="9.109375" style="225"/>
    <col min="11009" max="11009" width="4.6640625" style="225" customWidth="1"/>
    <col min="11010" max="11010" width="4" style="225" customWidth="1"/>
    <col min="11011" max="11011" width="4.6640625" style="225" customWidth="1"/>
    <col min="11012" max="11012" width="14.88671875" style="225" customWidth="1"/>
    <col min="11013" max="11013" width="37.5546875" style="225" customWidth="1"/>
    <col min="11014" max="11014" width="17.88671875" style="225" customWidth="1"/>
    <col min="11015" max="11015" width="16.6640625" style="225" customWidth="1"/>
    <col min="11016" max="11016" width="16.33203125" style="225" customWidth="1"/>
    <col min="11017" max="11017" width="7.88671875" style="225" customWidth="1"/>
    <col min="11018" max="11018" width="2.44140625" style="225" customWidth="1"/>
    <col min="11019" max="11019" width="7.88671875" style="225" customWidth="1"/>
    <col min="11020" max="11020" width="17" style="225" bestFit="1" customWidth="1"/>
    <col min="11021" max="11021" width="9.109375" style="225"/>
    <col min="11022" max="11022" width="12.6640625" style="225" bestFit="1" customWidth="1"/>
    <col min="11023" max="11023" width="11.5546875" style="225" bestFit="1" customWidth="1"/>
    <col min="11024" max="11264" width="9.109375" style="225"/>
    <col min="11265" max="11265" width="4.6640625" style="225" customWidth="1"/>
    <col min="11266" max="11266" width="4" style="225" customWidth="1"/>
    <col min="11267" max="11267" width="4.6640625" style="225" customWidth="1"/>
    <col min="11268" max="11268" width="14.88671875" style="225" customWidth="1"/>
    <col min="11269" max="11269" width="37.5546875" style="225" customWidth="1"/>
    <col min="11270" max="11270" width="17.88671875" style="225" customWidth="1"/>
    <col min="11271" max="11271" width="16.6640625" style="225" customWidth="1"/>
    <col min="11272" max="11272" width="16.33203125" style="225" customWidth="1"/>
    <col min="11273" max="11273" width="7.88671875" style="225" customWidth="1"/>
    <col min="11274" max="11274" width="2.44140625" style="225" customWidth="1"/>
    <col min="11275" max="11275" width="7.88671875" style="225" customWidth="1"/>
    <col min="11276" max="11276" width="17" style="225" bestFit="1" customWidth="1"/>
    <col min="11277" max="11277" width="9.109375" style="225"/>
    <col min="11278" max="11278" width="12.6640625" style="225" bestFit="1" customWidth="1"/>
    <col min="11279" max="11279" width="11.5546875" style="225" bestFit="1" customWidth="1"/>
    <col min="11280" max="11520" width="9.109375" style="225"/>
    <col min="11521" max="11521" width="4.6640625" style="225" customWidth="1"/>
    <col min="11522" max="11522" width="4" style="225" customWidth="1"/>
    <col min="11523" max="11523" width="4.6640625" style="225" customWidth="1"/>
    <col min="11524" max="11524" width="14.88671875" style="225" customWidth="1"/>
    <col min="11525" max="11525" width="37.5546875" style="225" customWidth="1"/>
    <col min="11526" max="11526" width="17.88671875" style="225" customWidth="1"/>
    <col min="11527" max="11527" width="16.6640625" style="225" customWidth="1"/>
    <col min="11528" max="11528" width="16.33203125" style="225" customWidth="1"/>
    <col min="11529" max="11529" width="7.88671875" style="225" customWidth="1"/>
    <col min="11530" max="11530" width="2.44140625" style="225" customWidth="1"/>
    <col min="11531" max="11531" width="7.88671875" style="225" customWidth="1"/>
    <col min="11532" max="11532" width="17" style="225" bestFit="1" customWidth="1"/>
    <col min="11533" max="11533" width="9.109375" style="225"/>
    <col min="11534" max="11534" width="12.6640625" style="225" bestFit="1" customWidth="1"/>
    <col min="11535" max="11535" width="11.5546875" style="225" bestFit="1" customWidth="1"/>
    <col min="11536" max="11776" width="9.109375" style="225"/>
    <col min="11777" max="11777" width="4.6640625" style="225" customWidth="1"/>
    <col min="11778" max="11778" width="4" style="225" customWidth="1"/>
    <col min="11779" max="11779" width="4.6640625" style="225" customWidth="1"/>
    <col min="11780" max="11780" width="14.88671875" style="225" customWidth="1"/>
    <col min="11781" max="11781" width="37.5546875" style="225" customWidth="1"/>
    <col min="11782" max="11782" width="17.88671875" style="225" customWidth="1"/>
    <col min="11783" max="11783" width="16.6640625" style="225" customWidth="1"/>
    <col min="11784" max="11784" width="16.33203125" style="225" customWidth="1"/>
    <col min="11785" max="11785" width="7.88671875" style="225" customWidth="1"/>
    <col min="11786" max="11786" width="2.44140625" style="225" customWidth="1"/>
    <col min="11787" max="11787" width="7.88671875" style="225" customWidth="1"/>
    <col min="11788" max="11788" width="17" style="225" bestFit="1" customWidth="1"/>
    <col min="11789" max="11789" width="9.109375" style="225"/>
    <col min="11790" max="11790" width="12.6640625" style="225" bestFit="1" customWidth="1"/>
    <col min="11791" max="11791" width="11.5546875" style="225" bestFit="1" customWidth="1"/>
    <col min="11792" max="12032" width="9.109375" style="225"/>
    <col min="12033" max="12033" width="4.6640625" style="225" customWidth="1"/>
    <col min="12034" max="12034" width="4" style="225" customWidth="1"/>
    <col min="12035" max="12035" width="4.6640625" style="225" customWidth="1"/>
    <col min="12036" max="12036" width="14.88671875" style="225" customWidth="1"/>
    <col min="12037" max="12037" width="37.5546875" style="225" customWidth="1"/>
    <col min="12038" max="12038" width="17.88671875" style="225" customWidth="1"/>
    <col min="12039" max="12039" width="16.6640625" style="225" customWidth="1"/>
    <col min="12040" max="12040" width="16.33203125" style="225" customWidth="1"/>
    <col min="12041" max="12041" width="7.88671875" style="225" customWidth="1"/>
    <col min="12042" max="12042" width="2.44140625" style="225" customWidth="1"/>
    <col min="12043" max="12043" width="7.88671875" style="225" customWidth="1"/>
    <col min="12044" max="12044" width="17" style="225" bestFit="1" customWidth="1"/>
    <col min="12045" max="12045" width="9.109375" style="225"/>
    <col min="12046" max="12046" width="12.6640625" style="225" bestFit="1" customWidth="1"/>
    <col min="12047" max="12047" width="11.5546875" style="225" bestFit="1" customWidth="1"/>
    <col min="12048" max="12288" width="9.109375" style="225"/>
    <col min="12289" max="12289" width="4.6640625" style="225" customWidth="1"/>
    <col min="12290" max="12290" width="4" style="225" customWidth="1"/>
    <col min="12291" max="12291" width="4.6640625" style="225" customWidth="1"/>
    <col min="12292" max="12292" width="14.88671875" style="225" customWidth="1"/>
    <col min="12293" max="12293" width="37.5546875" style="225" customWidth="1"/>
    <col min="12294" max="12294" width="17.88671875" style="225" customWidth="1"/>
    <col min="12295" max="12295" width="16.6640625" style="225" customWidth="1"/>
    <col min="12296" max="12296" width="16.33203125" style="225" customWidth="1"/>
    <col min="12297" max="12297" width="7.88671875" style="225" customWidth="1"/>
    <col min="12298" max="12298" width="2.44140625" style="225" customWidth="1"/>
    <col min="12299" max="12299" width="7.88671875" style="225" customWidth="1"/>
    <col min="12300" max="12300" width="17" style="225" bestFit="1" customWidth="1"/>
    <col min="12301" max="12301" width="9.109375" style="225"/>
    <col min="12302" max="12302" width="12.6640625" style="225" bestFit="1" customWidth="1"/>
    <col min="12303" max="12303" width="11.5546875" style="225" bestFit="1" customWidth="1"/>
    <col min="12304" max="12544" width="9.109375" style="225"/>
    <col min="12545" max="12545" width="4.6640625" style="225" customWidth="1"/>
    <col min="12546" max="12546" width="4" style="225" customWidth="1"/>
    <col min="12547" max="12547" width="4.6640625" style="225" customWidth="1"/>
    <col min="12548" max="12548" width="14.88671875" style="225" customWidth="1"/>
    <col min="12549" max="12549" width="37.5546875" style="225" customWidth="1"/>
    <col min="12550" max="12550" width="17.88671875" style="225" customWidth="1"/>
    <col min="12551" max="12551" width="16.6640625" style="225" customWidth="1"/>
    <col min="12552" max="12552" width="16.33203125" style="225" customWidth="1"/>
    <col min="12553" max="12553" width="7.88671875" style="225" customWidth="1"/>
    <col min="12554" max="12554" width="2.44140625" style="225" customWidth="1"/>
    <col min="12555" max="12555" width="7.88671875" style="225" customWidth="1"/>
    <col min="12556" max="12556" width="17" style="225" bestFit="1" customWidth="1"/>
    <col min="12557" max="12557" width="9.109375" style="225"/>
    <col min="12558" max="12558" width="12.6640625" style="225" bestFit="1" customWidth="1"/>
    <col min="12559" max="12559" width="11.5546875" style="225" bestFit="1" customWidth="1"/>
    <col min="12560" max="12800" width="9.109375" style="225"/>
    <col min="12801" max="12801" width="4.6640625" style="225" customWidth="1"/>
    <col min="12802" max="12802" width="4" style="225" customWidth="1"/>
    <col min="12803" max="12803" width="4.6640625" style="225" customWidth="1"/>
    <col min="12804" max="12804" width="14.88671875" style="225" customWidth="1"/>
    <col min="12805" max="12805" width="37.5546875" style="225" customWidth="1"/>
    <col min="12806" max="12806" width="17.88671875" style="225" customWidth="1"/>
    <col min="12807" max="12807" width="16.6640625" style="225" customWidth="1"/>
    <col min="12808" max="12808" width="16.33203125" style="225" customWidth="1"/>
    <col min="12809" max="12809" width="7.88671875" style="225" customWidth="1"/>
    <col min="12810" max="12810" width="2.44140625" style="225" customWidth="1"/>
    <col min="12811" max="12811" width="7.88671875" style="225" customWidth="1"/>
    <col min="12812" max="12812" width="17" style="225" bestFit="1" customWidth="1"/>
    <col min="12813" max="12813" width="9.109375" style="225"/>
    <col min="12814" max="12814" width="12.6640625" style="225" bestFit="1" customWidth="1"/>
    <col min="12815" max="12815" width="11.5546875" style="225" bestFit="1" customWidth="1"/>
    <col min="12816" max="13056" width="9.109375" style="225"/>
    <col min="13057" max="13057" width="4.6640625" style="225" customWidth="1"/>
    <col min="13058" max="13058" width="4" style="225" customWidth="1"/>
    <col min="13059" max="13059" width="4.6640625" style="225" customWidth="1"/>
    <col min="13060" max="13060" width="14.88671875" style="225" customWidth="1"/>
    <col min="13061" max="13061" width="37.5546875" style="225" customWidth="1"/>
    <col min="13062" max="13062" width="17.88671875" style="225" customWidth="1"/>
    <col min="13063" max="13063" width="16.6640625" style="225" customWidth="1"/>
    <col min="13064" max="13064" width="16.33203125" style="225" customWidth="1"/>
    <col min="13065" max="13065" width="7.88671875" style="225" customWidth="1"/>
    <col min="13066" max="13066" width="2.44140625" style="225" customWidth="1"/>
    <col min="13067" max="13067" width="7.88671875" style="225" customWidth="1"/>
    <col min="13068" max="13068" width="17" style="225" bestFit="1" customWidth="1"/>
    <col min="13069" max="13069" width="9.109375" style="225"/>
    <col min="13070" max="13070" width="12.6640625" style="225" bestFit="1" customWidth="1"/>
    <col min="13071" max="13071" width="11.5546875" style="225" bestFit="1" customWidth="1"/>
    <col min="13072" max="13312" width="9.109375" style="225"/>
    <col min="13313" max="13313" width="4.6640625" style="225" customWidth="1"/>
    <col min="13314" max="13314" width="4" style="225" customWidth="1"/>
    <col min="13315" max="13315" width="4.6640625" style="225" customWidth="1"/>
    <col min="13316" max="13316" width="14.88671875" style="225" customWidth="1"/>
    <col min="13317" max="13317" width="37.5546875" style="225" customWidth="1"/>
    <col min="13318" max="13318" width="17.88671875" style="225" customWidth="1"/>
    <col min="13319" max="13319" width="16.6640625" style="225" customWidth="1"/>
    <col min="13320" max="13320" width="16.33203125" style="225" customWidth="1"/>
    <col min="13321" max="13321" width="7.88671875" style="225" customWidth="1"/>
    <col min="13322" max="13322" width="2.44140625" style="225" customWidth="1"/>
    <col min="13323" max="13323" width="7.88671875" style="225" customWidth="1"/>
    <col min="13324" max="13324" width="17" style="225" bestFit="1" customWidth="1"/>
    <col min="13325" max="13325" width="9.109375" style="225"/>
    <col min="13326" max="13326" width="12.6640625" style="225" bestFit="1" customWidth="1"/>
    <col min="13327" max="13327" width="11.5546875" style="225" bestFit="1" customWidth="1"/>
    <col min="13328" max="13568" width="9.109375" style="225"/>
    <col min="13569" max="13569" width="4.6640625" style="225" customWidth="1"/>
    <col min="13570" max="13570" width="4" style="225" customWidth="1"/>
    <col min="13571" max="13571" width="4.6640625" style="225" customWidth="1"/>
    <col min="13572" max="13572" width="14.88671875" style="225" customWidth="1"/>
    <col min="13573" max="13573" width="37.5546875" style="225" customWidth="1"/>
    <col min="13574" max="13574" width="17.88671875" style="225" customWidth="1"/>
    <col min="13575" max="13575" width="16.6640625" style="225" customWidth="1"/>
    <col min="13576" max="13576" width="16.33203125" style="225" customWidth="1"/>
    <col min="13577" max="13577" width="7.88671875" style="225" customWidth="1"/>
    <col min="13578" max="13578" width="2.44140625" style="225" customWidth="1"/>
    <col min="13579" max="13579" width="7.88671875" style="225" customWidth="1"/>
    <col min="13580" max="13580" width="17" style="225" bestFit="1" customWidth="1"/>
    <col min="13581" max="13581" width="9.109375" style="225"/>
    <col min="13582" max="13582" width="12.6640625" style="225" bestFit="1" customWidth="1"/>
    <col min="13583" max="13583" width="11.5546875" style="225" bestFit="1" customWidth="1"/>
    <col min="13584" max="13824" width="9.109375" style="225"/>
    <col min="13825" max="13825" width="4.6640625" style="225" customWidth="1"/>
    <col min="13826" max="13826" width="4" style="225" customWidth="1"/>
    <col min="13827" max="13827" width="4.6640625" style="225" customWidth="1"/>
    <col min="13828" max="13828" width="14.88671875" style="225" customWidth="1"/>
    <col min="13829" max="13829" width="37.5546875" style="225" customWidth="1"/>
    <col min="13830" max="13830" width="17.88671875" style="225" customWidth="1"/>
    <col min="13831" max="13831" width="16.6640625" style="225" customWidth="1"/>
    <col min="13832" max="13832" width="16.33203125" style="225" customWidth="1"/>
    <col min="13833" max="13833" width="7.88671875" style="225" customWidth="1"/>
    <col min="13834" max="13834" width="2.44140625" style="225" customWidth="1"/>
    <col min="13835" max="13835" width="7.88671875" style="225" customWidth="1"/>
    <col min="13836" max="13836" width="17" style="225" bestFit="1" customWidth="1"/>
    <col min="13837" max="13837" width="9.109375" style="225"/>
    <col min="13838" max="13838" width="12.6640625" style="225" bestFit="1" customWidth="1"/>
    <col min="13839" max="13839" width="11.5546875" style="225" bestFit="1" customWidth="1"/>
    <col min="13840" max="14080" width="9.109375" style="225"/>
    <col min="14081" max="14081" width="4.6640625" style="225" customWidth="1"/>
    <col min="14082" max="14082" width="4" style="225" customWidth="1"/>
    <col min="14083" max="14083" width="4.6640625" style="225" customWidth="1"/>
    <col min="14084" max="14084" width="14.88671875" style="225" customWidth="1"/>
    <col min="14085" max="14085" width="37.5546875" style="225" customWidth="1"/>
    <col min="14086" max="14086" width="17.88671875" style="225" customWidth="1"/>
    <col min="14087" max="14087" width="16.6640625" style="225" customWidth="1"/>
    <col min="14088" max="14088" width="16.33203125" style="225" customWidth="1"/>
    <col min="14089" max="14089" width="7.88671875" style="225" customWidth="1"/>
    <col min="14090" max="14090" width="2.44140625" style="225" customWidth="1"/>
    <col min="14091" max="14091" width="7.88671875" style="225" customWidth="1"/>
    <col min="14092" max="14092" width="17" style="225" bestFit="1" customWidth="1"/>
    <col min="14093" max="14093" width="9.109375" style="225"/>
    <col min="14094" max="14094" width="12.6640625" style="225" bestFit="1" customWidth="1"/>
    <col min="14095" max="14095" width="11.5546875" style="225" bestFit="1" customWidth="1"/>
    <col min="14096" max="14336" width="9.109375" style="225"/>
    <col min="14337" max="14337" width="4.6640625" style="225" customWidth="1"/>
    <col min="14338" max="14338" width="4" style="225" customWidth="1"/>
    <col min="14339" max="14339" width="4.6640625" style="225" customWidth="1"/>
    <col min="14340" max="14340" width="14.88671875" style="225" customWidth="1"/>
    <col min="14341" max="14341" width="37.5546875" style="225" customWidth="1"/>
    <col min="14342" max="14342" width="17.88671875" style="225" customWidth="1"/>
    <col min="14343" max="14343" width="16.6640625" style="225" customWidth="1"/>
    <col min="14344" max="14344" width="16.33203125" style="225" customWidth="1"/>
    <col min="14345" max="14345" width="7.88671875" style="225" customWidth="1"/>
    <col min="14346" max="14346" width="2.44140625" style="225" customWidth="1"/>
    <col min="14347" max="14347" width="7.88671875" style="225" customWidth="1"/>
    <col min="14348" max="14348" width="17" style="225" bestFit="1" customWidth="1"/>
    <col min="14349" max="14349" width="9.109375" style="225"/>
    <col min="14350" max="14350" width="12.6640625" style="225" bestFit="1" customWidth="1"/>
    <col min="14351" max="14351" width="11.5546875" style="225" bestFit="1" customWidth="1"/>
    <col min="14352" max="14592" width="9.109375" style="225"/>
    <col min="14593" max="14593" width="4.6640625" style="225" customWidth="1"/>
    <col min="14594" max="14594" width="4" style="225" customWidth="1"/>
    <col min="14595" max="14595" width="4.6640625" style="225" customWidth="1"/>
    <col min="14596" max="14596" width="14.88671875" style="225" customWidth="1"/>
    <col min="14597" max="14597" width="37.5546875" style="225" customWidth="1"/>
    <col min="14598" max="14598" width="17.88671875" style="225" customWidth="1"/>
    <col min="14599" max="14599" width="16.6640625" style="225" customWidth="1"/>
    <col min="14600" max="14600" width="16.33203125" style="225" customWidth="1"/>
    <col min="14601" max="14601" width="7.88671875" style="225" customWidth="1"/>
    <col min="14602" max="14602" width="2.44140625" style="225" customWidth="1"/>
    <col min="14603" max="14603" width="7.88671875" style="225" customWidth="1"/>
    <col min="14604" max="14604" width="17" style="225" bestFit="1" customWidth="1"/>
    <col min="14605" max="14605" width="9.109375" style="225"/>
    <col min="14606" max="14606" width="12.6640625" style="225" bestFit="1" customWidth="1"/>
    <col min="14607" max="14607" width="11.5546875" style="225" bestFit="1" customWidth="1"/>
    <col min="14608" max="14848" width="9.109375" style="225"/>
    <col min="14849" max="14849" width="4.6640625" style="225" customWidth="1"/>
    <col min="14850" max="14850" width="4" style="225" customWidth="1"/>
    <col min="14851" max="14851" width="4.6640625" style="225" customWidth="1"/>
    <col min="14852" max="14852" width="14.88671875" style="225" customWidth="1"/>
    <col min="14853" max="14853" width="37.5546875" style="225" customWidth="1"/>
    <col min="14854" max="14854" width="17.88671875" style="225" customWidth="1"/>
    <col min="14855" max="14855" width="16.6640625" style="225" customWidth="1"/>
    <col min="14856" max="14856" width="16.33203125" style="225" customWidth="1"/>
    <col min="14857" max="14857" width="7.88671875" style="225" customWidth="1"/>
    <col min="14858" max="14858" width="2.44140625" style="225" customWidth="1"/>
    <col min="14859" max="14859" width="7.88671875" style="225" customWidth="1"/>
    <col min="14860" max="14860" width="17" style="225" bestFit="1" customWidth="1"/>
    <col min="14861" max="14861" width="9.109375" style="225"/>
    <col min="14862" max="14862" width="12.6640625" style="225" bestFit="1" customWidth="1"/>
    <col min="14863" max="14863" width="11.5546875" style="225" bestFit="1" customWidth="1"/>
    <col min="14864" max="15104" width="9.109375" style="225"/>
    <col min="15105" max="15105" width="4.6640625" style="225" customWidth="1"/>
    <col min="15106" max="15106" width="4" style="225" customWidth="1"/>
    <col min="15107" max="15107" width="4.6640625" style="225" customWidth="1"/>
    <col min="15108" max="15108" width="14.88671875" style="225" customWidth="1"/>
    <col min="15109" max="15109" width="37.5546875" style="225" customWidth="1"/>
    <col min="15110" max="15110" width="17.88671875" style="225" customWidth="1"/>
    <col min="15111" max="15111" width="16.6640625" style="225" customWidth="1"/>
    <col min="15112" max="15112" width="16.33203125" style="225" customWidth="1"/>
    <col min="15113" max="15113" width="7.88671875" style="225" customWidth="1"/>
    <col min="15114" max="15114" width="2.44140625" style="225" customWidth="1"/>
    <col min="15115" max="15115" width="7.88671875" style="225" customWidth="1"/>
    <col min="15116" max="15116" width="17" style="225" bestFit="1" customWidth="1"/>
    <col min="15117" max="15117" width="9.109375" style="225"/>
    <col min="15118" max="15118" width="12.6640625" style="225" bestFit="1" customWidth="1"/>
    <col min="15119" max="15119" width="11.5546875" style="225" bestFit="1" customWidth="1"/>
    <col min="15120" max="15360" width="9.109375" style="225"/>
    <col min="15361" max="15361" width="4.6640625" style="225" customWidth="1"/>
    <col min="15362" max="15362" width="4" style="225" customWidth="1"/>
    <col min="15363" max="15363" width="4.6640625" style="225" customWidth="1"/>
    <col min="15364" max="15364" width="14.88671875" style="225" customWidth="1"/>
    <col min="15365" max="15365" width="37.5546875" style="225" customWidth="1"/>
    <col min="15366" max="15366" width="17.88671875" style="225" customWidth="1"/>
    <col min="15367" max="15367" width="16.6640625" style="225" customWidth="1"/>
    <col min="15368" max="15368" width="16.33203125" style="225" customWidth="1"/>
    <col min="15369" max="15369" width="7.88671875" style="225" customWidth="1"/>
    <col min="15370" max="15370" width="2.44140625" style="225" customWidth="1"/>
    <col min="15371" max="15371" width="7.88671875" style="225" customWidth="1"/>
    <col min="15372" max="15372" width="17" style="225" bestFit="1" customWidth="1"/>
    <col min="15373" max="15373" width="9.109375" style="225"/>
    <col min="15374" max="15374" width="12.6640625" style="225" bestFit="1" customWidth="1"/>
    <col min="15375" max="15375" width="11.5546875" style="225" bestFit="1" customWidth="1"/>
    <col min="15376" max="15616" width="9.109375" style="225"/>
    <col min="15617" max="15617" width="4.6640625" style="225" customWidth="1"/>
    <col min="15618" max="15618" width="4" style="225" customWidth="1"/>
    <col min="15619" max="15619" width="4.6640625" style="225" customWidth="1"/>
    <col min="15620" max="15620" width="14.88671875" style="225" customWidth="1"/>
    <col min="15621" max="15621" width="37.5546875" style="225" customWidth="1"/>
    <col min="15622" max="15622" width="17.88671875" style="225" customWidth="1"/>
    <col min="15623" max="15623" width="16.6640625" style="225" customWidth="1"/>
    <col min="15624" max="15624" width="16.33203125" style="225" customWidth="1"/>
    <col min="15625" max="15625" width="7.88671875" style="225" customWidth="1"/>
    <col min="15626" max="15626" width="2.44140625" style="225" customWidth="1"/>
    <col min="15627" max="15627" width="7.88671875" style="225" customWidth="1"/>
    <col min="15628" max="15628" width="17" style="225" bestFit="1" customWidth="1"/>
    <col min="15629" max="15629" width="9.109375" style="225"/>
    <col min="15630" max="15630" width="12.6640625" style="225" bestFit="1" customWidth="1"/>
    <col min="15631" max="15631" width="11.5546875" style="225" bestFit="1" customWidth="1"/>
    <col min="15632" max="15872" width="9.109375" style="225"/>
    <col min="15873" max="15873" width="4.6640625" style="225" customWidth="1"/>
    <col min="15874" max="15874" width="4" style="225" customWidth="1"/>
    <col min="15875" max="15875" width="4.6640625" style="225" customWidth="1"/>
    <col min="15876" max="15876" width="14.88671875" style="225" customWidth="1"/>
    <col min="15877" max="15877" width="37.5546875" style="225" customWidth="1"/>
    <col min="15878" max="15878" width="17.88671875" style="225" customWidth="1"/>
    <col min="15879" max="15879" width="16.6640625" style="225" customWidth="1"/>
    <col min="15880" max="15880" width="16.33203125" style="225" customWidth="1"/>
    <col min="15881" max="15881" width="7.88671875" style="225" customWidth="1"/>
    <col min="15882" max="15882" width="2.44140625" style="225" customWidth="1"/>
    <col min="15883" max="15883" width="7.88671875" style="225" customWidth="1"/>
    <col min="15884" max="15884" width="17" style="225" bestFit="1" customWidth="1"/>
    <col min="15885" max="15885" width="9.109375" style="225"/>
    <col min="15886" max="15886" width="12.6640625" style="225" bestFit="1" customWidth="1"/>
    <col min="15887" max="15887" width="11.5546875" style="225" bestFit="1" customWidth="1"/>
    <col min="15888" max="16128" width="9.109375" style="225"/>
    <col min="16129" max="16129" width="4.6640625" style="225" customWidth="1"/>
    <col min="16130" max="16130" width="4" style="225" customWidth="1"/>
    <col min="16131" max="16131" width="4.6640625" style="225" customWidth="1"/>
    <col min="16132" max="16132" width="14.88671875" style="225" customWidth="1"/>
    <col min="16133" max="16133" width="37.5546875" style="225" customWidth="1"/>
    <col min="16134" max="16134" width="17.88671875" style="225" customWidth="1"/>
    <col min="16135" max="16135" width="16.6640625" style="225" customWidth="1"/>
    <col min="16136" max="16136" width="16.33203125" style="225" customWidth="1"/>
    <col min="16137" max="16137" width="7.88671875" style="225" customWidth="1"/>
    <col min="16138" max="16138" width="2.44140625" style="225" customWidth="1"/>
    <col min="16139" max="16139" width="7.88671875" style="225" customWidth="1"/>
    <col min="16140" max="16140" width="17" style="225" bestFit="1" customWidth="1"/>
    <col min="16141" max="16141" width="9.109375" style="225"/>
    <col min="16142" max="16142" width="12.6640625" style="225" bestFit="1" customWidth="1"/>
    <col min="16143" max="16143" width="11.5546875" style="225" bestFit="1" customWidth="1"/>
    <col min="16144" max="16384" width="9.109375" style="225"/>
  </cols>
  <sheetData>
    <row r="1" spans="1:10" s="163" customFormat="1" ht="22.5" customHeight="1" x14ac:dyDescent="0.25">
      <c r="D1" s="164" t="s">
        <v>0</v>
      </c>
      <c r="E1" s="164"/>
      <c r="F1" s="164"/>
      <c r="G1" s="164"/>
      <c r="H1" s="164"/>
      <c r="I1" s="164"/>
      <c r="J1" s="165"/>
    </row>
    <row r="2" spans="1:10" s="163" customFormat="1" ht="18.75" customHeight="1" x14ac:dyDescent="0.25">
      <c r="D2" s="166" t="s">
        <v>1</v>
      </c>
      <c r="E2" s="166"/>
      <c r="F2" s="166"/>
      <c r="G2" s="166"/>
      <c r="H2" s="166"/>
      <c r="I2" s="166"/>
      <c r="J2" s="167"/>
    </row>
    <row r="3" spans="1:10" s="163" customFormat="1" ht="19.5" customHeight="1" x14ac:dyDescent="0.25">
      <c r="D3" s="166" t="s">
        <v>2</v>
      </c>
      <c r="E3" s="166"/>
      <c r="F3" s="166"/>
      <c r="G3" s="166"/>
      <c r="H3" s="166"/>
      <c r="I3" s="166"/>
      <c r="J3" s="167"/>
    </row>
    <row r="4" spans="1:10" s="163" customFormat="1" ht="11.25" customHeight="1" x14ac:dyDescent="0.25">
      <c r="D4" s="168" t="s">
        <v>88</v>
      </c>
      <c r="E4" s="168"/>
      <c r="F4" s="168"/>
      <c r="G4" s="168"/>
      <c r="H4" s="168"/>
      <c r="I4" s="168"/>
      <c r="J4" s="169"/>
    </row>
    <row r="6" spans="1:10" s="171" customFormat="1" ht="17.399999999999999" x14ac:dyDescent="0.4">
      <c r="A6" s="170" t="s">
        <v>89</v>
      </c>
      <c r="B6" s="170"/>
      <c r="C6" s="170"/>
      <c r="D6" s="170"/>
      <c r="E6" s="170"/>
      <c r="F6" s="170"/>
      <c r="G6" s="170"/>
      <c r="H6" s="170"/>
      <c r="I6" s="170"/>
    </row>
    <row r="7" spans="1:10" s="171" customFormat="1" ht="3.75" customHeight="1" x14ac:dyDescent="0.4">
      <c r="A7" s="170"/>
      <c r="B7" s="170"/>
      <c r="C7" s="170"/>
      <c r="D7" s="170"/>
      <c r="E7" s="170"/>
      <c r="F7" s="170"/>
      <c r="G7" s="170"/>
      <c r="H7" s="170"/>
      <c r="I7" s="170"/>
    </row>
    <row r="8" spans="1:10" s="171" customFormat="1" ht="17.399999999999999" x14ac:dyDescent="0.4">
      <c r="A8" s="172" t="s">
        <v>90</v>
      </c>
      <c r="B8" s="172"/>
      <c r="C8" s="172"/>
      <c r="E8" s="173" t="s">
        <v>91</v>
      </c>
      <c r="G8" s="172"/>
    </row>
    <row r="9" spans="1:10" s="171" customFormat="1" ht="17.399999999999999" x14ac:dyDescent="0.4">
      <c r="A9" s="172" t="s">
        <v>92</v>
      </c>
      <c r="B9" s="172"/>
      <c r="C9" s="172"/>
      <c r="E9" s="173" t="s">
        <v>93</v>
      </c>
      <c r="G9" s="172"/>
    </row>
    <row r="10" spans="1:10" s="171" customFormat="1" ht="17.399999999999999" x14ac:dyDescent="0.4">
      <c r="A10" s="172"/>
      <c r="B10" s="172"/>
      <c r="C10" s="172"/>
      <c r="E10" s="173" t="s">
        <v>94</v>
      </c>
      <c r="G10" s="172"/>
    </row>
    <row r="11" spans="1:10" s="171" customFormat="1" ht="17.399999999999999" x14ac:dyDescent="0.4">
      <c r="A11" s="172" t="s">
        <v>95</v>
      </c>
      <c r="B11" s="172"/>
      <c r="C11" s="172"/>
      <c r="E11" s="173" t="s">
        <v>96</v>
      </c>
      <c r="G11" s="172"/>
    </row>
    <row r="12" spans="1:10" s="171" customFormat="1" ht="17.399999999999999" x14ac:dyDescent="0.4">
      <c r="A12" s="171" t="s">
        <v>97</v>
      </c>
      <c r="E12" s="174" t="s">
        <v>98</v>
      </c>
    </row>
    <row r="13" spans="1:10" s="171" customFormat="1" ht="9" customHeight="1" x14ac:dyDescent="0.4"/>
    <row r="14" spans="1:10" s="171" customFormat="1" ht="17.399999999999999" x14ac:dyDescent="0.4">
      <c r="A14" s="175" t="s">
        <v>99</v>
      </c>
      <c r="B14" s="176" t="s">
        <v>11</v>
      </c>
      <c r="C14" s="177"/>
      <c r="D14" s="177"/>
      <c r="E14" s="178"/>
      <c r="F14" s="179" t="s">
        <v>12</v>
      </c>
      <c r="G14" s="180" t="s">
        <v>13</v>
      </c>
      <c r="H14" s="181" t="s">
        <v>14</v>
      </c>
      <c r="I14" s="182" t="s">
        <v>15</v>
      </c>
    </row>
    <row r="15" spans="1:10" s="171" customFormat="1" ht="17.399999999999999" x14ac:dyDescent="0.4">
      <c r="A15" s="183"/>
      <c r="B15" s="184"/>
      <c r="C15" s="185"/>
      <c r="D15" s="185"/>
      <c r="E15" s="186"/>
      <c r="F15" s="179" t="s">
        <v>16</v>
      </c>
      <c r="G15" s="180" t="s">
        <v>16</v>
      </c>
      <c r="H15" s="180" t="s">
        <v>16</v>
      </c>
      <c r="I15" s="187"/>
    </row>
    <row r="16" spans="1:10" s="194" customFormat="1" ht="15.75" customHeight="1" x14ac:dyDescent="0.3">
      <c r="A16" s="188">
        <v>1</v>
      </c>
      <c r="B16" s="189">
        <v>2</v>
      </c>
      <c r="C16" s="190"/>
      <c r="D16" s="190"/>
      <c r="E16" s="191"/>
      <c r="F16" s="192">
        <v>3</v>
      </c>
      <c r="G16" s="192">
        <v>4</v>
      </c>
      <c r="H16" s="193">
        <v>5</v>
      </c>
      <c r="I16" s="192">
        <v>6</v>
      </c>
    </row>
    <row r="17" spans="1:9" s="171" customFormat="1" ht="29.25" customHeight="1" x14ac:dyDescent="0.4">
      <c r="A17" s="195" t="s">
        <v>100</v>
      </c>
      <c r="B17" s="196" t="s">
        <v>101</v>
      </c>
      <c r="C17" s="197"/>
      <c r="D17" s="197"/>
      <c r="E17" s="198"/>
      <c r="F17" s="199">
        <f>F18+F24+F25+F26+F27+F28</f>
        <v>231391100</v>
      </c>
      <c r="G17" s="199">
        <f>G18+G24+G25+G26+G27+G28</f>
        <v>231266600</v>
      </c>
      <c r="H17" s="199">
        <f>F17-G17</f>
        <v>124500</v>
      </c>
      <c r="I17" s="200"/>
    </row>
    <row r="18" spans="1:9" s="171" customFormat="1" ht="34.5" customHeight="1" x14ac:dyDescent="0.4">
      <c r="A18" s="195"/>
      <c r="B18" s="196" t="s">
        <v>102</v>
      </c>
      <c r="C18" s="201" t="s">
        <v>103</v>
      </c>
      <c r="D18" s="201"/>
      <c r="E18" s="202"/>
      <c r="F18" s="203">
        <f>SUM(F19:F23)</f>
        <v>158143600</v>
      </c>
      <c r="G18" s="203">
        <f>SUM(G19:G23)</f>
        <v>158110600</v>
      </c>
      <c r="H18" s="199">
        <f t="shared" ref="H18:H33" si="0">F18-G18</f>
        <v>33000</v>
      </c>
      <c r="I18" s="204"/>
    </row>
    <row r="19" spans="1:9" s="171" customFormat="1" ht="17.399999999999999" x14ac:dyDescent="0.4">
      <c r="A19" s="195"/>
      <c r="B19" s="196"/>
      <c r="C19" s="197" t="s">
        <v>21</v>
      </c>
      <c r="D19" s="205" t="s">
        <v>22</v>
      </c>
      <c r="E19" s="206"/>
      <c r="F19" s="203">
        <v>111300000</v>
      </c>
      <c r="G19" s="203">
        <v>111300000</v>
      </c>
      <c r="H19" s="207">
        <f t="shared" si="0"/>
        <v>0</v>
      </c>
      <c r="I19" s="204"/>
    </row>
    <row r="20" spans="1:9" s="171" customFormat="1" ht="17.399999999999999" x14ac:dyDescent="0.4">
      <c r="A20" s="195"/>
      <c r="B20" s="196"/>
      <c r="C20" s="197" t="s">
        <v>23</v>
      </c>
      <c r="D20" s="205" t="s">
        <v>24</v>
      </c>
      <c r="E20" s="206"/>
      <c r="F20" s="203">
        <v>26480000</v>
      </c>
      <c r="G20" s="203">
        <v>26480000</v>
      </c>
      <c r="H20" s="207">
        <f t="shared" si="0"/>
        <v>0</v>
      </c>
      <c r="I20" s="204"/>
    </row>
    <row r="21" spans="1:9" s="171" customFormat="1" ht="17.399999999999999" x14ac:dyDescent="0.4">
      <c r="A21" s="195"/>
      <c r="B21" s="196"/>
      <c r="C21" s="197" t="s">
        <v>25</v>
      </c>
      <c r="D21" s="205" t="s">
        <v>104</v>
      </c>
      <c r="E21" s="206"/>
      <c r="F21" s="203">
        <v>3339000</v>
      </c>
      <c r="G21" s="203">
        <v>3339000</v>
      </c>
      <c r="H21" s="207">
        <f t="shared" si="0"/>
        <v>0</v>
      </c>
      <c r="I21" s="204"/>
    </row>
    <row r="22" spans="1:9" s="171" customFormat="1" ht="17.399999999999999" x14ac:dyDescent="0.4">
      <c r="A22" s="195"/>
      <c r="B22" s="196"/>
      <c r="C22" s="197" t="s">
        <v>27</v>
      </c>
      <c r="D22" s="205" t="s">
        <v>28</v>
      </c>
      <c r="E22" s="206"/>
      <c r="F22" s="203">
        <v>424600</v>
      </c>
      <c r="G22" s="203">
        <f>[1]real!D170</f>
        <v>391600</v>
      </c>
      <c r="H22" s="199">
        <f t="shared" si="0"/>
        <v>33000</v>
      </c>
      <c r="I22" s="204"/>
    </row>
    <row r="23" spans="1:9" s="171" customFormat="1" ht="17.399999999999999" x14ac:dyDescent="0.4">
      <c r="A23" s="195"/>
      <c r="B23" s="196"/>
      <c r="C23" s="197" t="s">
        <v>38</v>
      </c>
      <c r="D23" s="205" t="s">
        <v>39</v>
      </c>
      <c r="E23" s="206"/>
      <c r="F23" s="203">
        <v>16600000</v>
      </c>
      <c r="G23" s="203">
        <v>16600000</v>
      </c>
      <c r="H23" s="207">
        <v>0</v>
      </c>
      <c r="I23" s="204"/>
    </row>
    <row r="24" spans="1:9" s="212" customFormat="1" ht="30" customHeight="1" x14ac:dyDescent="0.3">
      <c r="A24" s="208"/>
      <c r="B24" s="209" t="s">
        <v>105</v>
      </c>
      <c r="C24" s="210" t="s">
        <v>106</v>
      </c>
      <c r="D24" s="210"/>
      <c r="E24" s="211"/>
      <c r="F24" s="203">
        <v>27538500</v>
      </c>
      <c r="G24" s="203">
        <v>27447000</v>
      </c>
      <c r="H24" s="199">
        <f t="shared" si="0"/>
        <v>91500</v>
      </c>
      <c r="I24" s="199"/>
    </row>
    <row r="25" spans="1:9" s="171" customFormat="1" ht="30" customHeight="1" x14ac:dyDescent="0.4">
      <c r="A25" s="195"/>
      <c r="B25" s="196" t="s">
        <v>107</v>
      </c>
      <c r="C25" s="205" t="s">
        <v>108</v>
      </c>
      <c r="D25" s="205"/>
      <c r="E25" s="206"/>
      <c r="F25" s="203">
        <v>33900000</v>
      </c>
      <c r="G25" s="203">
        <f>[1]real!D323</f>
        <v>33900000</v>
      </c>
      <c r="H25" s="207">
        <f t="shared" si="0"/>
        <v>0</v>
      </c>
      <c r="I25" s="204"/>
    </row>
    <row r="26" spans="1:9" s="171" customFormat="1" ht="45.75" customHeight="1" x14ac:dyDescent="0.4">
      <c r="A26" s="195"/>
      <c r="B26" s="196" t="s">
        <v>109</v>
      </c>
      <c r="C26" s="201" t="s">
        <v>110</v>
      </c>
      <c r="D26" s="201"/>
      <c r="E26" s="202"/>
      <c r="F26" s="203">
        <v>3000000</v>
      </c>
      <c r="G26" s="203">
        <v>3000000</v>
      </c>
      <c r="H26" s="207">
        <f t="shared" si="0"/>
        <v>0</v>
      </c>
      <c r="I26" s="204"/>
    </row>
    <row r="27" spans="1:9" s="171" customFormat="1" ht="45" customHeight="1" x14ac:dyDescent="0.4">
      <c r="A27" s="195"/>
      <c r="B27" s="196" t="s">
        <v>111</v>
      </c>
      <c r="C27" s="201" t="s">
        <v>112</v>
      </c>
      <c r="D27" s="201"/>
      <c r="E27" s="202"/>
      <c r="F27" s="213">
        <v>1809000</v>
      </c>
      <c r="G27" s="203">
        <v>1809000</v>
      </c>
      <c r="H27" s="207">
        <f t="shared" si="0"/>
        <v>0</v>
      </c>
      <c r="I27" s="204"/>
    </row>
    <row r="28" spans="1:9" s="171" customFormat="1" ht="30" customHeight="1" x14ac:dyDescent="0.4">
      <c r="A28" s="195"/>
      <c r="B28" s="196" t="s">
        <v>113</v>
      </c>
      <c r="C28" s="205" t="s">
        <v>114</v>
      </c>
      <c r="D28" s="205"/>
      <c r="E28" s="206"/>
      <c r="F28" s="203">
        <v>7000000</v>
      </c>
      <c r="G28" s="203">
        <v>7000000</v>
      </c>
      <c r="H28" s="207">
        <f t="shared" si="0"/>
        <v>0</v>
      </c>
      <c r="I28" s="204"/>
    </row>
    <row r="29" spans="1:9" s="171" customFormat="1" ht="33.75" customHeight="1" x14ac:dyDescent="0.4">
      <c r="A29" s="195" t="s">
        <v>115</v>
      </c>
      <c r="B29" s="196" t="s">
        <v>116</v>
      </c>
      <c r="C29" s="197"/>
      <c r="D29" s="197"/>
      <c r="E29" s="198"/>
      <c r="F29" s="203">
        <f>SUM(F30:F31)</f>
        <v>3650000</v>
      </c>
      <c r="G29" s="203">
        <f>SUM(G30:G31)</f>
        <v>3650000</v>
      </c>
      <c r="H29" s="207">
        <f t="shared" si="0"/>
        <v>0</v>
      </c>
      <c r="I29" s="204"/>
    </row>
    <row r="30" spans="1:9" s="171" customFormat="1" ht="41.25" customHeight="1" x14ac:dyDescent="0.4">
      <c r="A30" s="195"/>
      <c r="B30" s="196" t="s">
        <v>102</v>
      </c>
      <c r="C30" s="201" t="s">
        <v>117</v>
      </c>
      <c r="D30" s="201"/>
      <c r="E30" s="202"/>
      <c r="F30" s="203">
        <v>2900000</v>
      </c>
      <c r="G30" s="203">
        <v>2900000</v>
      </c>
      <c r="H30" s="207">
        <f t="shared" si="0"/>
        <v>0</v>
      </c>
      <c r="I30" s="204"/>
    </row>
    <row r="31" spans="1:9" s="171" customFormat="1" ht="64.5" customHeight="1" x14ac:dyDescent="0.4">
      <c r="A31" s="195"/>
      <c r="B31" s="196" t="s">
        <v>105</v>
      </c>
      <c r="C31" s="201" t="s">
        <v>118</v>
      </c>
      <c r="D31" s="201"/>
      <c r="E31" s="202"/>
      <c r="F31" s="203">
        <v>750000</v>
      </c>
      <c r="G31" s="203">
        <v>750000</v>
      </c>
      <c r="H31" s="207">
        <f t="shared" si="0"/>
        <v>0</v>
      </c>
      <c r="I31" s="204"/>
    </row>
    <row r="32" spans="1:9" s="171" customFormat="1" ht="32.25" customHeight="1" x14ac:dyDescent="0.4">
      <c r="A32" s="195" t="s">
        <v>119</v>
      </c>
      <c r="B32" s="196" t="s">
        <v>120</v>
      </c>
      <c r="C32" s="197"/>
      <c r="D32" s="197"/>
      <c r="E32" s="198"/>
      <c r="F32" s="203">
        <f>F33</f>
        <v>3750000</v>
      </c>
      <c r="G32" s="203">
        <f>G33</f>
        <v>3750000</v>
      </c>
      <c r="H32" s="207">
        <f t="shared" si="0"/>
        <v>0</v>
      </c>
      <c r="I32" s="204"/>
    </row>
    <row r="33" spans="1:12" s="171" customFormat="1" ht="26.25" customHeight="1" x14ac:dyDescent="0.4">
      <c r="A33" s="195"/>
      <c r="B33" s="196" t="s">
        <v>17</v>
      </c>
      <c r="C33" s="197" t="s">
        <v>121</v>
      </c>
      <c r="D33" s="197"/>
      <c r="E33" s="198"/>
      <c r="F33" s="203">
        <v>3750000</v>
      </c>
      <c r="G33" s="203">
        <v>3750000</v>
      </c>
      <c r="H33" s="207">
        <f t="shared" si="0"/>
        <v>0</v>
      </c>
      <c r="I33" s="204"/>
    </row>
    <row r="34" spans="1:12" s="171" customFormat="1" ht="17.399999999999999" x14ac:dyDescent="0.4">
      <c r="A34" s="195"/>
      <c r="B34" s="196"/>
      <c r="C34" s="197"/>
      <c r="D34" s="205"/>
      <c r="E34" s="206"/>
      <c r="F34" s="214"/>
      <c r="G34" s="214"/>
      <c r="H34" s="215"/>
      <c r="I34" s="204"/>
    </row>
    <row r="35" spans="1:12" s="171" customFormat="1" ht="18" thickBot="1" x14ac:dyDescent="0.45">
      <c r="A35" s="216"/>
      <c r="B35" s="217"/>
      <c r="C35" s="217"/>
      <c r="D35" s="218" t="s">
        <v>122</v>
      </c>
      <c r="E35" s="219"/>
      <c r="F35" s="220">
        <f>SUM(F17+F29+F32)</f>
        <v>238791100</v>
      </c>
      <c r="G35" s="220">
        <f>SUM(G17+G29+G32)</f>
        <v>238666600</v>
      </c>
      <c r="H35" s="220">
        <f>SUM(H17+H29+H32)</f>
        <v>124500</v>
      </c>
      <c r="I35" s="221"/>
    </row>
    <row r="36" spans="1:12" s="171" customFormat="1" ht="17.399999999999999" x14ac:dyDescent="0.4"/>
    <row r="37" spans="1:12" s="171" customFormat="1" ht="17.399999999999999" x14ac:dyDescent="0.4">
      <c r="G37" s="170" t="s">
        <v>123</v>
      </c>
      <c r="H37" s="170"/>
      <c r="I37" s="170"/>
      <c r="J37" s="173"/>
    </row>
    <row r="38" spans="1:12" s="171" customFormat="1" ht="17.399999999999999" x14ac:dyDescent="0.4">
      <c r="H38" s="222" t="s">
        <v>86</v>
      </c>
      <c r="I38" s="222"/>
      <c r="L38" s="223"/>
    </row>
    <row r="39" spans="1:12" s="171" customFormat="1" ht="17.399999999999999" x14ac:dyDescent="0.4"/>
    <row r="40" spans="1:12" s="171" customFormat="1" ht="17.399999999999999" x14ac:dyDescent="0.4">
      <c r="H40" s="170"/>
      <c r="I40" s="170"/>
    </row>
    <row r="41" spans="1:12" s="171" customFormat="1" ht="17.399999999999999" x14ac:dyDescent="0.4">
      <c r="H41" s="224"/>
    </row>
    <row r="42" spans="1:12" s="171" customFormat="1" ht="17.399999999999999" x14ac:dyDescent="0.4"/>
    <row r="43" spans="1:12" s="171" customFormat="1" ht="17.399999999999999" x14ac:dyDescent="0.4">
      <c r="H43" s="170" t="s">
        <v>87</v>
      </c>
      <c r="I43" s="170"/>
    </row>
    <row r="44" spans="1:12" s="171" customFormat="1" ht="17.399999999999999" x14ac:dyDescent="0.4"/>
  </sheetData>
  <mergeCells count="28">
    <mergeCell ref="G37:I37"/>
    <mergeCell ref="H38:I38"/>
    <mergeCell ref="H40:I40"/>
    <mergeCell ref="H43:I43"/>
    <mergeCell ref="C27:E27"/>
    <mergeCell ref="C28:E28"/>
    <mergeCell ref="C30:E30"/>
    <mergeCell ref="C31:E31"/>
    <mergeCell ref="D34:E34"/>
    <mergeCell ref="D35:E35"/>
    <mergeCell ref="D20:E20"/>
    <mergeCell ref="D21:E21"/>
    <mergeCell ref="D22:E22"/>
    <mergeCell ref="D23:E23"/>
    <mergeCell ref="C25:E25"/>
    <mergeCell ref="C26:E26"/>
    <mergeCell ref="A14:A15"/>
    <mergeCell ref="B14:E15"/>
    <mergeCell ref="I14:I15"/>
    <mergeCell ref="B16:E16"/>
    <mergeCell ref="C18:E18"/>
    <mergeCell ref="D19:E19"/>
    <mergeCell ref="D1:I1"/>
    <mergeCell ref="D2:I2"/>
    <mergeCell ref="D3:I3"/>
    <mergeCell ref="D4:I4"/>
    <mergeCell ref="A6:I6"/>
    <mergeCell ref="A7:I7"/>
  </mergeCells>
  <printOptions horizontalCentered="1"/>
  <pageMargins left="0.59055118110236227" right="0.31496062992125984" top="0.55118110236220474" bottom="0.55118110236220474" header="0.31496062992125984" footer="0.31496062992125984"/>
  <pageSetup paperSize="10000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REALISASI TAHAP 1</vt:lpstr>
      <vt:lpstr>REALISASI TAHAP 2</vt:lpstr>
      <vt:lpstr>REALISASI TAHAP 3</vt:lpstr>
      <vt:lpstr>'REALISASI TAHAP 1'!Print_Area</vt:lpstr>
      <vt:lpstr>'REALISASI TAHAP 2'!Print_Area</vt:lpstr>
      <vt:lpstr>'REALISASI TAHAP 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2024-08-30T02:49:12Z</dcterms:created>
  <dcterms:modified xsi:type="dcterms:W3CDTF">2024-08-30T03:06:54Z</dcterms:modified>
</cp:coreProperties>
</file>