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OPEN DATA\BAHAN UPLOAD\"/>
    </mc:Choice>
  </mc:AlternateContent>
  <bookViews>
    <workbookView xWindow="0" yWindow="0" windowWidth="23040" windowHeight="9192"/>
  </bookViews>
  <sheets>
    <sheet name="PPH" sheetId="1" r:id="rId1"/>
  </sheets>
  <externalReferences>
    <externalReference r:id="rId2"/>
  </externalReferences>
  <definedNames>
    <definedName name="\0">#REF!</definedName>
    <definedName name="\p">#REF!</definedName>
    <definedName name="\s">#REF!</definedName>
    <definedName name="Print_Area_MI">#REF!</definedName>
    <definedName name="_xlnm.Print_Titles" localSheetId="0">PPH!$4:$6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1" i="1" l="1" a="1"/>
  <c r="O81" i="1" s="1"/>
  <c r="D81" i="1"/>
  <c r="U79" i="1" a="1"/>
  <c r="U79" i="1" s="1"/>
  <c r="R79" i="1"/>
  <c r="R79" i="1" a="1"/>
  <c r="J79" i="1" a="1"/>
  <c r="J79" i="1" s="1"/>
  <c r="G79" i="1" a="1"/>
  <c r="G79" i="1" s="1"/>
  <c r="V77" i="1" a="1"/>
  <c r="V77" i="1" s="1"/>
  <c r="T77" i="1" a="1"/>
  <c r="T77" i="1" s="1"/>
  <c r="S77" i="1" a="1"/>
  <c r="S77" i="1" s="1"/>
  <c r="Q77" i="1" a="1"/>
  <c r="Q77" i="1" s="1"/>
  <c r="P77" i="1" a="1"/>
  <c r="P77" i="1" s="1"/>
  <c r="O77" i="1" a="1"/>
  <c r="O77" i="1" s="1"/>
  <c r="D77" i="1" a="1"/>
  <c r="D77" i="1" s="1"/>
  <c r="V76" i="1" a="1"/>
  <c r="V76" i="1" s="1"/>
  <c r="T76" i="1" a="1"/>
  <c r="T76" i="1" s="1"/>
  <c r="S76" i="1" a="1"/>
  <c r="S76" i="1" s="1"/>
  <c r="Q76" i="1" a="1"/>
  <c r="Q76" i="1" s="1"/>
  <c r="P76" i="1" a="1"/>
  <c r="P76" i="1" s="1"/>
  <c r="O76" i="1" a="1"/>
  <c r="O76" i="1" s="1"/>
  <c r="D76" i="1" a="1"/>
  <c r="D76" i="1" s="1"/>
  <c r="V75" i="1" a="1"/>
  <c r="V75" i="1" s="1"/>
  <c r="T75" i="1" a="1"/>
  <c r="T75" i="1" s="1"/>
  <c r="S75" i="1" a="1"/>
  <c r="S75" i="1" s="1"/>
  <c r="Q75" i="1" a="1"/>
  <c r="Q75" i="1" s="1"/>
  <c r="P75" i="1" a="1"/>
  <c r="P75" i="1" s="1"/>
  <c r="O75" i="1" a="1"/>
  <c r="O75" i="1" s="1"/>
  <c r="D75" i="1" a="1"/>
  <c r="D75" i="1" s="1"/>
  <c r="V74" i="1" a="1"/>
  <c r="V74" i="1" s="1"/>
  <c r="T74" i="1" a="1"/>
  <c r="T74" i="1" s="1"/>
  <c r="S74" i="1" a="1"/>
  <c r="S74" i="1" s="1"/>
  <c r="Q74" i="1" a="1"/>
  <c r="Q74" i="1" s="1"/>
  <c r="P74" i="1" a="1"/>
  <c r="P74" i="1" s="1"/>
  <c r="O74" i="1" a="1"/>
  <c r="O74" i="1" s="1"/>
  <c r="D74" i="1" a="1"/>
  <c r="D74" i="1" s="1"/>
  <c r="V73" i="1" a="1"/>
  <c r="V73" i="1" s="1"/>
  <c r="T73" i="1" a="1"/>
  <c r="T73" i="1" s="1"/>
  <c r="S73" i="1" a="1"/>
  <c r="S73" i="1" s="1"/>
  <c r="Q73" i="1" a="1"/>
  <c r="Q73" i="1" s="1"/>
  <c r="P73" i="1" a="1"/>
  <c r="P73" i="1" s="1"/>
  <c r="O73" i="1" a="1"/>
  <c r="O73" i="1" s="1"/>
  <c r="D73" i="1" a="1"/>
  <c r="D73" i="1" s="1"/>
  <c r="V72" i="1" a="1"/>
  <c r="V72" i="1" s="1"/>
  <c r="T72" i="1" a="1"/>
  <c r="T72" i="1" s="1"/>
  <c r="S72" i="1" a="1"/>
  <c r="S72" i="1" s="1"/>
  <c r="Q72" i="1" a="1"/>
  <c r="Q72" i="1" s="1"/>
  <c r="P72" i="1" a="1"/>
  <c r="P72" i="1" s="1"/>
  <c r="O72" i="1" a="1"/>
  <c r="O72" i="1" s="1"/>
  <c r="D72" i="1" a="1"/>
  <c r="D72" i="1" s="1"/>
  <c r="V71" i="1" a="1"/>
  <c r="V71" i="1" s="1"/>
  <c r="T71" i="1" a="1"/>
  <c r="T71" i="1" s="1"/>
  <c r="S71" i="1" a="1"/>
  <c r="S71" i="1" s="1"/>
  <c r="Q71" i="1" a="1"/>
  <c r="Q71" i="1" s="1"/>
  <c r="P71" i="1" a="1"/>
  <c r="P71" i="1" s="1"/>
  <c r="O71" i="1" a="1"/>
  <c r="O71" i="1" s="1"/>
  <c r="F71" i="1" a="1"/>
  <c r="F71" i="1" s="1"/>
  <c r="I71" i="1" s="1" a="1"/>
  <c r="I71" i="1" s="1"/>
  <c r="K71" i="1" s="1" a="1"/>
  <c r="K71" i="1" s="1"/>
  <c r="D71" i="1" a="1"/>
  <c r="D71" i="1" s="1"/>
  <c r="V70" i="1" a="1"/>
  <c r="V70" i="1" s="1"/>
  <c r="T70" i="1" a="1"/>
  <c r="T70" i="1" s="1"/>
  <c r="S70" i="1" a="1"/>
  <c r="S70" i="1" s="1"/>
  <c r="Q70" i="1" a="1"/>
  <c r="Q70" i="1" s="1"/>
  <c r="P70" i="1" a="1"/>
  <c r="P70" i="1" s="1"/>
  <c r="O70" i="1" a="1"/>
  <c r="O70" i="1" s="1"/>
  <c r="D70" i="1" a="1"/>
  <c r="D70" i="1" s="1"/>
  <c r="F70" i="1" s="1" a="1"/>
  <c r="F70" i="1" s="1"/>
  <c r="I70" i="1" s="1" a="1"/>
  <c r="I70" i="1" s="1"/>
  <c r="K70" i="1" s="1" a="1"/>
  <c r="K70" i="1" s="1"/>
  <c r="V69" i="1" a="1"/>
  <c r="V69" i="1" s="1"/>
  <c r="V79" i="1" s="1" a="1"/>
  <c r="V79" i="1" s="1"/>
  <c r="T69" i="1" a="1"/>
  <c r="T69" i="1" s="1"/>
  <c r="T79" i="1" s="1" a="1"/>
  <c r="T79" i="1" s="1"/>
  <c r="S69" i="1" a="1"/>
  <c r="S69" i="1" s="1"/>
  <c r="Q69" i="1" a="1"/>
  <c r="Q69" i="1" s="1"/>
  <c r="Q79" i="1" s="1" a="1"/>
  <c r="Q79" i="1" s="1"/>
  <c r="P69" i="1" a="1"/>
  <c r="P69" i="1" s="1"/>
  <c r="P79" i="1" s="1" a="1"/>
  <c r="P79" i="1" s="1"/>
  <c r="O69" i="1" a="1"/>
  <c r="O69" i="1" s="1"/>
  <c r="O79" i="1" s="1" a="1"/>
  <c r="O79" i="1" s="1"/>
  <c r="D69" i="1" a="1"/>
  <c r="D69" i="1" s="1"/>
  <c r="R64" i="1"/>
  <c r="G64" i="1"/>
  <c r="O62" i="1" a="1"/>
  <c r="O62" i="1" s="1"/>
  <c r="D62" i="1"/>
  <c r="U60" i="1"/>
  <c r="U60" i="1" a="1"/>
  <c r="R60" i="1"/>
  <c r="R60" i="1" a="1"/>
  <c r="J60" i="1"/>
  <c r="J60" i="1" a="1"/>
  <c r="G60" i="1"/>
  <c r="G60" i="1" a="1"/>
  <c r="O58" i="1"/>
  <c r="O58" i="1" a="1"/>
  <c r="K58" i="1"/>
  <c r="K58" i="1" a="1"/>
  <c r="I58" i="1"/>
  <c r="I58" i="1" a="1"/>
  <c r="H58" i="1"/>
  <c r="H58" i="1" a="1"/>
  <c r="F58" i="1"/>
  <c r="F58" i="1" a="1"/>
  <c r="E58" i="1"/>
  <c r="E58" i="1" a="1"/>
  <c r="D58" i="1"/>
  <c r="D58" i="1" a="1"/>
  <c r="O57" i="1" a="1"/>
  <c r="O57" i="1" s="1"/>
  <c r="K57" i="1"/>
  <c r="K57" i="1" a="1"/>
  <c r="I57" i="1" a="1"/>
  <c r="I57" i="1" s="1"/>
  <c r="H57" i="1" a="1"/>
  <c r="H57" i="1" s="1"/>
  <c r="F57" i="1" a="1"/>
  <c r="F57" i="1" s="1"/>
  <c r="E57" i="1" a="1"/>
  <c r="E57" i="1" s="1"/>
  <c r="D57" i="1" a="1"/>
  <c r="D57" i="1" s="1"/>
  <c r="O56" i="1" a="1"/>
  <c r="O56" i="1" s="1"/>
  <c r="K56" i="1" a="1"/>
  <c r="K56" i="1" s="1"/>
  <c r="I56" i="1" a="1"/>
  <c r="I56" i="1" s="1"/>
  <c r="H56" i="1" a="1"/>
  <c r="H56" i="1" s="1"/>
  <c r="F56" i="1" a="1"/>
  <c r="F56" i="1" s="1"/>
  <c r="E56" i="1" a="1"/>
  <c r="E56" i="1" s="1"/>
  <c r="D56" i="1" a="1"/>
  <c r="D56" i="1" s="1"/>
  <c r="O55" i="1" a="1"/>
  <c r="O55" i="1" s="1"/>
  <c r="K55" i="1" a="1"/>
  <c r="K55" i="1" s="1"/>
  <c r="I55" i="1" a="1"/>
  <c r="I55" i="1" s="1"/>
  <c r="H55" i="1" a="1"/>
  <c r="H55" i="1" s="1"/>
  <c r="F55" i="1" a="1"/>
  <c r="F55" i="1" s="1"/>
  <c r="E55" i="1" a="1"/>
  <c r="E55" i="1" s="1"/>
  <c r="D55" i="1" a="1"/>
  <c r="D55" i="1" s="1"/>
  <c r="O54" i="1" a="1"/>
  <c r="O54" i="1" s="1"/>
  <c r="K54" i="1" a="1"/>
  <c r="K54" i="1" s="1"/>
  <c r="I54" i="1" a="1"/>
  <c r="I54" i="1" s="1"/>
  <c r="H54" i="1" a="1"/>
  <c r="H54" i="1" s="1"/>
  <c r="F54" i="1" a="1"/>
  <c r="F54" i="1" s="1"/>
  <c r="E54" i="1" a="1"/>
  <c r="E54" i="1" s="1"/>
  <c r="D54" i="1" a="1"/>
  <c r="D54" i="1" s="1"/>
  <c r="O53" i="1" a="1"/>
  <c r="O53" i="1" s="1"/>
  <c r="K53" i="1" a="1"/>
  <c r="K53" i="1" s="1"/>
  <c r="I53" i="1" a="1"/>
  <c r="I53" i="1" s="1"/>
  <c r="H53" i="1" a="1"/>
  <c r="H53" i="1" s="1"/>
  <c r="F53" i="1" a="1"/>
  <c r="F53" i="1" s="1"/>
  <c r="E53" i="1" a="1"/>
  <c r="E53" i="1" s="1"/>
  <c r="D53" i="1"/>
  <c r="D53" i="1" a="1"/>
  <c r="O52" i="1"/>
  <c r="Q52" i="1" s="1" a="1"/>
  <c r="Q52" i="1" s="1"/>
  <c r="T52" i="1" s="1" a="1"/>
  <c r="T52" i="1" s="1"/>
  <c r="V52" i="1" s="1" a="1"/>
  <c r="V52" i="1" s="1"/>
  <c r="O52" i="1" a="1"/>
  <c r="K52" i="1" a="1"/>
  <c r="K52" i="1" s="1"/>
  <c r="I52" i="1" a="1"/>
  <c r="I52" i="1" s="1"/>
  <c r="H52" i="1" a="1"/>
  <c r="H52" i="1" s="1"/>
  <c r="F52" i="1"/>
  <c r="F52" i="1" a="1"/>
  <c r="E52" i="1" a="1"/>
  <c r="E52" i="1" s="1"/>
  <c r="D52" i="1" a="1"/>
  <c r="D52" i="1" s="1"/>
  <c r="O51" i="1" a="1"/>
  <c r="O51" i="1" s="1"/>
  <c r="K51" i="1"/>
  <c r="K51" i="1" a="1"/>
  <c r="I51" i="1" a="1"/>
  <c r="I51" i="1" s="1"/>
  <c r="H51" i="1" a="1"/>
  <c r="H51" i="1" s="1"/>
  <c r="F51" i="1" a="1"/>
  <c r="F51" i="1" s="1"/>
  <c r="E51" i="1"/>
  <c r="E51" i="1" a="1"/>
  <c r="D51" i="1" a="1"/>
  <c r="D51" i="1" s="1"/>
  <c r="O50" i="1" a="1"/>
  <c r="O50" i="1" s="1"/>
  <c r="K50" i="1" a="1"/>
  <c r="K50" i="1" s="1"/>
  <c r="I50" i="1" a="1"/>
  <c r="I50" i="1" s="1"/>
  <c r="H50" i="1" a="1"/>
  <c r="H50" i="1" s="1"/>
  <c r="F50" i="1" a="1"/>
  <c r="F50" i="1" s="1"/>
  <c r="E50" i="1" a="1"/>
  <c r="E50" i="1" s="1"/>
  <c r="D50" i="1" a="1"/>
  <c r="D50" i="1" s="1"/>
  <c r="R45" i="1"/>
  <c r="G45" i="1"/>
  <c r="O43" i="1" a="1"/>
  <c r="O43" i="1" s="1"/>
  <c r="D43" i="1"/>
  <c r="U41" i="1"/>
  <c r="U41" i="1" a="1"/>
  <c r="R41" i="1"/>
  <c r="R41" i="1" a="1"/>
  <c r="J41" i="1"/>
  <c r="J41" i="1" a="1"/>
  <c r="G41" i="1"/>
  <c r="G41" i="1" a="1"/>
  <c r="O39" i="1"/>
  <c r="O39" i="1" a="1"/>
  <c r="D39" i="1"/>
  <c r="D39" i="1" a="1"/>
  <c r="O38" i="1" a="1"/>
  <c r="O38" i="1" s="1"/>
  <c r="D38" i="1" a="1"/>
  <c r="D38" i="1" s="1"/>
  <c r="O37" i="1"/>
  <c r="O37" i="1" a="1"/>
  <c r="D37" i="1" a="1"/>
  <c r="D37" i="1" s="1"/>
  <c r="O36" i="1" a="1"/>
  <c r="O36" i="1" s="1"/>
  <c r="D36" i="1" a="1"/>
  <c r="D36" i="1" s="1"/>
  <c r="O35" i="1" a="1"/>
  <c r="O35" i="1" s="1"/>
  <c r="D35" i="1" a="1"/>
  <c r="D35" i="1" s="1"/>
  <c r="O34" i="1" a="1"/>
  <c r="O34" i="1" s="1"/>
  <c r="D34" i="1" a="1"/>
  <c r="D34" i="1" s="1"/>
  <c r="O33" i="1"/>
  <c r="O33" i="1" a="1"/>
  <c r="D33" i="1" a="1"/>
  <c r="D33" i="1" s="1"/>
  <c r="O32" i="1" a="1"/>
  <c r="O32" i="1" s="1"/>
  <c r="Q32" i="1" s="1" a="1"/>
  <c r="Q32" i="1" s="1"/>
  <c r="T32" i="1" s="1" a="1"/>
  <c r="T32" i="1" s="1"/>
  <c r="V32" i="1" s="1" a="1"/>
  <c r="V32" i="1" s="1"/>
  <c r="D32" i="1" a="1"/>
  <c r="D32" i="1" s="1"/>
  <c r="O31" i="1"/>
  <c r="O31" i="1" a="1"/>
  <c r="F31" i="1" a="1"/>
  <c r="F31" i="1" s="1"/>
  <c r="D31" i="1" a="1"/>
  <c r="D31" i="1" s="1"/>
  <c r="R26" i="1"/>
  <c r="G26" i="1"/>
  <c r="D24" i="1" a="1"/>
  <c r="D24" i="1" s="1"/>
  <c r="O24" i="1" s="1"/>
  <c r="U22" i="1" a="1"/>
  <c r="U22" i="1" s="1"/>
  <c r="R22" i="1"/>
  <c r="R22" i="1" a="1"/>
  <c r="J22" i="1" a="1"/>
  <c r="J22" i="1" s="1"/>
  <c r="G22" i="1" a="1"/>
  <c r="G22" i="1" s="1"/>
  <c r="O20" i="1" a="1"/>
  <c r="O20" i="1" s="1"/>
  <c r="F20" i="1" a="1"/>
  <c r="F20" i="1" s="1"/>
  <c r="I20" i="1" s="1" a="1"/>
  <c r="I20" i="1" s="1"/>
  <c r="K20" i="1" s="1" a="1"/>
  <c r="K20" i="1" s="1"/>
  <c r="D20" i="1" a="1"/>
  <c r="D20" i="1" s="1"/>
  <c r="O19" i="1" a="1"/>
  <c r="O19" i="1" s="1"/>
  <c r="D19" i="1" a="1"/>
  <c r="D19" i="1" s="1"/>
  <c r="F19" i="1" s="1" a="1"/>
  <c r="F19" i="1" s="1"/>
  <c r="I19" i="1" s="1" a="1"/>
  <c r="I19" i="1" s="1"/>
  <c r="K19" i="1" s="1" a="1"/>
  <c r="K19" i="1" s="1"/>
  <c r="O18" i="1" a="1"/>
  <c r="O18" i="1" s="1"/>
  <c r="F18" i="1" a="1"/>
  <c r="F18" i="1" s="1"/>
  <c r="I18" i="1" s="1" a="1"/>
  <c r="I18" i="1" s="1"/>
  <c r="K18" i="1" s="1" a="1"/>
  <c r="K18" i="1" s="1"/>
  <c r="D18" i="1" a="1"/>
  <c r="D18" i="1" s="1"/>
  <c r="O17" i="1" a="1"/>
  <c r="O17" i="1" s="1"/>
  <c r="D17" i="1" a="1"/>
  <c r="D17" i="1" s="1"/>
  <c r="F17" i="1" s="1" a="1"/>
  <c r="F17" i="1" s="1"/>
  <c r="I17" i="1" s="1" a="1"/>
  <c r="I17" i="1" s="1"/>
  <c r="K17" i="1" s="1" a="1"/>
  <c r="K17" i="1" s="1"/>
  <c r="O16" i="1" a="1"/>
  <c r="O16" i="1" s="1"/>
  <c r="D16" i="1" a="1"/>
  <c r="D16" i="1" s="1"/>
  <c r="F16" i="1" s="1" a="1"/>
  <c r="F16" i="1" s="1"/>
  <c r="I16" i="1" s="1" a="1"/>
  <c r="I16" i="1" s="1"/>
  <c r="K16" i="1" s="1" a="1"/>
  <c r="K16" i="1" s="1"/>
  <c r="Q15" i="1" a="1"/>
  <c r="Q15" i="1" s="1"/>
  <c r="T15" i="1" s="1" a="1"/>
  <c r="T15" i="1" s="1"/>
  <c r="V15" i="1" s="1" a="1"/>
  <c r="V15" i="1" s="1"/>
  <c r="O15" i="1" a="1"/>
  <c r="O15" i="1" s="1"/>
  <c r="F15" i="1" a="1"/>
  <c r="F15" i="1" s="1"/>
  <c r="I15" i="1" s="1" a="1"/>
  <c r="I15" i="1" s="1"/>
  <c r="K15" i="1" s="1" a="1"/>
  <c r="K15" i="1" s="1"/>
  <c r="D15" i="1" a="1"/>
  <c r="D15" i="1" s="1"/>
  <c r="O14" i="1" a="1"/>
  <c r="O14" i="1" s="1"/>
  <c r="Q14" i="1" s="1" a="1"/>
  <c r="Q14" i="1" s="1"/>
  <c r="T14" i="1" s="1" a="1"/>
  <c r="T14" i="1" s="1"/>
  <c r="V14" i="1" s="1" a="1"/>
  <c r="V14" i="1" s="1"/>
  <c r="D14" i="1" a="1"/>
  <c r="D14" i="1" s="1"/>
  <c r="O13" i="1" a="1"/>
  <c r="O13" i="1" s="1"/>
  <c r="D13" i="1" a="1"/>
  <c r="D13" i="1" s="1"/>
  <c r="O12" i="1" a="1"/>
  <c r="O12" i="1" s="1"/>
  <c r="D12" i="1" a="1"/>
  <c r="D12" i="1" s="1"/>
  <c r="R6" i="1"/>
  <c r="M6" i="1"/>
  <c r="G6" i="1"/>
  <c r="B6" i="1"/>
  <c r="R5" i="1"/>
  <c r="M5" i="1"/>
  <c r="G5" i="1"/>
  <c r="B5" i="1"/>
  <c r="R4" i="1"/>
  <c r="M4" i="1"/>
  <c r="G4" i="1"/>
  <c r="B4" i="1"/>
  <c r="Q16" i="1" l="1" a="1"/>
  <c r="Q16" i="1" s="1"/>
  <c r="T16" i="1" s="1" a="1"/>
  <c r="T16" i="1" s="1"/>
  <c r="V16" i="1" s="1" a="1"/>
  <c r="V16" i="1" s="1"/>
  <c r="D60" i="1" a="1"/>
  <c r="D60" i="1" s="1"/>
  <c r="I60" i="1" a="1"/>
  <c r="I60" i="1" s="1"/>
  <c r="K60" i="1" a="1"/>
  <c r="K60" i="1" s="1"/>
  <c r="D79" i="1" a="1"/>
  <c r="D79" i="1" s="1"/>
  <c r="S79" i="1" a="1"/>
  <c r="S79" i="1" s="1"/>
  <c r="D22" i="1" a="1"/>
  <c r="D22" i="1" s="1"/>
  <c r="E16" i="1" s="1" a="1"/>
  <c r="E16" i="1" s="1"/>
  <c r="H16" i="1" s="1" a="1"/>
  <c r="H16" i="1" s="1"/>
  <c r="E12" i="1" a="1"/>
  <c r="E12" i="1" s="1"/>
  <c r="F12" i="1" a="1"/>
  <c r="F12" i="1" s="1"/>
  <c r="E14" i="1" a="1"/>
  <c r="E14" i="1" s="1"/>
  <c r="H14" i="1" s="1" a="1"/>
  <c r="H14" i="1" s="1"/>
  <c r="F14" i="1" a="1"/>
  <c r="F14" i="1" s="1"/>
  <c r="I14" i="1" s="1" a="1"/>
  <c r="I14" i="1" s="1"/>
  <c r="K14" i="1" s="1" a="1"/>
  <c r="K14" i="1" s="1"/>
  <c r="O22" i="1" a="1"/>
  <c r="O22" i="1" s="1"/>
  <c r="P15" i="1" s="1" a="1"/>
  <c r="P15" i="1" s="1"/>
  <c r="S15" i="1" s="1" a="1"/>
  <c r="S15" i="1" s="1"/>
  <c r="P12" i="1" a="1"/>
  <c r="P12" i="1" s="1"/>
  <c r="Q12" i="1" a="1"/>
  <c r="Q12" i="1" s="1"/>
  <c r="E17" i="1" a="1"/>
  <c r="E17" i="1" s="1"/>
  <c r="H17" i="1" s="1" a="1"/>
  <c r="H17" i="1" s="1"/>
  <c r="E13" i="1" a="1"/>
  <c r="E13" i="1" s="1"/>
  <c r="H13" i="1" s="1" a="1"/>
  <c r="H13" i="1" s="1"/>
  <c r="F13" i="1" a="1"/>
  <c r="F13" i="1" s="1"/>
  <c r="I13" i="1" s="1" a="1"/>
  <c r="I13" i="1" s="1"/>
  <c r="K13" i="1" s="1" a="1"/>
  <c r="K13" i="1" s="1"/>
  <c r="E15" i="1" a="1"/>
  <c r="E15" i="1" s="1"/>
  <c r="H15" i="1" s="1" a="1"/>
  <c r="H15" i="1" s="1"/>
  <c r="F32" i="1" a="1"/>
  <c r="F32" i="1" s="1"/>
  <c r="I32" i="1" s="1" a="1"/>
  <c r="I32" i="1" s="1"/>
  <c r="K32" i="1" s="1" a="1"/>
  <c r="K32" i="1" s="1"/>
  <c r="P13" i="1" a="1"/>
  <c r="P13" i="1" s="1"/>
  <c r="S13" i="1" s="1" a="1"/>
  <c r="S13" i="1" s="1"/>
  <c r="Q13" i="1" a="1"/>
  <c r="Q13" i="1" s="1"/>
  <c r="T13" i="1" s="1" a="1"/>
  <c r="T13" i="1" s="1"/>
  <c r="V13" i="1" s="1" a="1"/>
  <c r="V13" i="1" s="1"/>
  <c r="P17" i="1" a="1"/>
  <c r="P17" i="1" s="1"/>
  <c r="S17" i="1" s="1" a="1"/>
  <c r="S17" i="1" s="1"/>
  <c r="P18" i="1" a="1"/>
  <c r="P18" i="1" s="1"/>
  <c r="S18" i="1" s="1" a="1"/>
  <c r="S18" i="1" s="1"/>
  <c r="P19" i="1" a="1"/>
  <c r="P19" i="1" s="1"/>
  <c r="S19" i="1" s="1" a="1"/>
  <c r="S19" i="1" s="1"/>
  <c r="P20" i="1" a="1"/>
  <c r="P20" i="1" s="1"/>
  <c r="S20" i="1" s="1" a="1"/>
  <c r="S20" i="1" s="1"/>
  <c r="F34" i="1" a="1"/>
  <c r="F34" i="1" s="1"/>
  <c r="I34" i="1" s="1" a="1"/>
  <c r="I34" i="1" s="1"/>
  <c r="K34" i="1" s="1" a="1"/>
  <c r="K34" i="1" s="1"/>
  <c r="P14" i="1" a="1"/>
  <c r="P14" i="1" s="1"/>
  <c r="S14" i="1" s="1" a="1"/>
  <c r="S14" i="1" s="1"/>
  <c r="P16" i="1" a="1"/>
  <c r="P16" i="1" s="1"/>
  <c r="S16" i="1" s="1" a="1"/>
  <c r="S16" i="1" s="1"/>
  <c r="O41" i="1" a="1"/>
  <c r="O41" i="1" s="1"/>
  <c r="P35" i="1" s="1" a="1"/>
  <c r="P35" i="1" s="1"/>
  <c r="S35" i="1" s="1" a="1"/>
  <c r="S35" i="1" s="1"/>
  <c r="Q31" i="1" a="1"/>
  <c r="Q31" i="1" s="1"/>
  <c r="F33" i="1" a="1"/>
  <c r="F33" i="1" s="1"/>
  <c r="I33" i="1" s="1" a="1"/>
  <c r="I33" i="1" s="1"/>
  <c r="K33" i="1" s="1" a="1"/>
  <c r="K33" i="1" s="1"/>
  <c r="Q34" i="1" a="1"/>
  <c r="Q34" i="1" s="1"/>
  <c r="T34" i="1" s="1" a="1"/>
  <c r="T34" i="1" s="1"/>
  <c r="V34" i="1" s="1" a="1"/>
  <c r="V34" i="1" s="1"/>
  <c r="P34" i="1" a="1"/>
  <c r="P34" i="1" s="1"/>
  <c r="S34" i="1" s="1" a="1"/>
  <c r="S34" i="1" s="1"/>
  <c r="F36" i="1" a="1"/>
  <c r="F36" i="1" s="1"/>
  <c r="I36" i="1" s="1" a="1"/>
  <c r="I36" i="1" s="1"/>
  <c r="K36" i="1" s="1" a="1"/>
  <c r="K36" i="1" s="1"/>
  <c r="P37" i="1" a="1"/>
  <c r="P37" i="1" s="1"/>
  <c r="S37" i="1" s="1" a="1"/>
  <c r="S37" i="1" s="1"/>
  <c r="Q17" i="1" a="1"/>
  <c r="Q17" i="1" s="1"/>
  <c r="T17" i="1" s="1" a="1"/>
  <c r="T17" i="1" s="1"/>
  <c r="V17" i="1" s="1" a="1"/>
  <c r="V17" i="1" s="1"/>
  <c r="E18" i="1" a="1"/>
  <c r="E18" i="1" s="1"/>
  <c r="H18" i="1" s="1" a="1"/>
  <c r="H18" i="1" s="1"/>
  <c r="Q18" i="1" a="1"/>
  <c r="Q18" i="1" s="1"/>
  <c r="T18" i="1" s="1" a="1"/>
  <c r="T18" i="1" s="1"/>
  <c r="V18" i="1" s="1" a="1"/>
  <c r="V18" i="1" s="1"/>
  <c r="E19" i="1" a="1"/>
  <c r="E19" i="1" s="1"/>
  <c r="H19" i="1" s="1" a="1"/>
  <c r="H19" i="1" s="1"/>
  <c r="Q19" i="1" a="1"/>
  <c r="Q19" i="1" s="1"/>
  <c r="T19" i="1" s="1" a="1"/>
  <c r="T19" i="1" s="1"/>
  <c r="V19" i="1" s="1" a="1"/>
  <c r="V19" i="1" s="1"/>
  <c r="E20" i="1" a="1"/>
  <c r="E20" i="1" s="1"/>
  <c r="H20" i="1" s="1" a="1"/>
  <c r="H20" i="1" s="1"/>
  <c r="Q20" i="1" a="1"/>
  <c r="Q20" i="1" s="1"/>
  <c r="T20" i="1" s="1" a="1"/>
  <c r="T20" i="1" s="1"/>
  <c r="V20" i="1" s="1" a="1"/>
  <c r="V20" i="1" s="1"/>
  <c r="I31" i="1" a="1"/>
  <c r="I31" i="1" s="1"/>
  <c r="P31" i="1" a="1"/>
  <c r="P31" i="1" s="1"/>
  <c r="P32" i="1" a="1"/>
  <c r="P32" i="1" s="1"/>
  <c r="S32" i="1" s="1" a="1"/>
  <c r="S32" i="1" s="1"/>
  <c r="F35" i="1" a="1"/>
  <c r="F35" i="1" s="1"/>
  <c r="I35" i="1" s="1" a="1"/>
  <c r="I35" i="1" s="1"/>
  <c r="K35" i="1" s="1" a="1"/>
  <c r="K35" i="1" s="1"/>
  <c r="E35" i="1" a="1"/>
  <c r="E35" i="1" s="1"/>
  <c r="H35" i="1" s="1" a="1"/>
  <c r="H35" i="1" s="1"/>
  <c r="Q36" i="1" a="1"/>
  <c r="Q36" i="1" s="1"/>
  <c r="T36" i="1" s="1" a="1"/>
  <c r="T36" i="1" s="1"/>
  <c r="V36" i="1" s="1" a="1"/>
  <c r="V36" i="1" s="1"/>
  <c r="P36" i="1" a="1"/>
  <c r="P36" i="1" s="1"/>
  <c r="S36" i="1" s="1" a="1"/>
  <c r="S36" i="1" s="1"/>
  <c r="F38" i="1" a="1"/>
  <c r="F38" i="1" s="1"/>
  <c r="I38" i="1" s="1" a="1"/>
  <c r="I38" i="1" s="1"/>
  <c r="K38" i="1" s="1" a="1"/>
  <c r="K38" i="1" s="1"/>
  <c r="E38" i="1" a="1"/>
  <c r="E38" i="1" s="1"/>
  <c r="H38" i="1" s="1" a="1"/>
  <c r="H38" i="1" s="1"/>
  <c r="D41" i="1" a="1"/>
  <c r="D41" i="1" s="1"/>
  <c r="E31" i="1" s="1" a="1"/>
  <c r="E31" i="1" s="1"/>
  <c r="P33" i="1" a="1"/>
  <c r="P33" i="1" s="1"/>
  <c r="S33" i="1" s="1" a="1"/>
  <c r="S33" i="1" s="1"/>
  <c r="F37" i="1" a="1"/>
  <c r="F37" i="1" s="1"/>
  <c r="I37" i="1" s="1" a="1"/>
  <c r="I37" i="1" s="1"/>
  <c r="K37" i="1" s="1" a="1"/>
  <c r="K37" i="1" s="1"/>
  <c r="E37" i="1" a="1"/>
  <c r="E37" i="1" s="1"/>
  <c r="H37" i="1" s="1" a="1"/>
  <c r="H37" i="1" s="1"/>
  <c r="Q38" i="1" a="1"/>
  <c r="Q38" i="1" s="1"/>
  <c r="T38" i="1" s="1" a="1"/>
  <c r="T38" i="1" s="1"/>
  <c r="V38" i="1" s="1" a="1"/>
  <c r="V38" i="1" s="1"/>
  <c r="P38" i="1" a="1"/>
  <c r="P38" i="1" s="1"/>
  <c r="S38" i="1" s="1" a="1"/>
  <c r="S38" i="1" s="1"/>
  <c r="Q33" i="1" a="1"/>
  <c r="Q33" i="1" s="1"/>
  <c r="T33" i="1" s="1" a="1"/>
  <c r="T33" i="1" s="1"/>
  <c r="V33" i="1" s="1" a="1"/>
  <c r="V33" i="1" s="1"/>
  <c r="Q35" i="1" a="1"/>
  <c r="Q35" i="1" s="1"/>
  <c r="T35" i="1" s="1" a="1"/>
  <c r="T35" i="1" s="1"/>
  <c r="V35" i="1" s="1" a="1"/>
  <c r="V35" i="1" s="1"/>
  <c r="Q37" i="1" a="1"/>
  <c r="Q37" i="1" s="1"/>
  <c r="T37" i="1" s="1" a="1"/>
  <c r="T37" i="1" s="1"/>
  <c r="V37" i="1" s="1" a="1"/>
  <c r="V37" i="1" s="1"/>
  <c r="F60" i="1" a="1"/>
  <c r="F60" i="1" s="1"/>
  <c r="O60" i="1" a="1"/>
  <c r="O60" i="1" s="1"/>
  <c r="P51" i="1" s="1" a="1"/>
  <c r="P51" i="1" s="1"/>
  <c r="S51" i="1" s="1" a="1"/>
  <c r="S51" i="1" s="1"/>
  <c r="Q51" i="1" a="1"/>
  <c r="Q51" i="1" s="1"/>
  <c r="T51" i="1" s="1" a="1"/>
  <c r="T51" i="1" s="1"/>
  <c r="V51" i="1" s="1" a="1"/>
  <c r="V51" i="1" s="1"/>
  <c r="E39" i="1" a="1"/>
  <c r="E39" i="1" s="1"/>
  <c r="H39" i="1" s="1" a="1"/>
  <c r="H39" i="1" s="1"/>
  <c r="F39" i="1" a="1"/>
  <c r="F39" i="1" s="1"/>
  <c r="I39" i="1" s="1" a="1"/>
  <c r="I39" i="1" s="1"/>
  <c r="K39" i="1" s="1" a="1"/>
  <c r="K39" i="1" s="1"/>
  <c r="P39" i="1" a="1"/>
  <c r="P39" i="1" s="1"/>
  <c r="S39" i="1" s="1" a="1"/>
  <c r="S39" i="1" s="1"/>
  <c r="Q39" i="1" a="1"/>
  <c r="Q39" i="1" s="1"/>
  <c r="T39" i="1" s="1" a="1"/>
  <c r="T39" i="1" s="1"/>
  <c r="V39" i="1" s="1" a="1"/>
  <c r="V39" i="1" s="1"/>
  <c r="H60" i="1" a="1"/>
  <c r="H60" i="1" s="1"/>
  <c r="Q50" i="1" a="1"/>
  <c r="Q50" i="1" s="1"/>
  <c r="E60" i="1" a="1"/>
  <c r="E60" i="1" s="1"/>
  <c r="P56" i="1" a="1"/>
  <c r="P56" i="1" s="1"/>
  <c r="S56" i="1" s="1" a="1"/>
  <c r="S56" i="1" s="1"/>
  <c r="Q56" i="1" a="1"/>
  <c r="Q56" i="1" s="1"/>
  <c r="T56" i="1" s="1" a="1"/>
  <c r="T56" i="1" s="1"/>
  <c r="V56" i="1" s="1" a="1"/>
  <c r="V56" i="1" s="1"/>
  <c r="E71" i="1" a="1"/>
  <c r="E71" i="1" s="1"/>
  <c r="H71" i="1" s="1" a="1"/>
  <c r="H71" i="1" s="1"/>
  <c r="E73" i="1" a="1"/>
  <c r="E73" i="1" s="1"/>
  <c r="H73" i="1" s="1" a="1"/>
  <c r="H73" i="1" s="1"/>
  <c r="F73" i="1" a="1"/>
  <c r="F73" i="1" s="1"/>
  <c r="I73" i="1" s="1" a="1"/>
  <c r="I73" i="1" s="1"/>
  <c r="K73" i="1" s="1" a="1"/>
  <c r="K73" i="1" s="1"/>
  <c r="E77" i="1" a="1"/>
  <c r="E77" i="1" s="1"/>
  <c r="H77" i="1" s="1" a="1"/>
  <c r="H77" i="1" s="1"/>
  <c r="F77" i="1" a="1"/>
  <c r="F77" i="1" s="1"/>
  <c r="I77" i="1" s="1" a="1"/>
  <c r="I77" i="1" s="1"/>
  <c r="K77" i="1" s="1" a="1"/>
  <c r="K77" i="1" s="1"/>
  <c r="P55" i="1" a="1"/>
  <c r="P55" i="1" s="1"/>
  <c r="S55" i="1" s="1" a="1"/>
  <c r="S55" i="1" s="1"/>
  <c r="Q55" i="1" a="1"/>
  <c r="Q55" i="1" s="1"/>
  <c r="T55" i="1" s="1" a="1"/>
  <c r="T55" i="1" s="1"/>
  <c r="V55" i="1" s="1" a="1"/>
  <c r="V55" i="1" s="1"/>
  <c r="E69" i="1" a="1"/>
  <c r="E69" i="1" s="1"/>
  <c r="E70" i="1" a="1"/>
  <c r="E70" i="1" s="1"/>
  <c r="H70" i="1" s="1" a="1"/>
  <c r="H70" i="1" s="1"/>
  <c r="E72" i="1" a="1"/>
  <c r="E72" i="1" s="1"/>
  <c r="H72" i="1" s="1" a="1"/>
  <c r="H72" i="1" s="1"/>
  <c r="F72" i="1" a="1"/>
  <c r="F72" i="1" s="1"/>
  <c r="I72" i="1" s="1" a="1"/>
  <c r="I72" i="1" s="1"/>
  <c r="K72" i="1" s="1" a="1"/>
  <c r="K72" i="1" s="1"/>
  <c r="E76" i="1" a="1"/>
  <c r="E76" i="1" s="1"/>
  <c r="H76" i="1" s="1" a="1"/>
  <c r="H76" i="1" s="1"/>
  <c r="F76" i="1" a="1"/>
  <c r="F76" i="1" s="1"/>
  <c r="I76" i="1" s="1" a="1"/>
  <c r="I76" i="1" s="1"/>
  <c r="K76" i="1" s="1" a="1"/>
  <c r="K76" i="1" s="1"/>
  <c r="P52" i="1" a="1"/>
  <c r="P52" i="1" s="1"/>
  <c r="S52" i="1" s="1" a="1"/>
  <c r="S52" i="1" s="1"/>
  <c r="P54" i="1" a="1"/>
  <c r="P54" i="1" s="1"/>
  <c r="S54" i="1" s="1" a="1"/>
  <c r="S54" i="1" s="1"/>
  <c r="Q54" i="1" a="1"/>
  <c r="Q54" i="1" s="1"/>
  <c r="T54" i="1" s="1" a="1"/>
  <c r="T54" i="1" s="1"/>
  <c r="V54" i="1" s="1" a="1"/>
  <c r="V54" i="1" s="1"/>
  <c r="P58" i="1" a="1"/>
  <c r="P58" i="1" s="1"/>
  <c r="S58" i="1" s="1" a="1"/>
  <c r="S58" i="1" s="1"/>
  <c r="Q58" i="1" a="1"/>
  <c r="Q58" i="1" s="1"/>
  <c r="T58" i="1" s="1" a="1"/>
  <c r="T58" i="1" s="1"/>
  <c r="V58" i="1" s="1" a="1"/>
  <c r="V58" i="1" s="1"/>
  <c r="F69" i="1" a="1"/>
  <c r="F69" i="1" s="1"/>
  <c r="E75" i="1" a="1"/>
  <c r="E75" i="1" s="1"/>
  <c r="H75" i="1" s="1" a="1"/>
  <c r="H75" i="1" s="1"/>
  <c r="F75" i="1" a="1"/>
  <c r="F75" i="1" s="1"/>
  <c r="I75" i="1" s="1" a="1"/>
  <c r="I75" i="1" s="1"/>
  <c r="K75" i="1" s="1" a="1"/>
  <c r="K75" i="1" s="1"/>
  <c r="P53" i="1" a="1"/>
  <c r="P53" i="1" s="1"/>
  <c r="S53" i="1" s="1" a="1"/>
  <c r="S53" i="1" s="1"/>
  <c r="Q53" i="1" a="1"/>
  <c r="Q53" i="1" s="1"/>
  <c r="T53" i="1" s="1" a="1"/>
  <c r="T53" i="1" s="1"/>
  <c r="V53" i="1" s="1" a="1"/>
  <c r="V53" i="1" s="1"/>
  <c r="P57" i="1" a="1"/>
  <c r="P57" i="1" s="1"/>
  <c r="S57" i="1" s="1" a="1"/>
  <c r="S57" i="1" s="1"/>
  <c r="Q57" i="1" a="1"/>
  <c r="Q57" i="1" s="1"/>
  <c r="T57" i="1" s="1" a="1"/>
  <c r="T57" i="1" s="1"/>
  <c r="V57" i="1" s="1" a="1"/>
  <c r="V57" i="1" s="1"/>
  <c r="E74" i="1" a="1"/>
  <c r="E74" i="1" s="1"/>
  <c r="H74" i="1" s="1" a="1"/>
  <c r="H74" i="1" s="1"/>
  <c r="F74" i="1" a="1"/>
  <c r="F74" i="1" s="1"/>
  <c r="I74" i="1" s="1" a="1"/>
  <c r="I74" i="1" s="1"/>
  <c r="K74" i="1" s="1" a="1"/>
  <c r="K74" i="1" s="1"/>
  <c r="P50" i="1" l="1" a="1"/>
  <c r="P50" i="1" s="1"/>
  <c r="H31" i="1" a="1"/>
  <c r="H31" i="1" s="1"/>
  <c r="P41" i="1" a="1"/>
  <c r="P41" i="1" s="1"/>
  <c r="S31" i="1" a="1"/>
  <c r="S31" i="1" s="1"/>
  <c r="S41" i="1" s="1" a="1"/>
  <c r="S41" i="1" s="1"/>
  <c r="Q41" i="1" a="1"/>
  <c r="Q41" i="1" s="1"/>
  <c r="T31" i="1" a="1"/>
  <c r="T31" i="1" s="1"/>
  <c r="Q22" i="1" a="1"/>
  <c r="Q22" i="1" s="1"/>
  <c r="T12" i="1" a="1"/>
  <c r="T12" i="1" s="1"/>
  <c r="F79" i="1" a="1"/>
  <c r="F79" i="1" s="1"/>
  <c r="I69" i="1" a="1"/>
  <c r="I69" i="1" s="1"/>
  <c r="Q60" i="1" a="1"/>
  <c r="Q60" i="1" s="1"/>
  <c r="T50" i="1" a="1"/>
  <c r="T50" i="1" s="1"/>
  <c r="P60" i="1" a="1"/>
  <c r="P60" i="1" s="1"/>
  <c r="S50" i="1" a="1"/>
  <c r="S50" i="1" s="1"/>
  <c r="S60" i="1" s="1" a="1"/>
  <c r="S60" i="1" s="1"/>
  <c r="I41" i="1" a="1"/>
  <c r="I41" i="1" s="1"/>
  <c r="K31" i="1" a="1"/>
  <c r="K31" i="1" s="1"/>
  <c r="K41" i="1" s="1" a="1"/>
  <c r="K41" i="1" s="1"/>
  <c r="P22" i="1" a="1"/>
  <c r="P22" i="1" s="1"/>
  <c r="S12" i="1" a="1"/>
  <c r="S12" i="1" s="1"/>
  <c r="S22" i="1" s="1" a="1"/>
  <c r="S22" i="1" s="1"/>
  <c r="F22" i="1" a="1"/>
  <c r="F22" i="1" s="1"/>
  <c r="I12" i="1" a="1"/>
  <c r="I12" i="1" s="1"/>
  <c r="E79" i="1" a="1"/>
  <c r="E79" i="1" s="1"/>
  <c r="H69" i="1" a="1"/>
  <c r="H69" i="1" s="1"/>
  <c r="H79" i="1" s="1" a="1"/>
  <c r="H79" i="1" s="1"/>
  <c r="E36" i="1" a="1"/>
  <c r="E36" i="1" s="1"/>
  <c r="H36" i="1" s="1" a="1"/>
  <c r="H36" i="1" s="1"/>
  <c r="E33" i="1" a="1"/>
  <c r="E33" i="1" s="1"/>
  <c r="H33" i="1" s="1" a="1"/>
  <c r="H33" i="1" s="1"/>
  <c r="F41" i="1" a="1"/>
  <c r="F41" i="1" s="1"/>
  <c r="E34" i="1" a="1"/>
  <c r="E34" i="1" s="1"/>
  <c r="H34" i="1" s="1" a="1"/>
  <c r="H34" i="1" s="1"/>
  <c r="E32" i="1" a="1"/>
  <c r="E32" i="1" s="1"/>
  <c r="H32" i="1" s="1" a="1"/>
  <c r="H32" i="1" s="1"/>
  <c r="E22" i="1" a="1"/>
  <c r="E22" i="1" s="1"/>
  <c r="H12" i="1" a="1"/>
  <c r="H12" i="1" s="1"/>
  <c r="H22" i="1" s="1" a="1"/>
  <c r="H22" i="1" s="1"/>
  <c r="T60" i="1" l="1" a="1"/>
  <c r="T60" i="1" s="1"/>
  <c r="V50" i="1" a="1"/>
  <c r="V50" i="1" s="1"/>
  <c r="V60" i="1" s="1" a="1"/>
  <c r="V60" i="1" s="1"/>
  <c r="T22" i="1" a="1"/>
  <c r="T22" i="1" s="1"/>
  <c r="V12" i="1" a="1"/>
  <c r="V12" i="1" s="1"/>
  <c r="V22" i="1" s="1" a="1"/>
  <c r="V22" i="1" s="1"/>
  <c r="I22" i="1" a="1"/>
  <c r="I22" i="1" s="1"/>
  <c r="K12" i="1" a="1"/>
  <c r="K12" i="1" s="1"/>
  <c r="K22" i="1" s="1" a="1"/>
  <c r="K22" i="1" s="1"/>
  <c r="I79" i="1" a="1"/>
  <c r="I79" i="1" s="1"/>
  <c r="K69" i="1" a="1"/>
  <c r="K69" i="1" s="1"/>
  <c r="K79" i="1" s="1" a="1"/>
  <c r="K79" i="1" s="1"/>
  <c r="H41" i="1" a="1"/>
  <c r="H41" i="1" s="1"/>
  <c r="T41" i="1" a="1"/>
  <c r="T41" i="1" s="1"/>
  <c r="V31" i="1" a="1"/>
  <c r="V31" i="1" s="1"/>
  <c r="V41" i="1" s="1" a="1"/>
  <c r="V41" i="1" s="1"/>
  <c r="E41" i="1" a="1"/>
  <c r="E41" i="1" s="1"/>
</calcChain>
</file>

<file path=xl/sharedStrings.xml><?xml version="1.0" encoding="utf-8"?>
<sst xmlns="http://schemas.openxmlformats.org/spreadsheetml/2006/main" count="266" uniqueCount="36">
  <si>
    <t>KEMBALI KE MENU UTAMA</t>
  </si>
  <si>
    <t>No</t>
  </si>
  <si>
    <t>Kelompok Pangan</t>
  </si>
  <si>
    <t>Perhitungan Skor Pola Pangan Harapan (PPH)</t>
  </si>
  <si>
    <t>Kalori</t>
  </si>
  <si>
    <t>%</t>
  </si>
  <si>
    <t>% AKE*)</t>
  </si>
  <si>
    <t>Bobot</t>
  </si>
  <si>
    <t>Skor Aktual</t>
  </si>
  <si>
    <t>Skor AKE</t>
  </si>
  <si>
    <t>Skor Maks</t>
  </si>
  <si>
    <t>Skor PPH</t>
  </si>
  <si>
    <t>1.</t>
  </si>
  <si>
    <t>Padi-padian</t>
  </si>
  <si>
    <t>2.</t>
  </si>
  <si>
    <t>Umbi-umbian</t>
  </si>
  <si>
    <t>3.</t>
  </si>
  <si>
    <t>Pangan Hewani</t>
  </si>
  <si>
    <t>4.</t>
  </si>
  <si>
    <t>Minyak dan Lemak</t>
  </si>
  <si>
    <t>5.</t>
  </si>
  <si>
    <t>Buah/Biji Berminyak</t>
  </si>
  <si>
    <t>6.</t>
  </si>
  <si>
    <t>Kacang-kacangan</t>
  </si>
  <si>
    <t>7.</t>
  </si>
  <si>
    <t>Gula</t>
  </si>
  <si>
    <t>8.</t>
  </si>
  <si>
    <t>Sayur dan Buah</t>
  </si>
  <si>
    <t>9.</t>
  </si>
  <si>
    <t>Lain-lain</t>
  </si>
  <si>
    <t xml:space="preserve">Total </t>
  </si>
  <si>
    <t>Keterangan =</t>
  </si>
  <si>
    <t>*) Angka Kecukupan Energi (AKE) :</t>
  </si>
  <si>
    <t xml:space="preserve"> Kkal/Kap/Hari</t>
  </si>
  <si>
    <t>*) Angka Kecekupan Energi (AKE) :</t>
  </si>
  <si>
    <t>*) Angka Kecekupan Energi (AKE)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</si>
</sst>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7" x14ac:knownFonts="1">
    <font>
      <sz val="10"/>
      <name val="Arial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164" fontId="2" fillId="2" borderId="0" xfId="1" applyNumberFormat="1" applyFont="1" applyFill="1" applyAlignment="1" applyProtection="1">
      <alignment horizontal="left" vertical="center"/>
    </xf>
    <xf numFmtId="0" fontId="2" fillId="2" borderId="0" xfId="1" applyFont="1" applyFill="1" applyAlignment="1" applyProtection="1">
      <alignment horizontal="left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/>
    <xf numFmtId="164" fontId="3" fillId="2" borderId="0" xfId="0" applyNumberFormat="1" applyFont="1" applyFill="1"/>
    <xf numFmtId="164" fontId="3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/>
    </xf>
    <xf numFmtId="164" fontId="4" fillId="3" borderId="1" xfId="0" applyNumberFormat="1" applyFont="1" applyFill="1" applyBorder="1" applyAlignment="1">
      <alignment horizontal="right" vertical="center" wrapText="1"/>
    </xf>
    <xf numFmtId="1" fontId="4" fillId="3" borderId="1" xfId="0" applyNumberFormat="1" applyFont="1" applyFill="1" applyBorder="1" applyAlignment="1">
      <alignment horizontal="right" vertical="center" wrapText="1"/>
    </xf>
    <xf numFmtId="9" fontId="4" fillId="3" borderId="1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3" fillId="2" borderId="1" xfId="0" quotePrefix="1" applyFont="1" applyFill="1" applyBorder="1" applyAlignment="1">
      <alignment horizontal="center"/>
    </xf>
    <xf numFmtId="0" fontId="3" fillId="2" borderId="1" xfId="0" applyFont="1" applyFill="1" applyBorder="1"/>
    <xf numFmtId="164" fontId="3" fillId="2" borderId="1" xfId="0" applyNumberFormat="1" applyFont="1" applyFill="1" applyBorder="1" applyAlignment="1">
      <alignment horizontal="right"/>
    </xf>
    <xf numFmtId="165" fontId="3" fillId="2" borderId="1" xfId="0" applyNumberFormat="1" applyFont="1" applyFill="1" applyBorder="1" applyAlignment="1">
      <alignment horizontal="right"/>
    </xf>
    <xf numFmtId="164" fontId="4" fillId="2" borderId="1" xfId="0" applyNumberFormat="1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5" fillId="2" borderId="0" xfId="0" applyFont="1" applyFill="1" applyAlignment="1">
      <alignment vertical="center"/>
    </xf>
    <xf numFmtId="164" fontId="5" fillId="2" borderId="1" xfId="0" applyNumberFormat="1" applyFont="1" applyFill="1" applyBorder="1" applyAlignment="1">
      <alignment horizontal="right"/>
    </xf>
    <xf numFmtId="0" fontId="5" fillId="2" borderId="0" xfId="0" applyFont="1" applyFill="1" applyAlignment="1">
      <alignment horizontal="left"/>
    </xf>
    <xf numFmtId="164" fontId="5" fillId="2" borderId="0" xfId="0" applyNumberFormat="1" applyFont="1" applyFill="1" applyBorder="1" applyAlignment="1">
      <alignment horizontal="right"/>
    </xf>
    <xf numFmtId="0" fontId="3" fillId="2" borderId="0" xfId="0" applyFont="1" applyFill="1" applyAlignment="1">
      <alignment horizontal="center" vertical="center"/>
    </xf>
    <xf numFmtId="164" fontId="4" fillId="2" borderId="0" xfId="0" applyNumberFormat="1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4" fillId="2" borderId="0" xfId="0" applyFont="1" applyFill="1" applyAlignment="1">
      <alignment horizontal="right"/>
    </xf>
    <xf numFmtId="0" fontId="1" fillId="2" borderId="0" xfId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ownloads\Aplikasi%20Survey%20Konsumsi%20Pangan%202022%20OLA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AUTHOR"/>
      <sheetName val="MENU"/>
      <sheetName val="PROFILE"/>
      <sheetName val="SURVEI"/>
      <sheetName val="POLA"/>
      <sheetName val="PPH"/>
      <sheetName val="SITUASI"/>
      <sheetName val="SASARAN"/>
      <sheetName val="KONSUMSI"/>
      <sheetName val="KEBUTUHAN"/>
      <sheetName val="PENYEDIAAN"/>
      <sheetName val="FUK"/>
      <sheetName val="DKBM"/>
    </sheetNames>
    <sheetDataSet>
      <sheetData sheetId="0"/>
      <sheetData sheetId="1"/>
      <sheetData sheetId="2"/>
      <sheetData sheetId="3">
        <row r="8">
          <cell r="G8" t="str">
            <v>Kabupaten Sukoharjo</v>
          </cell>
        </row>
        <row r="11">
          <cell r="G11" t="str">
            <v>Dinas  Pangan</v>
          </cell>
        </row>
        <row r="12">
          <cell r="G12" t="str">
            <v>Kabupaten Sukoharjo</v>
          </cell>
        </row>
        <row r="13">
          <cell r="G13" t="str">
            <v>Gedung Menara Wijaya Lt. 5, Jl. Jenderal Sudirman No. 199 Sukoharjo</v>
          </cell>
        </row>
        <row r="15">
          <cell r="G15">
            <v>2022</v>
          </cell>
        </row>
        <row r="27">
          <cell r="I27" t="str">
            <v>Agroekologi Wilayah</v>
          </cell>
          <cell r="K27" t="str">
            <v>Pertumbuhan Wilayah</v>
          </cell>
        </row>
      </sheetData>
      <sheetData sheetId="4">
        <row r="13">
          <cell r="AE13">
            <v>2547.0421810699586</v>
          </cell>
        </row>
        <row r="14">
          <cell r="AE14">
            <v>2723.333333333333</v>
          </cell>
        </row>
        <row r="15">
          <cell r="AE15">
            <v>2472.5</v>
          </cell>
        </row>
        <row r="16">
          <cell r="H16">
            <v>1</v>
          </cell>
          <cell r="J16">
            <v>2</v>
          </cell>
          <cell r="AE16">
            <v>2150</v>
          </cell>
        </row>
        <row r="17">
          <cell r="AE17">
            <v>2150</v>
          </cell>
        </row>
        <row r="18">
          <cell r="AE18">
            <v>2150</v>
          </cell>
        </row>
        <row r="19">
          <cell r="AE19">
            <v>2150</v>
          </cell>
        </row>
        <row r="20">
          <cell r="AE20">
            <v>2150</v>
          </cell>
        </row>
        <row r="33">
          <cell r="H33">
            <v>1</v>
          </cell>
          <cell r="J33">
            <v>2</v>
          </cell>
          <cell r="AE33">
            <v>2866.6666666666665</v>
          </cell>
        </row>
        <row r="34">
          <cell r="AE34">
            <v>2150</v>
          </cell>
        </row>
        <row r="35">
          <cell r="AE35">
            <v>2150</v>
          </cell>
        </row>
        <row r="36">
          <cell r="AE36">
            <v>2150</v>
          </cell>
        </row>
        <row r="37">
          <cell r="AE37">
            <v>2150</v>
          </cell>
        </row>
        <row r="50">
          <cell r="H50">
            <v>1</v>
          </cell>
          <cell r="J50">
            <v>2</v>
          </cell>
          <cell r="AE50">
            <v>2150</v>
          </cell>
        </row>
        <row r="51">
          <cell r="AE51">
            <v>2150</v>
          </cell>
        </row>
        <row r="52">
          <cell r="AE52">
            <v>2150</v>
          </cell>
        </row>
        <row r="53">
          <cell r="AE53">
            <v>2150</v>
          </cell>
        </row>
        <row r="54">
          <cell r="AE54">
            <v>2150</v>
          </cell>
        </row>
        <row r="71">
          <cell r="H71">
            <v>1</v>
          </cell>
          <cell r="J71">
            <v>2</v>
          </cell>
          <cell r="AE71">
            <v>2150</v>
          </cell>
        </row>
        <row r="72">
          <cell r="AE72">
            <v>2150</v>
          </cell>
        </row>
        <row r="73">
          <cell r="AE73">
            <v>2150</v>
          </cell>
        </row>
        <row r="74">
          <cell r="AE74">
            <v>2150</v>
          </cell>
        </row>
        <row r="75">
          <cell r="AE75">
            <v>2150</v>
          </cell>
        </row>
        <row r="89">
          <cell r="H89">
            <v>1</v>
          </cell>
          <cell r="J89">
            <v>2</v>
          </cell>
          <cell r="AE89">
            <v>2150</v>
          </cell>
        </row>
        <row r="90">
          <cell r="AE90">
            <v>2150</v>
          </cell>
        </row>
        <row r="91">
          <cell r="AE91">
            <v>2150</v>
          </cell>
        </row>
        <row r="92">
          <cell r="AE92">
            <v>2150</v>
          </cell>
        </row>
        <row r="93">
          <cell r="AE93">
            <v>2150</v>
          </cell>
        </row>
        <row r="107">
          <cell r="H107">
            <v>1</v>
          </cell>
          <cell r="J107">
            <v>2</v>
          </cell>
          <cell r="AE107">
            <v>2687.5</v>
          </cell>
        </row>
        <row r="108">
          <cell r="AE108">
            <v>2150</v>
          </cell>
        </row>
        <row r="109">
          <cell r="AE109">
            <v>2150</v>
          </cell>
        </row>
        <row r="110">
          <cell r="AE110">
            <v>2150</v>
          </cell>
        </row>
        <row r="111">
          <cell r="AE111">
            <v>2150</v>
          </cell>
        </row>
        <row r="112">
          <cell r="AE112">
            <v>2150</v>
          </cell>
        </row>
        <row r="122">
          <cell r="H122">
            <v>1</v>
          </cell>
          <cell r="J122">
            <v>2</v>
          </cell>
          <cell r="AE122">
            <v>1433.3333333333333</v>
          </cell>
        </row>
        <row r="123">
          <cell r="AE123">
            <v>2150</v>
          </cell>
        </row>
        <row r="124">
          <cell r="AE124">
            <v>2150</v>
          </cell>
        </row>
        <row r="138">
          <cell r="H138">
            <v>1</v>
          </cell>
          <cell r="J138">
            <v>2</v>
          </cell>
          <cell r="AE138">
            <v>4300</v>
          </cell>
        </row>
        <row r="139">
          <cell r="AE139">
            <v>2150</v>
          </cell>
        </row>
        <row r="140">
          <cell r="AE140">
            <v>2150</v>
          </cell>
        </row>
        <row r="141">
          <cell r="AE141">
            <v>2150</v>
          </cell>
        </row>
        <row r="142">
          <cell r="AE142">
            <v>2150</v>
          </cell>
        </row>
        <row r="154">
          <cell r="H154">
            <v>1</v>
          </cell>
          <cell r="J154">
            <v>2</v>
          </cell>
          <cell r="AE154">
            <v>2150</v>
          </cell>
        </row>
        <row r="155">
          <cell r="AE155">
            <v>2150</v>
          </cell>
        </row>
        <row r="156">
          <cell r="AE156">
            <v>2150</v>
          </cell>
        </row>
        <row r="157">
          <cell r="AE157">
            <v>2150</v>
          </cell>
        </row>
        <row r="158">
          <cell r="AE158">
            <v>2150</v>
          </cell>
        </row>
        <row r="171">
          <cell r="H171">
            <v>1</v>
          </cell>
          <cell r="J171">
            <v>2</v>
          </cell>
          <cell r="AE171">
            <v>2687.5</v>
          </cell>
        </row>
        <row r="172">
          <cell r="AE172">
            <v>2150</v>
          </cell>
        </row>
        <row r="173">
          <cell r="AE173">
            <v>2150</v>
          </cell>
        </row>
        <row r="174">
          <cell r="AE174">
            <v>2150</v>
          </cell>
        </row>
        <row r="175">
          <cell r="AE175">
            <v>2150</v>
          </cell>
        </row>
        <row r="176">
          <cell r="AE176">
            <v>2150</v>
          </cell>
        </row>
        <row r="188">
          <cell r="AE188">
            <v>2848.75</v>
          </cell>
        </row>
        <row r="189">
          <cell r="H189">
            <v>1</v>
          </cell>
          <cell r="J189">
            <v>1</v>
          </cell>
          <cell r="AE189">
            <v>3583.3333333333335</v>
          </cell>
        </row>
        <row r="190">
          <cell r="AE190">
            <v>2150</v>
          </cell>
        </row>
        <row r="191">
          <cell r="AE191">
            <v>2150</v>
          </cell>
        </row>
        <row r="192">
          <cell r="AE192">
            <v>2150</v>
          </cell>
        </row>
        <row r="193">
          <cell r="AE193">
            <v>2150</v>
          </cell>
        </row>
        <row r="194">
          <cell r="AE194">
            <v>2150</v>
          </cell>
        </row>
        <row r="205">
          <cell r="H205">
            <v>1</v>
          </cell>
          <cell r="J205">
            <v>1</v>
          </cell>
          <cell r="AE205">
            <v>2150</v>
          </cell>
        </row>
        <row r="206">
          <cell r="AE206">
            <v>2150</v>
          </cell>
        </row>
        <row r="207">
          <cell r="AE207">
            <v>2150</v>
          </cell>
        </row>
        <row r="208">
          <cell r="AE208">
            <v>2150</v>
          </cell>
        </row>
        <row r="222">
          <cell r="H222">
            <v>1</v>
          </cell>
          <cell r="J222">
            <v>1</v>
          </cell>
          <cell r="AE222">
            <v>2687.5</v>
          </cell>
        </row>
        <row r="223">
          <cell r="AE223">
            <v>2150</v>
          </cell>
        </row>
        <row r="224">
          <cell r="AE224">
            <v>2150</v>
          </cell>
        </row>
        <row r="225">
          <cell r="AE225">
            <v>2150</v>
          </cell>
        </row>
        <row r="226">
          <cell r="AE226">
            <v>2150</v>
          </cell>
        </row>
        <row r="227">
          <cell r="AE227">
            <v>2150</v>
          </cell>
        </row>
        <row r="239">
          <cell r="H239">
            <v>1</v>
          </cell>
          <cell r="J239">
            <v>1</v>
          </cell>
          <cell r="AE239">
            <v>2866.6666666666665</v>
          </cell>
        </row>
        <row r="240">
          <cell r="AE240">
            <v>2150</v>
          </cell>
        </row>
        <row r="241">
          <cell r="AE241">
            <v>2150</v>
          </cell>
        </row>
        <row r="242">
          <cell r="AE242">
            <v>2150</v>
          </cell>
        </row>
        <row r="243">
          <cell r="AE243">
            <v>2150</v>
          </cell>
        </row>
        <row r="257">
          <cell r="H257">
            <v>1</v>
          </cell>
          <cell r="J257">
            <v>1</v>
          </cell>
          <cell r="AE257">
            <v>2687.5</v>
          </cell>
        </row>
        <row r="258">
          <cell r="AE258">
            <v>2150</v>
          </cell>
        </row>
        <row r="259">
          <cell r="AE259">
            <v>2150</v>
          </cell>
        </row>
        <row r="260">
          <cell r="AE260">
            <v>2150</v>
          </cell>
        </row>
        <row r="261">
          <cell r="AE261">
            <v>2150</v>
          </cell>
        </row>
        <row r="262">
          <cell r="AE262">
            <v>2150</v>
          </cell>
        </row>
        <row r="273">
          <cell r="H273">
            <v>1</v>
          </cell>
          <cell r="J273">
            <v>1</v>
          </cell>
          <cell r="AE273">
            <v>3225</v>
          </cell>
        </row>
        <row r="274">
          <cell r="AE274">
            <v>2150</v>
          </cell>
        </row>
        <row r="275">
          <cell r="AE275">
            <v>2150</v>
          </cell>
        </row>
        <row r="276">
          <cell r="AE276">
            <v>2150</v>
          </cell>
        </row>
        <row r="289">
          <cell r="H289">
            <v>1</v>
          </cell>
          <cell r="J289">
            <v>1</v>
          </cell>
          <cell r="AE289">
            <v>3583.3333333333335</v>
          </cell>
        </row>
        <row r="290">
          <cell r="AE290">
            <v>2150</v>
          </cell>
        </row>
        <row r="291">
          <cell r="AE291">
            <v>2150</v>
          </cell>
        </row>
        <row r="292">
          <cell r="AE292">
            <v>2150</v>
          </cell>
        </row>
        <row r="293">
          <cell r="AE293">
            <v>2150</v>
          </cell>
        </row>
        <row r="294">
          <cell r="AE294">
            <v>2150</v>
          </cell>
        </row>
        <row r="304">
          <cell r="H304">
            <v>1</v>
          </cell>
          <cell r="J304">
            <v>1</v>
          </cell>
          <cell r="AE304">
            <v>2866.6666666666665</v>
          </cell>
        </row>
        <row r="305">
          <cell r="AE305">
            <v>2150</v>
          </cell>
        </row>
        <row r="306">
          <cell r="AE306">
            <v>2150</v>
          </cell>
        </row>
        <row r="307">
          <cell r="AE307">
            <v>2150</v>
          </cell>
        </row>
        <row r="308">
          <cell r="AE308">
            <v>2150</v>
          </cell>
        </row>
        <row r="319">
          <cell r="H319">
            <v>1</v>
          </cell>
          <cell r="J319">
            <v>1</v>
          </cell>
          <cell r="AE319">
            <v>3225</v>
          </cell>
        </row>
        <row r="320">
          <cell r="AE320">
            <v>2150</v>
          </cell>
        </row>
        <row r="321">
          <cell r="AE321">
            <v>2150</v>
          </cell>
        </row>
        <row r="322">
          <cell r="AE322">
            <v>2150</v>
          </cell>
        </row>
        <row r="323">
          <cell r="AE323">
            <v>2150</v>
          </cell>
        </row>
        <row r="324">
          <cell r="AE324">
            <v>2150</v>
          </cell>
        </row>
        <row r="325">
          <cell r="AE325">
            <v>2150</v>
          </cell>
        </row>
        <row r="335">
          <cell r="H335">
            <v>1</v>
          </cell>
          <cell r="J335">
            <v>1</v>
          </cell>
          <cell r="AE335">
            <v>1612.5</v>
          </cell>
        </row>
        <row r="336">
          <cell r="AE336">
            <v>2150</v>
          </cell>
        </row>
        <row r="337">
          <cell r="AE337">
            <v>2150</v>
          </cell>
        </row>
        <row r="338">
          <cell r="AE338">
            <v>2150</v>
          </cell>
        </row>
        <row r="350">
          <cell r="AE350">
            <v>2848.75</v>
          </cell>
        </row>
        <row r="351">
          <cell r="H351">
            <v>1</v>
          </cell>
          <cell r="J351">
            <v>2</v>
          </cell>
          <cell r="AE351">
            <v>1612.5</v>
          </cell>
        </row>
        <row r="352">
          <cell r="AE352">
            <v>2150</v>
          </cell>
        </row>
        <row r="353">
          <cell r="AE353">
            <v>2150</v>
          </cell>
        </row>
        <row r="354">
          <cell r="AE354">
            <v>2150</v>
          </cell>
        </row>
        <row r="363">
          <cell r="H363">
            <v>1</v>
          </cell>
          <cell r="J363">
            <v>2</v>
          </cell>
          <cell r="AE363">
            <v>1612.5</v>
          </cell>
        </row>
        <row r="364">
          <cell r="AE364">
            <v>2150</v>
          </cell>
        </row>
        <row r="365">
          <cell r="AE365">
            <v>2150</v>
          </cell>
        </row>
        <row r="366">
          <cell r="AE366">
            <v>2150</v>
          </cell>
        </row>
        <row r="374">
          <cell r="H374">
            <v>1</v>
          </cell>
          <cell r="J374">
            <v>2</v>
          </cell>
          <cell r="AE374">
            <v>3583.3333333333335</v>
          </cell>
        </row>
        <row r="375">
          <cell r="AE375">
            <v>2150</v>
          </cell>
        </row>
        <row r="376">
          <cell r="AE376">
            <v>2150</v>
          </cell>
        </row>
        <row r="377">
          <cell r="AE377">
            <v>2150</v>
          </cell>
        </row>
        <row r="378">
          <cell r="AE378">
            <v>2150</v>
          </cell>
        </row>
        <row r="379">
          <cell r="AE379">
            <v>2150</v>
          </cell>
        </row>
        <row r="387">
          <cell r="H387">
            <v>1</v>
          </cell>
          <cell r="J387">
            <v>2</v>
          </cell>
          <cell r="AE387">
            <v>5375</v>
          </cell>
        </row>
        <row r="388">
          <cell r="AE388">
            <v>2150</v>
          </cell>
        </row>
        <row r="389">
          <cell r="AE389">
            <v>2150</v>
          </cell>
        </row>
        <row r="390">
          <cell r="AE390">
            <v>2150</v>
          </cell>
        </row>
        <row r="391">
          <cell r="AE391">
            <v>2150</v>
          </cell>
        </row>
        <row r="392">
          <cell r="AE392">
            <v>2150</v>
          </cell>
        </row>
        <row r="402">
          <cell r="H402">
            <v>1</v>
          </cell>
          <cell r="J402">
            <v>2</v>
          </cell>
          <cell r="AE402">
            <v>1433.3333333333333</v>
          </cell>
        </row>
        <row r="403">
          <cell r="AE403">
            <v>2150</v>
          </cell>
        </row>
        <row r="404">
          <cell r="AE404">
            <v>2150</v>
          </cell>
        </row>
        <row r="415">
          <cell r="H415">
            <v>1</v>
          </cell>
          <cell r="J415">
            <v>2</v>
          </cell>
          <cell r="AE415">
            <v>1075</v>
          </cell>
        </row>
        <row r="416">
          <cell r="AE416">
            <v>2150</v>
          </cell>
        </row>
        <row r="417">
          <cell r="AE417">
            <v>2150</v>
          </cell>
        </row>
        <row r="430">
          <cell r="H430">
            <v>1</v>
          </cell>
          <cell r="J430">
            <v>2</v>
          </cell>
          <cell r="AE430">
            <v>2687.5</v>
          </cell>
        </row>
        <row r="431">
          <cell r="AE431">
            <v>2150</v>
          </cell>
        </row>
        <row r="432">
          <cell r="AE432">
            <v>2150</v>
          </cell>
        </row>
        <row r="433">
          <cell r="AE433">
            <v>2150</v>
          </cell>
        </row>
        <row r="434">
          <cell r="AE434">
            <v>2150</v>
          </cell>
        </row>
        <row r="435">
          <cell r="AE435">
            <v>2150</v>
          </cell>
        </row>
        <row r="445">
          <cell r="H445">
            <v>1</v>
          </cell>
          <cell r="J445">
            <v>2</v>
          </cell>
          <cell r="AE445">
            <v>3225</v>
          </cell>
        </row>
        <row r="446">
          <cell r="AE446">
            <v>2150</v>
          </cell>
        </row>
        <row r="447">
          <cell r="AE447">
            <v>2150</v>
          </cell>
        </row>
        <row r="448">
          <cell r="AE448">
            <v>2150</v>
          </cell>
        </row>
        <row r="466">
          <cell r="H466">
            <v>1</v>
          </cell>
          <cell r="J466">
            <v>2</v>
          </cell>
          <cell r="AE466">
            <v>3583.3333333333335</v>
          </cell>
        </row>
        <row r="467">
          <cell r="AE467">
            <v>2150</v>
          </cell>
        </row>
        <row r="468">
          <cell r="AE468">
            <v>2150</v>
          </cell>
        </row>
        <row r="469">
          <cell r="AE469">
            <v>2150</v>
          </cell>
        </row>
        <row r="470">
          <cell r="AE470">
            <v>2150</v>
          </cell>
        </row>
        <row r="471">
          <cell r="AE471">
            <v>2150</v>
          </cell>
        </row>
        <row r="484">
          <cell r="H484">
            <v>1</v>
          </cell>
          <cell r="J484">
            <v>2</v>
          </cell>
          <cell r="AE484">
            <v>4300</v>
          </cell>
        </row>
        <row r="485">
          <cell r="AE485">
            <v>2150</v>
          </cell>
        </row>
        <row r="486">
          <cell r="AE486">
            <v>2150</v>
          </cell>
        </row>
        <row r="487">
          <cell r="AE487">
            <v>2150</v>
          </cell>
        </row>
        <row r="488">
          <cell r="AE488">
            <v>2150</v>
          </cell>
        </row>
        <row r="501">
          <cell r="AE501">
            <v>2433.0833333333335</v>
          </cell>
        </row>
        <row r="502">
          <cell r="AE502">
            <v>2572.833333333333</v>
          </cell>
        </row>
        <row r="503">
          <cell r="H503">
            <v>1</v>
          </cell>
          <cell r="J503">
            <v>1</v>
          </cell>
          <cell r="AE503">
            <v>2866.6666666666665</v>
          </cell>
        </row>
        <row r="504">
          <cell r="AE504">
            <v>2150</v>
          </cell>
        </row>
        <row r="505">
          <cell r="AE505">
            <v>2150</v>
          </cell>
        </row>
        <row r="506">
          <cell r="AE506">
            <v>2150</v>
          </cell>
        </row>
        <row r="507">
          <cell r="AE507">
            <v>2150</v>
          </cell>
        </row>
        <row r="521">
          <cell r="H521">
            <v>1</v>
          </cell>
          <cell r="J521">
            <v>1</v>
          </cell>
          <cell r="AE521">
            <v>2150</v>
          </cell>
        </row>
        <row r="522">
          <cell r="AE522">
            <v>2150</v>
          </cell>
        </row>
        <row r="523">
          <cell r="AE523">
            <v>2150</v>
          </cell>
        </row>
        <row r="524">
          <cell r="AE524">
            <v>2150</v>
          </cell>
        </row>
        <row r="525">
          <cell r="AE525">
            <v>2150</v>
          </cell>
        </row>
        <row r="535">
          <cell r="H535">
            <v>1</v>
          </cell>
          <cell r="J535">
            <v>1</v>
          </cell>
          <cell r="AE535">
            <v>2150</v>
          </cell>
        </row>
        <row r="536">
          <cell r="AE536">
            <v>2150</v>
          </cell>
        </row>
        <row r="537">
          <cell r="AE537">
            <v>2150</v>
          </cell>
        </row>
        <row r="538">
          <cell r="AE538">
            <v>2150</v>
          </cell>
        </row>
        <row r="548">
          <cell r="H548">
            <v>1</v>
          </cell>
          <cell r="J548">
            <v>1</v>
          </cell>
          <cell r="AE548">
            <v>1612.5</v>
          </cell>
        </row>
        <row r="549">
          <cell r="AE549">
            <v>2150</v>
          </cell>
        </row>
        <row r="550">
          <cell r="AE550">
            <v>2150</v>
          </cell>
        </row>
        <row r="551">
          <cell r="AE551">
            <v>2150</v>
          </cell>
        </row>
        <row r="561">
          <cell r="H561">
            <v>1</v>
          </cell>
          <cell r="J561">
            <v>1</v>
          </cell>
          <cell r="AE561">
            <v>1720</v>
          </cell>
        </row>
        <row r="562">
          <cell r="AE562">
            <v>2150</v>
          </cell>
        </row>
        <row r="563">
          <cell r="AE563">
            <v>2150</v>
          </cell>
        </row>
        <row r="564">
          <cell r="AE564">
            <v>2150</v>
          </cell>
        </row>
        <row r="565">
          <cell r="AE565">
            <v>2150</v>
          </cell>
        </row>
        <row r="575">
          <cell r="H575">
            <v>1</v>
          </cell>
          <cell r="J575">
            <v>1</v>
          </cell>
          <cell r="AE575">
            <v>2866.6666666666665</v>
          </cell>
        </row>
        <row r="576">
          <cell r="AE576">
            <v>2150</v>
          </cell>
        </row>
        <row r="577">
          <cell r="AE577">
            <v>2150</v>
          </cell>
        </row>
        <row r="578">
          <cell r="AE578">
            <v>2150</v>
          </cell>
        </row>
        <row r="579">
          <cell r="AE579">
            <v>2150</v>
          </cell>
        </row>
        <row r="587">
          <cell r="H587">
            <v>1</v>
          </cell>
          <cell r="J587">
            <v>1</v>
          </cell>
          <cell r="AE587">
            <v>3225</v>
          </cell>
        </row>
        <row r="588">
          <cell r="AE588">
            <v>2150</v>
          </cell>
        </row>
        <row r="589">
          <cell r="AE589">
            <v>2150</v>
          </cell>
        </row>
        <row r="590">
          <cell r="AE590">
            <v>2150</v>
          </cell>
        </row>
        <row r="604">
          <cell r="H604">
            <v>1</v>
          </cell>
          <cell r="J604">
            <v>1</v>
          </cell>
          <cell r="AE604">
            <v>2150</v>
          </cell>
        </row>
        <row r="605">
          <cell r="AE605">
            <v>2150</v>
          </cell>
        </row>
        <row r="606">
          <cell r="AE606">
            <v>2150</v>
          </cell>
        </row>
        <row r="607">
          <cell r="AE607">
            <v>2150</v>
          </cell>
        </row>
        <row r="608">
          <cell r="AE608">
            <v>2150</v>
          </cell>
        </row>
        <row r="615">
          <cell r="H615">
            <v>1</v>
          </cell>
          <cell r="J615">
            <v>1</v>
          </cell>
          <cell r="AE615">
            <v>1612.5</v>
          </cell>
        </row>
        <row r="616">
          <cell r="AE616">
            <v>2150</v>
          </cell>
        </row>
        <row r="617">
          <cell r="AE617">
            <v>2150</v>
          </cell>
        </row>
        <row r="618">
          <cell r="AE618">
            <v>2150</v>
          </cell>
        </row>
        <row r="627">
          <cell r="H627">
            <v>1</v>
          </cell>
          <cell r="J627">
            <v>1</v>
          </cell>
          <cell r="AE627">
            <v>5375</v>
          </cell>
        </row>
        <row r="628">
          <cell r="AE628">
            <v>2150</v>
          </cell>
        </row>
        <row r="629">
          <cell r="AE629">
            <v>2150</v>
          </cell>
        </row>
        <row r="630">
          <cell r="AE630">
            <v>2150</v>
          </cell>
        </row>
        <row r="631">
          <cell r="AE631">
            <v>2150</v>
          </cell>
        </row>
        <row r="632">
          <cell r="AE632">
            <v>2150</v>
          </cell>
        </row>
        <row r="639">
          <cell r="AE639">
            <v>2293.3333333333335</v>
          </cell>
        </row>
        <row r="640">
          <cell r="H640">
            <v>1</v>
          </cell>
          <cell r="J640">
            <v>2</v>
          </cell>
          <cell r="AE640">
            <v>2150</v>
          </cell>
        </row>
        <row r="641">
          <cell r="AE641">
            <v>2150</v>
          </cell>
        </row>
        <row r="642">
          <cell r="AE642">
            <v>2150</v>
          </cell>
        </row>
        <row r="643">
          <cell r="AE643">
            <v>2150</v>
          </cell>
        </row>
        <row r="656">
          <cell r="H656">
            <v>1</v>
          </cell>
          <cell r="J656">
            <v>2</v>
          </cell>
          <cell r="AE656">
            <v>860</v>
          </cell>
        </row>
        <row r="657">
          <cell r="AE657">
            <v>2150</v>
          </cell>
        </row>
        <row r="658">
          <cell r="AE658">
            <v>2150</v>
          </cell>
        </row>
        <row r="674">
          <cell r="H674">
            <v>1</v>
          </cell>
          <cell r="J674">
            <v>2</v>
          </cell>
          <cell r="AE674">
            <v>3762.5</v>
          </cell>
        </row>
        <row r="675">
          <cell r="AE675">
            <v>2150</v>
          </cell>
        </row>
        <row r="676">
          <cell r="AE676">
            <v>2150</v>
          </cell>
        </row>
        <row r="677">
          <cell r="AE677">
            <v>2150</v>
          </cell>
        </row>
        <row r="678">
          <cell r="AE678">
            <v>2150</v>
          </cell>
        </row>
        <row r="679">
          <cell r="AE679">
            <v>2150</v>
          </cell>
        </row>
        <row r="680">
          <cell r="AE680">
            <v>2150</v>
          </cell>
        </row>
        <row r="681">
          <cell r="AE681">
            <v>2150</v>
          </cell>
        </row>
        <row r="687">
          <cell r="H687">
            <v>1</v>
          </cell>
          <cell r="J687">
            <v>2</v>
          </cell>
          <cell r="AE687">
            <v>3583.3333333333335</v>
          </cell>
        </row>
        <row r="688">
          <cell r="AE688">
            <v>2150</v>
          </cell>
        </row>
        <row r="689">
          <cell r="AE689">
            <v>2150</v>
          </cell>
        </row>
        <row r="690">
          <cell r="AE690">
            <v>2150</v>
          </cell>
        </row>
        <row r="691">
          <cell r="AE691">
            <v>2150</v>
          </cell>
        </row>
        <row r="692">
          <cell r="AE692">
            <v>2150</v>
          </cell>
        </row>
        <row r="701">
          <cell r="H701">
            <v>1</v>
          </cell>
          <cell r="J701">
            <v>2</v>
          </cell>
          <cell r="AE701">
            <v>1290</v>
          </cell>
        </row>
        <row r="702">
          <cell r="AE702">
            <v>2150</v>
          </cell>
        </row>
        <row r="703">
          <cell r="AE703">
            <v>2150</v>
          </cell>
        </row>
        <row r="704">
          <cell r="AE704">
            <v>2150</v>
          </cell>
        </row>
        <row r="717">
          <cell r="H717">
            <v>1</v>
          </cell>
          <cell r="J717">
            <v>2</v>
          </cell>
          <cell r="AE717">
            <v>2150</v>
          </cell>
        </row>
        <row r="718">
          <cell r="AE718">
            <v>2150</v>
          </cell>
        </row>
        <row r="719">
          <cell r="AE719">
            <v>2150</v>
          </cell>
        </row>
        <row r="720">
          <cell r="AE720">
            <v>2150</v>
          </cell>
        </row>
        <row r="721">
          <cell r="AE721">
            <v>2150</v>
          </cell>
        </row>
        <row r="729">
          <cell r="H729">
            <v>1</v>
          </cell>
          <cell r="J729">
            <v>2</v>
          </cell>
          <cell r="AE729">
            <v>3225</v>
          </cell>
        </row>
        <row r="730">
          <cell r="AE730">
            <v>2150</v>
          </cell>
        </row>
        <row r="731">
          <cell r="AE731">
            <v>2150</v>
          </cell>
        </row>
        <row r="732">
          <cell r="AE732">
            <v>2150</v>
          </cell>
        </row>
        <row r="733">
          <cell r="AE733">
            <v>2150</v>
          </cell>
        </row>
        <row r="734">
          <cell r="AE734">
            <v>2150</v>
          </cell>
        </row>
        <row r="735">
          <cell r="AE735">
            <v>2150</v>
          </cell>
        </row>
        <row r="742">
          <cell r="H742">
            <v>1</v>
          </cell>
          <cell r="J742">
            <v>2</v>
          </cell>
          <cell r="AE742">
            <v>2150</v>
          </cell>
        </row>
        <row r="743">
          <cell r="AE743">
            <v>2150</v>
          </cell>
        </row>
        <row r="744">
          <cell r="AE744">
            <v>2150</v>
          </cell>
        </row>
        <row r="745">
          <cell r="AE745">
            <v>2150</v>
          </cell>
        </row>
        <row r="746">
          <cell r="AE746">
            <v>2150</v>
          </cell>
        </row>
        <row r="747">
          <cell r="AE747">
            <v>2150</v>
          </cell>
        </row>
        <row r="758">
          <cell r="H758">
            <v>1</v>
          </cell>
          <cell r="J758">
            <v>2</v>
          </cell>
          <cell r="AE758">
            <v>1612.5</v>
          </cell>
        </row>
        <row r="759">
          <cell r="AE759">
            <v>2150</v>
          </cell>
        </row>
        <row r="760">
          <cell r="AE760">
            <v>2150</v>
          </cell>
        </row>
        <row r="761">
          <cell r="AE761">
            <v>2150</v>
          </cell>
        </row>
        <row r="775">
          <cell r="H775">
            <v>1</v>
          </cell>
          <cell r="J775">
            <v>2</v>
          </cell>
          <cell r="AE775">
            <v>2150</v>
          </cell>
        </row>
        <row r="776">
          <cell r="AE776">
            <v>2150</v>
          </cell>
        </row>
        <row r="777">
          <cell r="AE777">
            <v>2150</v>
          </cell>
        </row>
        <row r="778">
          <cell r="AE778">
            <v>2150</v>
          </cell>
        </row>
        <row r="779">
          <cell r="AE779">
            <v>2150</v>
          </cell>
        </row>
        <row r="788">
          <cell r="AE788">
            <v>2433.0833333333335</v>
          </cell>
        </row>
        <row r="789">
          <cell r="H789">
            <v>1</v>
          </cell>
          <cell r="J789">
            <v>2</v>
          </cell>
          <cell r="AE789">
            <v>2150</v>
          </cell>
        </row>
        <row r="790">
          <cell r="AE790">
            <v>2150</v>
          </cell>
        </row>
        <row r="791">
          <cell r="AE791">
            <v>2150</v>
          </cell>
        </row>
        <row r="792">
          <cell r="AE792">
            <v>2150</v>
          </cell>
        </row>
        <row r="804">
          <cell r="H804">
            <v>1</v>
          </cell>
          <cell r="J804">
            <v>2</v>
          </cell>
          <cell r="AE804">
            <v>860</v>
          </cell>
        </row>
        <row r="805">
          <cell r="AE805">
            <v>2150</v>
          </cell>
        </row>
        <row r="806">
          <cell r="AE806">
            <v>2150</v>
          </cell>
        </row>
        <row r="818">
          <cell r="H818">
            <v>1</v>
          </cell>
          <cell r="J818">
            <v>2</v>
          </cell>
          <cell r="AE818">
            <v>5016.666666666667</v>
          </cell>
        </row>
        <row r="819">
          <cell r="AE819">
            <v>2150</v>
          </cell>
        </row>
        <row r="820">
          <cell r="AE820">
            <v>2150</v>
          </cell>
        </row>
        <row r="821">
          <cell r="AE821">
            <v>2150</v>
          </cell>
        </row>
        <row r="822">
          <cell r="AE822">
            <v>2150</v>
          </cell>
        </row>
        <row r="823">
          <cell r="AE823">
            <v>2150</v>
          </cell>
        </row>
        <row r="824">
          <cell r="AE824">
            <v>2150</v>
          </cell>
        </row>
        <row r="825">
          <cell r="AE825">
            <v>2150</v>
          </cell>
        </row>
        <row r="836">
          <cell r="H836">
            <v>1</v>
          </cell>
          <cell r="J836">
            <v>2</v>
          </cell>
          <cell r="AE836">
            <v>2150</v>
          </cell>
        </row>
        <row r="837">
          <cell r="AE837">
            <v>2150</v>
          </cell>
        </row>
        <row r="838">
          <cell r="AE838">
            <v>2150</v>
          </cell>
        </row>
        <row r="839">
          <cell r="AE839">
            <v>2150</v>
          </cell>
        </row>
        <row r="840">
          <cell r="AE840">
            <v>2150</v>
          </cell>
        </row>
        <row r="841">
          <cell r="AE841">
            <v>2150</v>
          </cell>
        </row>
        <row r="849">
          <cell r="H849">
            <v>1</v>
          </cell>
          <cell r="J849">
            <v>2</v>
          </cell>
          <cell r="AE849">
            <v>1612.5</v>
          </cell>
        </row>
        <row r="850">
          <cell r="AE850">
            <v>2150</v>
          </cell>
        </row>
        <row r="851">
          <cell r="AE851">
            <v>2150</v>
          </cell>
        </row>
        <row r="852">
          <cell r="AE852">
            <v>2150</v>
          </cell>
        </row>
        <row r="860">
          <cell r="H860">
            <v>1</v>
          </cell>
          <cell r="J860">
            <v>2</v>
          </cell>
          <cell r="AE860">
            <v>2866.6666666666665</v>
          </cell>
        </row>
        <row r="861">
          <cell r="AE861">
            <v>2150</v>
          </cell>
        </row>
        <row r="862">
          <cell r="AE862">
            <v>2150</v>
          </cell>
        </row>
        <row r="863">
          <cell r="AE863">
            <v>2150</v>
          </cell>
        </row>
        <row r="864">
          <cell r="AE864">
            <v>2150</v>
          </cell>
        </row>
        <row r="873">
          <cell r="H873">
            <v>1</v>
          </cell>
          <cell r="J873">
            <v>2</v>
          </cell>
          <cell r="AE873">
            <v>3225</v>
          </cell>
        </row>
        <row r="874">
          <cell r="AE874">
            <v>2150</v>
          </cell>
        </row>
        <row r="875">
          <cell r="AE875">
            <v>2150</v>
          </cell>
        </row>
        <row r="876">
          <cell r="AE876">
            <v>2150</v>
          </cell>
        </row>
        <row r="877">
          <cell r="AE877">
            <v>2150</v>
          </cell>
        </row>
        <row r="878">
          <cell r="AE878">
            <v>2150</v>
          </cell>
        </row>
        <row r="879">
          <cell r="AE879">
            <v>2150</v>
          </cell>
        </row>
        <row r="888">
          <cell r="H888">
            <v>1</v>
          </cell>
          <cell r="J888">
            <v>2</v>
          </cell>
          <cell r="AE888">
            <v>2687.5</v>
          </cell>
        </row>
        <row r="889">
          <cell r="AE889">
            <v>2150</v>
          </cell>
        </row>
        <row r="890">
          <cell r="AE890">
            <v>2150</v>
          </cell>
        </row>
        <row r="891">
          <cell r="AE891">
            <v>2150</v>
          </cell>
        </row>
        <row r="892">
          <cell r="AE892">
            <v>2150</v>
          </cell>
        </row>
        <row r="893">
          <cell r="AE893">
            <v>2150</v>
          </cell>
        </row>
        <row r="900">
          <cell r="H900">
            <v>1</v>
          </cell>
          <cell r="J900">
            <v>2</v>
          </cell>
          <cell r="AE900">
            <v>1612.5</v>
          </cell>
        </row>
        <row r="901">
          <cell r="AE901">
            <v>2150</v>
          </cell>
        </row>
        <row r="902">
          <cell r="AE902">
            <v>2150</v>
          </cell>
        </row>
        <row r="903">
          <cell r="AE903">
            <v>2150</v>
          </cell>
        </row>
        <row r="913">
          <cell r="H913">
            <v>1</v>
          </cell>
          <cell r="J913">
            <v>2</v>
          </cell>
          <cell r="AE913">
            <v>2150</v>
          </cell>
        </row>
        <row r="914">
          <cell r="AE914">
            <v>2150</v>
          </cell>
        </row>
        <row r="915">
          <cell r="AE915">
            <v>2150</v>
          </cell>
        </row>
        <row r="916">
          <cell r="AE916">
            <v>2150</v>
          </cell>
        </row>
        <row r="917">
          <cell r="AE917">
            <v>2150</v>
          </cell>
        </row>
        <row r="931">
          <cell r="AE931">
            <v>2547.75</v>
          </cell>
        </row>
        <row r="932">
          <cell r="AE932">
            <v>2436.666666666667</v>
          </cell>
        </row>
        <row r="933">
          <cell r="H933">
            <v>1</v>
          </cell>
          <cell r="J933">
            <v>1</v>
          </cell>
          <cell r="AE933">
            <v>2150</v>
          </cell>
        </row>
        <row r="934">
          <cell r="AE934">
            <v>2150</v>
          </cell>
        </row>
        <row r="935">
          <cell r="AE935">
            <v>2150</v>
          </cell>
        </row>
        <row r="936">
          <cell r="AE936">
            <v>2150</v>
          </cell>
        </row>
        <row r="953">
          <cell r="H953">
            <v>1</v>
          </cell>
          <cell r="J953">
            <v>1</v>
          </cell>
          <cell r="AE953">
            <v>1612.5</v>
          </cell>
        </row>
        <row r="954">
          <cell r="AE954">
            <v>2150</v>
          </cell>
        </row>
        <row r="955">
          <cell r="AE955">
            <v>2150</v>
          </cell>
        </row>
        <row r="956">
          <cell r="AE956">
            <v>2150</v>
          </cell>
        </row>
        <row r="966">
          <cell r="H966">
            <v>1</v>
          </cell>
          <cell r="J966">
            <v>1</v>
          </cell>
          <cell r="AE966">
            <v>4300</v>
          </cell>
        </row>
        <row r="967">
          <cell r="AE967">
            <v>2150</v>
          </cell>
        </row>
        <row r="968">
          <cell r="AE968">
            <v>2150</v>
          </cell>
        </row>
        <row r="969">
          <cell r="AE969">
            <v>2150</v>
          </cell>
        </row>
        <row r="970">
          <cell r="AE970">
            <v>2150</v>
          </cell>
        </row>
        <row r="983">
          <cell r="H983">
            <v>1</v>
          </cell>
          <cell r="J983">
            <v>1</v>
          </cell>
          <cell r="AE983">
            <v>860</v>
          </cell>
        </row>
        <row r="984">
          <cell r="AE984">
            <v>2150</v>
          </cell>
        </row>
        <row r="985">
          <cell r="AE985">
            <v>2150</v>
          </cell>
        </row>
        <row r="1001">
          <cell r="H1001">
            <v>1</v>
          </cell>
          <cell r="J1001">
            <v>1</v>
          </cell>
          <cell r="AE1001">
            <v>1433.3333333333333</v>
          </cell>
        </row>
        <row r="1002">
          <cell r="AE1002">
            <v>2150</v>
          </cell>
        </row>
        <row r="1003">
          <cell r="AE1003">
            <v>2150</v>
          </cell>
        </row>
        <row r="1018">
          <cell r="H1018">
            <v>1</v>
          </cell>
          <cell r="J1018">
            <v>1</v>
          </cell>
          <cell r="AE1018">
            <v>2150</v>
          </cell>
        </row>
        <row r="1019">
          <cell r="AE1019">
            <v>2150</v>
          </cell>
        </row>
        <row r="1020">
          <cell r="AE1020">
            <v>2150</v>
          </cell>
        </row>
        <row r="1021">
          <cell r="AE1021">
            <v>2150</v>
          </cell>
        </row>
        <row r="1033">
          <cell r="H1033">
            <v>1</v>
          </cell>
          <cell r="J1033">
            <v>1</v>
          </cell>
          <cell r="AE1033">
            <v>1290</v>
          </cell>
        </row>
        <row r="1034">
          <cell r="AE1034">
            <v>2150</v>
          </cell>
        </row>
        <row r="1035">
          <cell r="AE1035">
            <v>2150</v>
          </cell>
        </row>
        <row r="1036">
          <cell r="AE1036">
            <v>2150</v>
          </cell>
        </row>
        <row r="1052">
          <cell r="H1052">
            <v>1</v>
          </cell>
          <cell r="J1052">
            <v>1</v>
          </cell>
          <cell r="AE1052">
            <v>4300</v>
          </cell>
        </row>
        <row r="1053">
          <cell r="AE1053">
            <v>2150</v>
          </cell>
        </row>
        <row r="1054">
          <cell r="AE1054">
            <v>2150</v>
          </cell>
        </row>
        <row r="1055">
          <cell r="AE1055">
            <v>2150</v>
          </cell>
        </row>
        <row r="1056">
          <cell r="AE1056">
            <v>2150</v>
          </cell>
        </row>
        <row r="1057">
          <cell r="AE1057">
            <v>2150</v>
          </cell>
        </row>
        <row r="1058">
          <cell r="AE1058">
            <v>2150</v>
          </cell>
        </row>
        <row r="1069">
          <cell r="H1069">
            <v>1</v>
          </cell>
          <cell r="J1069">
            <v>1</v>
          </cell>
          <cell r="AE1069">
            <v>2687.5</v>
          </cell>
        </row>
        <row r="1070">
          <cell r="AE1070">
            <v>2150</v>
          </cell>
        </row>
        <row r="1071">
          <cell r="AE1071">
            <v>2150</v>
          </cell>
        </row>
        <row r="1072">
          <cell r="AE1072">
            <v>2150</v>
          </cell>
        </row>
        <row r="1073">
          <cell r="AE1073">
            <v>2150</v>
          </cell>
        </row>
        <row r="1074">
          <cell r="AE1074">
            <v>2150</v>
          </cell>
        </row>
        <row r="1083">
          <cell r="H1083">
            <v>1</v>
          </cell>
          <cell r="J1083">
            <v>1</v>
          </cell>
          <cell r="AE1083">
            <v>3583.3333333333335</v>
          </cell>
        </row>
        <row r="1084">
          <cell r="AE1084">
            <v>2150</v>
          </cell>
        </row>
        <row r="1085">
          <cell r="AE1085">
            <v>2150</v>
          </cell>
        </row>
        <row r="1086">
          <cell r="AE1086">
            <v>2150</v>
          </cell>
        </row>
        <row r="1087">
          <cell r="AE1087">
            <v>2150</v>
          </cell>
        </row>
        <row r="1088">
          <cell r="AE1088">
            <v>2150</v>
          </cell>
        </row>
        <row r="1099">
          <cell r="AE1099">
            <v>2501.166666666667</v>
          </cell>
        </row>
        <row r="1100">
          <cell r="H1100">
            <v>1</v>
          </cell>
          <cell r="J1100">
            <v>1</v>
          </cell>
          <cell r="AE1100">
            <v>2150</v>
          </cell>
        </row>
        <row r="1101">
          <cell r="AE1101">
            <v>2150</v>
          </cell>
        </row>
        <row r="1102">
          <cell r="AE1102">
            <v>2150</v>
          </cell>
        </row>
        <row r="1103">
          <cell r="AE1103">
            <v>2150</v>
          </cell>
        </row>
        <row r="1104">
          <cell r="AE1104">
            <v>2150</v>
          </cell>
        </row>
        <row r="1112">
          <cell r="H1112">
            <v>1</v>
          </cell>
          <cell r="J1112">
            <v>1</v>
          </cell>
          <cell r="AE1112">
            <v>1612.5</v>
          </cell>
        </row>
        <row r="1113">
          <cell r="AE1113">
            <v>2150</v>
          </cell>
        </row>
        <row r="1114">
          <cell r="AE1114">
            <v>2150</v>
          </cell>
        </row>
        <row r="1115">
          <cell r="AE1115">
            <v>2150</v>
          </cell>
        </row>
        <row r="1129">
          <cell r="H1129">
            <v>1</v>
          </cell>
          <cell r="J1129">
            <v>1</v>
          </cell>
          <cell r="AE1129">
            <v>3583.3333333333335</v>
          </cell>
        </row>
        <row r="1130">
          <cell r="AE1130">
            <v>2150</v>
          </cell>
        </row>
        <row r="1131">
          <cell r="AE1131">
            <v>2150</v>
          </cell>
        </row>
        <row r="1132">
          <cell r="AE1132">
            <v>2150</v>
          </cell>
        </row>
        <row r="1133">
          <cell r="AE1133">
            <v>2150</v>
          </cell>
        </row>
        <row r="1134">
          <cell r="AE1134">
            <v>2150</v>
          </cell>
        </row>
        <row r="1144">
          <cell r="H1144">
            <v>1</v>
          </cell>
          <cell r="J1144">
            <v>1</v>
          </cell>
          <cell r="AE1144">
            <v>1612.5</v>
          </cell>
        </row>
        <row r="1145">
          <cell r="AE1145">
            <v>2150</v>
          </cell>
        </row>
        <row r="1146">
          <cell r="AE1146">
            <v>2150</v>
          </cell>
        </row>
        <row r="1147">
          <cell r="AE1147">
            <v>2150</v>
          </cell>
        </row>
        <row r="1160">
          <cell r="H1160">
            <v>1</v>
          </cell>
          <cell r="J1160">
            <v>1</v>
          </cell>
          <cell r="AE1160">
            <v>1612.5</v>
          </cell>
        </row>
        <row r="1161">
          <cell r="AE1161">
            <v>2150</v>
          </cell>
        </row>
        <row r="1162">
          <cell r="AE1162">
            <v>2150</v>
          </cell>
        </row>
        <row r="1163">
          <cell r="AE1163">
            <v>2150</v>
          </cell>
        </row>
        <row r="1177">
          <cell r="H1177">
            <v>1</v>
          </cell>
          <cell r="J1177">
            <v>1</v>
          </cell>
          <cell r="AE1177">
            <v>3225</v>
          </cell>
        </row>
        <row r="1178">
          <cell r="AE1178">
            <v>2150</v>
          </cell>
        </row>
        <row r="1179">
          <cell r="AE1179">
            <v>2150</v>
          </cell>
        </row>
        <row r="1180">
          <cell r="AE1180">
            <v>2150</v>
          </cell>
        </row>
        <row r="1181">
          <cell r="AE1181">
            <v>2150</v>
          </cell>
        </row>
        <row r="1182">
          <cell r="AE1182">
            <v>2150</v>
          </cell>
        </row>
        <row r="1183">
          <cell r="AE1183">
            <v>2150</v>
          </cell>
        </row>
        <row r="1190">
          <cell r="H1190">
            <v>1</v>
          </cell>
          <cell r="J1190">
            <v>1</v>
          </cell>
          <cell r="AE1190">
            <v>5016.666666666667</v>
          </cell>
        </row>
        <row r="1191">
          <cell r="AE1191">
            <v>2150</v>
          </cell>
        </row>
        <row r="1192">
          <cell r="AE1192">
            <v>2150</v>
          </cell>
        </row>
        <row r="1193">
          <cell r="AE1193">
            <v>2150</v>
          </cell>
        </row>
        <row r="1194">
          <cell r="AE1194">
            <v>2150</v>
          </cell>
        </row>
        <row r="1195">
          <cell r="AE1195">
            <v>2150</v>
          </cell>
        </row>
        <row r="1196">
          <cell r="AE1196">
            <v>2150</v>
          </cell>
        </row>
        <row r="1197">
          <cell r="AE1197">
            <v>2150</v>
          </cell>
        </row>
        <row r="1203">
          <cell r="H1203">
            <v>1</v>
          </cell>
          <cell r="J1203">
            <v>1</v>
          </cell>
          <cell r="AE1203">
            <v>2866.6666666666665</v>
          </cell>
        </row>
        <row r="1204">
          <cell r="AE1204">
            <v>2150</v>
          </cell>
        </row>
        <row r="1205">
          <cell r="AE1205">
            <v>2150</v>
          </cell>
        </row>
        <row r="1206">
          <cell r="AE1206">
            <v>2150</v>
          </cell>
        </row>
        <row r="1207">
          <cell r="AE1207">
            <v>2150</v>
          </cell>
        </row>
        <row r="1221">
          <cell r="H1221">
            <v>1</v>
          </cell>
          <cell r="J1221">
            <v>1</v>
          </cell>
          <cell r="AE1221">
            <v>1612.5</v>
          </cell>
        </row>
        <row r="1222">
          <cell r="AE1222">
            <v>2150</v>
          </cell>
        </row>
        <row r="1223">
          <cell r="AE1223">
            <v>2150</v>
          </cell>
        </row>
        <row r="1224">
          <cell r="AE1224">
            <v>2150</v>
          </cell>
        </row>
        <row r="1238">
          <cell r="H1238">
            <v>1</v>
          </cell>
          <cell r="J1238">
            <v>1</v>
          </cell>
          <cell r="AE1238">
            <v>1720</v>
          </cell>
        </row>
        <row r="1239">
          <cell r="AE1239">
            <v>2150</v>
          </cell>
        </row>
        <row r="1240">
          <cell r="AE1240">
            <v>2150</v>
          </cell>
        </row>
        <row r="1241">
          <cell r="AE1241">
            <v>2150</v>
          </cell>
        </row>
        <row r="1242">
          <cell r="AE1242">
            <v>2150</v>
          </cell>
        </row>
        <row r="1257">
          <cell r="AE1257">
            <v>2705.4166666666665</v>
          </cell>
        </row>
        <row r="1258">
          <cell r="H1258">
            <v>1</v>
          </cell>
          <cell r="J1258">
            <v>1</v>
          </cell>
          <cell r="AE1258">
            <v>2687.5</v>
          </cell>
        </row>
        <row r="1259">
          <cell r="AE1259">
            <v>2150</v>
          </cell>
        </row>
        <row r="1260">
          <cell r="AE1260">
            <v>2150</v>
          </cell>
        </row>
        <row r="1261">
          <cell r="AE1261">
            <v>2150</v>
          </cell>
        </row>
        <row r="1262">
          <cell r="AE1262">
            <v>2150</v>
          </cell>
        </row>
        <row r="1263">
          <cell r="AE1263">
            <v>2150</v>
          </cell>
        </row>
        <row r="1271">
          <cell r="H1271">
            <v>1</v>
          </cell>
          <cell r="J1271">
            <v>1</v>
          </cell>
          <cell r="AE1271">
            <v>2866.6666666666665</v>
          </cell>
        </row>
        <row r="1272">
          <cell r="AE1272">
            <v>2150</v>
          </cell>
        </row>
        <row r="1273">
          <cell r="AE1273">
            <v>2150</v>
          </cell>
        </row>
        <row r="1274">
          <cell r="AE1274">
            <v>2150</v>
          </cell>
        </row>
        <row r="1275">
          <cell r="AE1275">
            <v>2150</v>
          </cell>
        </row>
        <row r="1286">
          <cell r="H1286">
            <v>1</v>
          </cell>
          <cell r="J1286">
            <v>1</v>
          </cell>
          <cell r="AE1286">
            <v>2150</v>
          </cell>
        </row>
        <row r="1287">
          <cell r="AE1287">
            <v>2150</v>
          </cell>
        </row>
        <row r="1288">
          <cell r="AE1288">
            <v>2150</v>
          </cell>
        </row>
        <row r="1289">
          <cell r="AE1289">
            <v>2150</v>
          </cell>
        </row>
        <row r="1290">
          <cell r="AE1290">
            <v>2150</v>
          </cell>
        </row>
        <row r="1301">
          <cell r="H1301">
            <v>1</v>
          </cell>
          <cell r="J1301">
            <v>1</v>
          </cell>
          <cell r="AE1301">
            <v>2687.5</v>
          </cell>
        </row>
        <row r="1302">
          <cell r="AE1302">
            <v>2150</v>
          </cell>
        </row>
        <row r="1303">
          <cell r="AE1303">
            <v>2150</v>
          </cell>
        </row>
        <row r="1304">
          <cell r="AE1304">
            <v>2150</v>
          </cell>
        </row>
        <row r="1305">
          <cell r="AE1305">
            <v>2150</v>
          </cell>
        </row>
        <row r="1306">
          <cell r="AE1306">
            <v>2150</v>
          </cell>
        </row>
        <row r="1317">
          <cell r="H1317">
            <v>1</v>
          </cell>
          <cell r="J1317">
            <v>1</v>
          </cell>
          <cell r="AE1317">
            <v>3762.5</v>
          </cell>
        </row>
        <row r="1318">
          <cell r="AE1318">
            <v>2150</v>
          </cell>
        </row>
        <row r="1319">
          <cell r="AE1319">
            <v>2150</v>
          </cell>
        </row>
        <row r="1320">
          <cell r="AE1320">
            <v>2150</v>
          </cell>
        </row>
        <row r="1321">
          <cell r="AE1321">
            <v>2150</v>
          </cell>
        </row>
        <row r="1322">
          <cell r="AE1322">
            <v>2150</v>
          </cell>
        </row>
        <row r="1323">
          <cell r="AE1323">
            <v>2150</v>
          </cell>
        </row>
        <row r="1324">
          <cell r="AE1324">
            <v>2150</v>
          </cell>
        </row>
        <row r="1331">
          <cell r="H1331">
            <v>1</v>
          </cell>
          <cell r="J1331">
            <v>1</v>
          </cell>
          <cell r="AE1331">
            <v>1612.5</v>
          </cell>
        </row>
        <row r="1332">
          <cell r="AE1332">
            <v>2150</v>
          </cell>
        </row>
        <row r="1333">
          <cell r="AE1333">
            <v>2150</v>
          </cell>
        </row>
        <row r="1334">
          <cell r="AE1334">
            <v>2150</v>
          </cell>
        </row>
        <row r="1348">
          <cell r="H1348">
            <v>1</v>
          </cell>
          <cell r="J1348">
            <v>1</v>
          </cell>
          <cell r="AE1348">
            <v>2687.5</v>
          </cell>
        </row>
        <row r="1349">
          <cell r="AE1349">
            <v>2150</v>
          </cell>
        </row>
        <row r="1350">
          <cell r="AE1350">
            <v>2150</v>
          </cell>
        </row>
        <row r="1351">
          <cell r="AE1351">
            <v>2150</v>
          </cell>
        </row>
        <row r="1352">
          <cell r="AE1352">
            <v>2150</v>
          </cell>
        </row>
        <row r="1353">
          <cell r="AE1353">
            <v>2150</v>
          </cell>
        </row>
        <row r="1367">
          <cell r="H1367">
            <v>1</v>
          </cell>
          <cell r="J1367">
            <v>1</v>
          </cell>
          <cell r="AE1367">
            <v>2150</v>
          </cell>
        </row>
        <row r="1368">
          <cell r="AE1368">
            <v>2150</v>
          </cell>
        </row>
        <row r="1369">
          <cell r="AE1369">
            <v>2150</v>
          </cell>
        </row>
        <row r="1370">
          <cell r="AE1370">
            <v>2150</v>
          </cell>
        </row>
        <row r="1371">
          <cell r="AE1371">
            <v>2150</v>
          </cell>
        </row>
        <row r="1382">
          <cell r="H1382">
            <v>1</v>
          </cell>
          <cell r="J1382">
            <v>1</v>
          </cell>
          <cell r="AE1382">
            <v>4300</v>
          </cell>
        </row>
        <row r="1383">
          <cell r="AE1383">
            <v>2150</v>
          </cell>
        </row>
        <row r="1384">
          <cell r="AE1384">
            <v>2150</v>
          </cell>
        </row>
        <row r="1385">
          <cell r="AE1385">
            <v>2150</v>
          </cell>
        </row>
        <row r="1386">
          <cell r="AE1386">
            <v>2150</v>
          </cell>
        </row>
        <row r="1400">
          <cell r="H1400">
            <v>1</v>
          </cell>
          <cell r="J1400">
            <v>1</v>
          </cell>
          <cell r="AE1400">
            <v>2150</v>
          </cell>
        </row>
        <row r="1401">
          <cell r="AE1401">
            <v>2150</v>
          </cell>
        </row>
        <row r="1402">
          <cell r="AE1402">
            <v>2150</v>
          </cell>
        </row>
        <row r="1403">
          <cell r="AE1403">
            <v>2150</v>
          </cell>
        </row>
        <row r="1416">
          <cell r="AE1416">
            <v>2694.6666666666661</v>
          </cell>
        </row>
        <row r="1417">
          <cell r="AE1417">
            <v>2766.3333333333335</v>
          </cell>
        </row>
        <row r="1418">
          <cell r="H1418">
            <v>1</v>
          </cell>
          <cell r="J1418">
            <v>1</v>
          </cell>
          <cell r="AE1418">
            <v>1290</v>
          </cell>
        </row>
        <row r="1419">
          <cell r="AE1419">
            <v>2150</v>
          </cell>
        </row>
        <row r="1420">
          <cell r="AE1420">
            <v>2150</v>
          </cell>
        </row>
        <row r="1421">
          <cell r="AE1421">
            <v>2150</v>
          </cell>
        </row>
        <row r="1434">
          <cell r="H1434">
            <v>1</v>
          </cell>
          <cell r="J1434">
            <v>1</v>
          </cell>
          <cell r="AE1434">
            <v>2150</v>
          </cell>
        </row>
        <row r="1435">
          <cell r="AE1435">
            <v>2150</v>
          </cell>
        </row>
        <row r="1436">
          <cell r="AE1436">
            <v>2150</v>
          </cell>
        </row>
        <row r="1450">
          <cell r="H1450">
            <v>1</v>
          </cell>
          <cell r="J1450">
            <v>1</v>
          </cell>
          <cell r="AE1450">
            <v>4300</v>
          </cell>
        </row>
        <row r="1451">
          <cell r="AE1451">
            <v>2150</v>
          </cell>
        </row>
        <row r="1452">
          <cell r="AE1452">
            <v>2150</v>
          </cell>
        </row>
        <row r="1453">
          <cell r="AE1453">
            <v>2150</v>
          </cell>
        </row>
        <row r="1454">
          <cell r="AE1454">
            <v>2150</v>
          </cell>
        </row>
        <row r="1466">
          <cell r="H1466">
            <v>1</v>
          </cell>
          <cell r="J1466">
            <v>1</v>
          </cell>
          <cell r="AE1466">
            <v>4300</v>
          </cell>
        </row>
        <row r="1467">
          <cell r="AE1467">
            <v>2150</v>
          </cell>
        </row>
        <row r="1468">
          <cell r="AE1468">
            <v>2150</v>
          </cell>
        </row>
        <row r="1469">
          <cell r="AE1469">
            <v>2150</v>
          </cell>
        </row>
        <row r="1470">
          <cell r="AE1470">
            <v>2150</v>
          </cell>
        </row>
        <row r="1484">
          <cell r="H1484">
            <v>1</v>
          </cell>
          <cell r="J1484">
            <v>1</v>
          </cell>
          <cell r="AE1484">
            <v>1433.3333333333333</v>
          </cell>
        </row>
        <row r="1485">
          <cell r="AE1485">
            <v>2150</v>
          </cell>
        </row>
        <row r="1486">
          <cell r="AE1486">
            <v>2150</v>
          </cell>
        </row>
        <row r="1500">
          <cell r="H1500">
            <v>1</v>
          </cell>
          <cell r="J1500">
            <v>1</v>
          </cell>
          <cell r="AE1500">
            <v>2150</v>
          </cell>
        </row>
        <row r="1501">
          <cell r="AE1501">
            <v>2150</v>
          </cell>
        </row>
        <row r="1502">
          <cell r="AE1502">
            <v>2150</v>
          </cell>
        </row>
        <row r="1503">
          <cell r="AE1503">
            <v>2150</v>
          </cell>
        </row>
        <row r="1519">
          <cell r="H1519">
            <v>1</v>
          </cell>
          <cell r="J1519">
            <v>1</v>
          </cell>
          <cell r="AE1519">
            <v>3225</v>
          </cell>
        </row>
        <row r="1520">
          <cell r="AE1520">
            <v>2150</v>
          </cell>
        </row>
        <row r="1521">
          <cell r="AE1521">
            <v>2150</v>
          </cell>
        </row>
        <row r="1522">
          <cell r="AE1522">
            <v>2150</v>
          </cell>
        </row>
        <row r="1523">
          <cell r="AE1523">
            <v>2150</v>
          </cell>
        </row>
        <row r="1524">
          <cell r="AE1524">
            <v>2150</v>
          </cell>
        </row>
        <row r="1525">
          <cell r="AE1525">
            <v>2150</v>
          </cell>
        </row>
        <row r="1534">
          <cell r="H1534">
            <v>1</v>
          </cell>
          <cell r="J1534">
            <v>1</v>
          </cell>
          <cell r="AE1534">
            <v>3225</v>
          </cell>
        </row>
        <row r="1535">
          <cell r="AE1535">
            <v>2150</v>
          </cell>
        </row>
        <row r="1536">
          <cell r="AE1536">
            <v>2150</v>
          </cell>
        </row>
        <row r="1537">
          <cell r="AE1537">
            <v>2150</v>
          </cell>
        </row>
        <row r="1548">
          <cell r="H1548">
            <v>1</v>
          </cell>
          <cell r="J1548">
            <v>1</v>
          </cell>
          <cell r="AE1548">
            <v>4300</v>
          </cell>
        </row>
        <row r="1549">
          <cell r="AE1549">
            <v>2150</v>
          </cell>
        </row>
        <row r="1550">
          <cell r="AE1550">
            <v>2150</v>
          </cell>
        </row>
        <row r="1551">
          <cell r="AE1551">
            <v>2150</v>
          </cell>
        </row>
        <row r="1552">
          <cell r="AE1552">
            <v>2150</v>
          </cell>
        </row>
        <row r="1563">
          <cell r="H1563">
            <v>1</v>
          </cell>
          <cell r="J1563">
            <v>1</v>
          </cell>
          <cell r="AE1563">
            <v>1290</v>
          </cell>
        </row>
        <row r="1564">
          <cell r="AE1564">
            <v>2150</v>
          </cell>
        </row>
        <row r="1565">
          <cell r="AE1565">
            <v>2150</v>
          </cell>
        </row>
        <row r="1566">
          <cell r="AE1566">
            <v>2150</v>
          </cell>
        </row>
        <row r="1578">
          <cell r="AE1578">
            <v>2640.9166666666665</v>
          </cell>
        </row>
        <row r="1579">
          <cell r="H1579">
            <v>1</v>
          </cell>
          <cell r="J1579">
            <v>1</v>
          </cell>
          <cell r="AE1579">
            <v>2866.6666666666665</v>
          </cell>
        </row>
        <row r="1580">
          <cell r="AE1580">
            <v>2150</v>
          </cell>
        </row>
        <row r="1581">
          <cell r="AE1581">
            <v>2150</v>
          </cell>
        </row>
        <row r="1582">
          <cell r="AE1582">
            <v>2150</v>
          </cell>
        </row>
        <row r="1583">
          <cell r="AE1583">
            <v>2150</v>
          </cell>
        </row>
        <row r="1594">
          <cell r="H1594">
            <v>1</v>
          </cell>
          <cell r="J1594">
            <v>1</v>
          </cell>
          <cell r="AE1594">
            <v>2150</v>
          </cell>
        </row>
        <row r="1595">
          <cell r="AE1595">
            <v>2150</v>
          </cell>
        </row>
        <row r="1596">
          <cell r="AE1596">
            <v>2150</v>
          </cell>
        </row>
        <row r="1597">
          <cell r="AE1597">
            <v>2150</v>
          </cell>
        </row>
        <row r="1598">
          <cell r="AE1598">
            <v>2150</v>
          </cell>
        </row>
        <row r="1606">
          <cell r="H1606">
            <v>1</v>
          </cell>
          <cell r="J1606">
            <v>1</v>
          </cell>
          <cell r="AE1606">
            <v>2150</v>
          </cell>
        </row>
        <row r="1607">
          <cell r="AE1607">
            <v>2150</v>
          </cell>
        </row>
        <row r="1608">
          <cell r="AE1608">
            <v>2150</v>
          </cell>
        </row>
        <row r="1609">
          <cell r="AE1609">
            <v>2150</v>
          </cell>
        </row>
        <row r="1610">
          <cell r="AE1610">
            <v>2150</v>
          </cell>
        </row>
        <row r="1618">
          <cell r="H1618">
            <v>1</v>
          </cell>
          <cell r="J1618">
            <v>1</v>
          </cell>
          <cell r="AE1618">
            <v>3225</v>
          </cell>
        </row>
        <row r="1619">
          <cell r="AE1619">
            <v>2150</v>
          </cell>
        </row>
        <row r="1620">
          <cell r="AE1620">
            <v>2150</v>
          </cell>
        </row>
        <row r="1621">
          <cell r="AE1621">
            <v>2150</v>
          </cell>
        </row>
        <row r="1622">
          <cell r="AE1622">
            <v>2150</v>
          </cell>
        </row>
        <row r="1623">
          <cell r="AE1623">
            <v>2150</v>
          </cell>
        </row>
        <row r="1624">
          <cell r="AE1624">
            <v>2150</v>
          </cell>
        </row>
        <row r="1635">
          <cell r="H1635">
            <v>1</v>
          </cell>
          <cell r="J1635">
            <v>1</v>
          </cell>
          <cell r="AE1635">
            <v>3225</v>
          </cell>
        </row>
        <row r="1636">
          <cell r="AE1636">
            <v>2150</v>
          </cell>
        </row>
        <row r="1637">
          <cell r="AE1637">
            <v>2150</v>
          </cell>
        </row>
        <row r="1638">
          <cell r="AE1638">
            <v>2150</v>
          </cell>
        </row>
        <row r="1639">
          <cell r="AE1639">
            <v>2150</v>
          </cell>
        </row>
        <row r="1640">
          <cell r="AE1640">
            <v>2150</v>
          </cell>
        </row>
        <row r="1641">
          <cell r="AE1641">
            <v>2150</v>
          </cell>
        </row>
        <row r="1647">
          <cell r="H1647">
            <v>1</v>
          </cell>
          <cell r="J1647">
            <v>1</v>
          </cell>
          <cell r="AE1647">
            <v>2580</v>
          </cell>
        </row>
        <row r="1648">
          <cell r="AE1648">
            <v>2150</v>
          </cell>
        </row>
        <row r="1649">
          <cell r="AE1649">
            <v>2150</v>
          </cell>
        </row>
        <row r="1650">
          <cell r="AE1650">
            <v>2150</v>
          </cell>
        </row>
        <row r="1651">
          <cell r="AE1651">
            <v>2150</v>
          </cell>
        </row>
        <row r="1652">
          <cell r="AE1652">
            <v>2150</v>
          </cell>
        </row>
        <row r="1653">
          <cell r="AE1653">
            <v>2150</v>
          </cell>
        </row>
        <row r="1662">
          <cell r="H1662">
            <v>1</v>
          </cell>
          <cell r="J1662">
            <v>1</v>
          </cell>
          <cell r="AE1662">
            <v>2687.5</v>
          </cell>
        </row>
        <row r="1663">
          <cell r="AE1663">
            <v>2150</v>
          </cell>
        </row>
        <row r="1664">
          <cell r="AE1664">
            <v>2150</v>
          </cell>
        </row>
        <row r="1665">
          <cell r="AE1665">
            <v>2150</v>
          </cell>
        </row>
        <row r="1666">
          <cell r="AE1666">
            <v>2150</v>
          </cell>
        </row>
        <row r="1667">
          <cell r="AE1667">
            <v>2150</v>
          </cell>
        </row>
        <row r="1679">
          <cell r="H1679">
            <v>1</v>
          </cell>
          <cell r="J1679">
            <v>1</v>
          </cell>
          <cell r="AE1679">
            <v>2687.5</v>
          </cell>
        </row>
        <row r="1680">
          <cell r="AE1680">
            <v>2150</v>
          </cell>
        </row>
        <row r="1681">
          <cell r="AE1681">
            <v>2150</v>
          </cell>
        </row>
        <row r="1682">
          <cell r="AE1682">
            <v>2150</v>
          </cell>
        </row>
        <row r="1683">
          <cell r="AE1683">
            <v>2150</v>
          </cell>
        </row>
        <row r="1684">
          <cell r="AE1684">
            <v>2150</v>
          </cell>
        </row>
        <row r="1694">
          <cell r="H1694">
            <v>1</v>
          </cell>
          <cell r="J1694">
            <v>1</v>
          </cell>
          <cell r="AE1694">
            <v>2150</v>
          </cell>
        </row>
        <row r="1695">
          <cell r="AE1695">
            <v>2150</v>
          </cell>
        </row>
        <row r="1696">
          <cell r="AE1696">
            <v>2150</v>
          </cell>
        </row>
        <row r="1697">
          <cell r="AE1697">
            <v>2150</v>
          </cell>
        </row>
        <row r="1698">
          <cell r="AE1698">
            <v>2150</v>
          </cell>
        </row>
        <row r="1710">
          <cell r="H1710">
            <v>1</v>
          </cell>
          <cell r="J1710">
            <v>1</v>
          </cell>
          <cell r="AE1710">
            <v>2687.5</v>
          </cell>
        </row>
        <row r="1711">
          <cell r="AE1711">
            <v>2150</v>
          </cell>
        </row>
        <row r="1712">
          <cell r="AE1712">
            <v>2150</v>
          </cell>
        </row>
        <row r="1713">
          <cell r="AE1713">
            <v>2150</v>
          </cell>
        </row>
        <row r="1714">
          <cell r="AE1714">
            <v>2150</v>
          </cell>
        </row>
        <row r="1715">
          <cell r="AE1715">
            <v>2150</v>
          </cell>
        </row>
        <row r="1726">
          <cell r="AE1726">
            <v>2676.75</v>
          </cell>
        </row>
        <row r="1727">
          <cell r="H1727">
            <v>1</v>
          </cell>
          <cell r="J1727">
            <v>1</v>
          </cell>
          <cell r="AE1727">
            <v>3010</v>
          </cell>
        </row>
        <row r="1728">
          <cell r="AE1728">
            <v>2150</v>
          </cell>
        </row>
        <row r="1729">
          <cell r="AE1729">
            <v>2150</v>
          </cell>
        </row>
        <row r="1730">
          <cell r="AE1730">
            <v>2150</v>
          </cell>
        </row>
        <row r="1731">
          <cell r="AE1731">
            <v>2150</v>
          </cell>
        </row>
        <row r="1732">
          <cell r="AE1732">
            <v>2150</v>
          </cell>
        </row>
        <row r="1733">
          <cell r="AE1733">
            <v>2150</v>
          </cell>
        </row>
        <row r="1734">
          <cell r="AE1734">
            <v>2150</v>
          </cell>
        </row>
        <row r="1741">
          <cell r="H1741">
            <v>1</v>
          </cell>
          <cell r="J1741">
            <v>1</v>
          </cell>
          <cell r="AE1741">
            <v>2150</v>
          </cell>
        </row>
        <row r="1742">
          <cell r="AE1742">
            <v>2150</v>
          </cell>
        </row>
        <row r="1743">
          <cell r="AE1743">
            <v>2150</v>
          </cell>
        </row>
        <row r="1744">
          <cell r="AE1744">
            <v>2150</v>
          </cell>
        </row>
        <row r="1745">
          <cell r="AE1745">
            <v>2150</v>
          </cell>
        </row>
        <row r="1758">
          <cell r="H1758">
            <v>1</v>
          </cell>
          <cell r="J1758">
            <v>1</v>
          </cell>
          <cell r="AE1758">
            <v>2866.6666666666665</v>
          </cell>
        </row>
        <row r="1759">
          <cell r="AE1759">
            <v>2150</v>
          </cell>
        </row>
        <row r="1760">
          <cell r="AE1760">
            <v>2150</v>
          </cell>
        </row>
        <row r="1761">
          <cell r="AE1761">
            <v>2150</v>
          </cell>
        </row>
        <row r="1762">
          <cell r="AE1762">
            <v>2150</v>
          </cell>
        </row>
        <row r="1774">
          <cell r="H1774">
            <v>1</v>
          </cell>
          <cell r="J1774">
            <v>1</v>
          </cell>
          <cell r="AE1774">
            <v>4300</v>
          </cell>
        </row>
        <row r="1775">
          <cell r="AE1775">
            <v>2150</v>
          </cell>
        </row>
        <row r="1776">
          <cell r="AE1776">
            <v>2150</v>
          </cell>
        </row>
        <row r="1777">
          <cell r="AE1777">
            <v>2150</v>
          </cell>
        </row>
        <row r="1778">
          <cell r="AE1778">
            <v>2150</v>
          </cell>
        </row>
        <row r="1779">
          <cell r="AE1779">
            <v>2150</v>
          </cell>
        </row>
        <row r="1780">
          <cell r="AE1780">
            <v>2150</v>
          </cell>
        </row>
        <row r="1790">
          <cell r="H1790">
            <v>1</v>
          </cell>
          <cell r="J1790">
            <v>1</v>
          </cell>
          <cell r="AE1790">
            <v>1720</v>
          </cell>
        </row>
        <row r="1791">
          <cell r="AE1791">
            <v>2150</v>
          </cell>
        </row>
        <row r="1792">
          <cell r="AE1792">
            <v>2150</v>
          </cell>
        </row>
        <row r="1793">
          <cell r="AE1793">
            <v>2150</v>
          </cell>
        </row>
        <row r="1794">
          <cell r="AE1794">
            <v>2150</v>
          </cell>
        </row>
        <row r="1802">
          <cell r="H1802">
            <v>1</v>
          </cell>
          <cell r="J1802">
            <v>1</v>
          </cell>
          <cell r="AE1802">
            <v>3583.3333333333335</v>
          </cell>
        </row>
        <row r="1803">
          <cell r="AE1803">
            <v>2150</v>
          </cell>
        </row>
        <row r="1804">
          <cell r="AE1804">
            <v>2150</v>
          </cell>
        </row>
        <row r="1805">
          <cell r="AE1805">
            <v>2150</v>
          </cell>
        </row>
        <row r="1806">
          <cell r="AE1806">
            <v>2150</v>
          </cell>
        </row>
        <row r="1807">
          <cell r="AE1807">
            <v>2150</v>
          </cell>
        </row>
        <row r="1817">
          <cell r="H1817">
            <v>1</v>
          </cell>
          <cell r="J1817">
            <v>1</v>
          </cell>
          <cell r="AE1817">
            <v>3225</v>
          </cell>
        </row>
        <row r="1818">
          <cell r="AE1818">
            <v>2150</v>
          </cell>
        </row>
        <row r="1819">
          <cell r="AE1819">
            <v>2150</v>
          </cell>
        </row>
        <row r="1820">
          <cell r="AE1820">
            <v>2150</v>
          </cell>
        </row>
        <row r="1821">
          <cell r="AE1821">
            <v>2150</v>
          </cell>
        </row>
        <row r="1822">
          <cell r="AE1822">
            <v>2150</v>
          </cell>
        </row>
        <row r="1823">
          <cell r="AE1823">
            <v>2150</v>
          </cell>
        </row>
        <row r="1834">
          <cell r="H1834">
            <v>1</v>
          </cell>
          <cell r="J1834">
            <v>1</v>
          </cell>
          <cell r="AE1834">
            <v>2687.5</v>
          </cell>
        </row>
        <row r="1835">
          <cell r="AE1835">
            <v>2150</v>
          </cell>
        </row>
        <row r="1836">
          <cell r="AE1836">
            <v>2150</v>
          </cell>
        </row>
        <row r="1837">
          <cell r="AE1837">
            <v>2150</v>
          </cell>
        </row>
        <row r="1838">
          <cell r="AE1838">
            <v>2150</v>
          </cell>
        </row>
        <row r="1839">
          <cell r="AE1839">
            <v>2150</v>
          </cell>
        </row>
        <row r="1849">
          <cell r="H1849">
            <v>1</v>
          </cell>
          <cell r="J1849">
            <v>1</v>
          </cell>
          <cell r="AE1849">
            <v>1075</v>
          </cell>
        </row>
        <row r="1850">
          <cell r="AE1850">
            <v>2150</v>
          </cell>
        </row>
        <row r="1851">
          <cell r="AE1851">
            <v>2150</v>
          </cell>
        </row>
        <row r="1861">
          <cell r="H1861">
            <v>1</v>
          </cell>
          <cell r="J1861">
            <v>1</v>
          </cell>
          <cell r="AE1861">
            <v>2150</v>
          </cell>
        </row>
        <row r="1862">
          <cell r="AE1862">
            <v>2150</v>
          </cell>
        </row>
        <row r="1863">
          <cell r="AE1863">
            <v>2150</v>
          </cell>
        </row>
        <row r="1864">
          <cell r="AE1864">
            <v>2150</v>
          </cell>
        </row>
        <row r="1865">
          <cell r="AE1865">
            <v>2150</v>
          </cell>
        </row>
        <row r="1866">
          <cell r="AE1866">
            <v>2150</v>
          </cell>
        </row>
        <row r="1877">
          <cell r="AE1877">
            <v>2338.3240740740744</v>
          </cell>
        </row>
        <row r="1878">
          <cell r="AE1878">
            <v>2651.666666666667</v>
          </cell>
        </row>
        <row r="1879">
          <cell r="H1879">
            <v>1</v>
          </cell>
          <cell r="J1879">
            <v>1</v>
          </cell>
          <cell r="AE1879">
            <v>2150</v>
          </cell>
        </row>
        <row r="1880">
          <cell r="AE1880">
            <v>2150</v>
          </cell>
        </row>
        <row r="1881">
          <cell r="AE1881">
            <v>2150</v>
          </cell>
        </row>
        <row r="1882">
          <cell r="AE1882">
            <v>2150</v>
          </cell>
        </row>
        <row r="1883">
          <cell r="AE1883">
            <v>2150</v>
          </cell>
        </row>
        <row r="1884">
          <cell r="AE1884">
            <v>2150</v>
          </cell>
        </row>
        <row r="1895">
          <cell r="H1895">
            <v>1</v>
          </cell>
          <cell r="J1895">
            <v>1</v>
          </cell>
          <cell r="AE1895">
            <v>2150</v>
          </cell>
        </row>
        <row r="1896">
          <cell r="AE1896">
            <v>2150</v>
          </cell>
        </row>
        <row r="1897">
          <cell r="AE1897">
            <v>2150</v>
          </cell>
        </row>
        <row r="1898">
          <cell r="AE1898">
            <v>2150</v>
          </cell>
        </row>
        <row r="1909">
          <cell r="H1909">
            <v>1</v>
          </cell>
          <cell r="J1909">
            <v>1</v>
          </cell>
          <cell r="AE1909">
            <v>2150</v>
          </cell>
        </row>
        <row r="1910">
          <cell r="AE1910">
            <v>2150</v>
          </cell>
        </row>
        <row r="1911">
          <cell r="AE1911">
            <v>2150</v>
          </cell>
        </row>
        <row r="1912">
          <cell r="AE1912">
            <v>2150</v>
          </cell>
        </row>
        <row r="1922">
          <cell r="H1922">
            <v>1</v>
          </cell>
          <cell r="J1922">
            <v>1</v>
          </cell>
          <cell r="AE1922">
            <v>3583.3333333333335</v>
          </cell>
        </row>
        <row r="1923">
          <cell r="AE1923">
            <v>2150</v>
          </cell>
        </row>
        <row r="1924">
          <cell r="AE1924">
            <v>2150</v>
          </cell>
        </row>
        <row r="1925">
          <cell r="AE1925">
            <v>2150</v>
          </cell>
        </row>
        <row r="1926">
          <cell r="AE1926">
            <v>2150</v>
          </cell>
        </row>
        <row r="1927">
          <cell r="AE1927">
            <v>2150</v>
          </cell>
        </row>
        <row r="1935">
          <cell r="H1935">
            <v>1</v>
          </cell>
          <cell r="J1935">
            <v>1</v>
          </cell>
          <cell r="AE1935">
            <v>1075</v>
          </cell>
        </row>
        <row r="1936">
          <cell r="AE1936">
            <v>2150</v>
          </cell>
        </row>
        <row r="1937">
          <cell r="AE1937">
            <v>2150</v>
          </cell>
        </row>
        <row r="1948">
          <cell r="H1948">
            <v>1</v>
          </cell>
          <cell r="J1948">
            <v>1</v>
          </cell>
          <cell r="AE1948">
            <v>2866.6666666666665</v>
          </cell>
        </row>
        <row r="1949">
          <cell r="AE1949">
            <v>2150</v>
          </cell>
        </row>
        <row r="1950">
          <cell r="AE1950">
            <v>2150</v>
          </cell>
        </row>
        <row r="1951">
          <cell r="AE1951">
            <v>2150</v>
          </cell>
        </row>
        <row r="1952">
          <cell r="AE1952">
            <v>2150</v>
          </cell>
        </row>
        <row r="1960">
          <cell r="H1960">
            <v>1</v>
          </cell>
          <cell r="J1960">
            <v>1</v>
          </cell>
          <cell r="AE1960">
            <v>1075</v>
          </cell>
        </row>
        <row r="1961">
          <cell r="AE1961">
            <v>2150</v>
          </cell>
        </row>
        <row r="1962">
          <cell r="AE1962">
            <v>2150</v>
          </cell>
        </row>
        <row r="1973">
          <cell r="H1973">
            <v>1</v>
          </cell>
          <cell r="J1973">
            <v>1</v>
          </cell>
          <cell r="AE1973">
            <v>1075</v>
          </cell>
        </row>
        <row r="1974">
          <cell r="AE1974">
            <v>2150</v>
          </cell>
        </row>
        <row r="1975">
          <cell r="AE1975">
            <v>2150</v>
          </cell>
        </row>
        <row r="1990">
          <cell r="H1990">
            <v>1</v>
          </cell>
          <cell r="J1990">
            <v>1</v>
          </cell>
          <cell r="AE1990">
            <v>2866.6666666666665</v>
          </cell>
        </row>
        <row r="1991">
          <cell r="AE1991">
            <v>2150</v>
          </cell>
        </row>
        <row r="1992">
          <cell r="AE1992">
            <v>2150</v>
          </cell>
        </row>
        <row r="1993">
          <cell r="AE1993">
            <v>2150</v>
          </cell>
        </row>
        <row r="1994">
          <cell r="AE1994">
            <v>2150</v>
          </cell>
        </row>
        <row r="2007">
          <cell r="H2007">
            <v>1</v>
          </cell>
          <cell r="J2007">
            <v>1</v>
          </cell>
          <cell r="AE2007">
            <v>7525</v>
          </cell>
        </row>
        <row r="2008">
          <cell r="AE2008">
            <v>2150</v>
          </cell>
        </row>
        <row r="2009">
          <cell r="AE2009">
            <v>2150</v>
          </cell>
        </row>
        <row r="2010">
          <cell r="AE2010">
            <v>2150</v>
          </cell>
        </row>
        <row r="2011">
          <cell r="AE2011">
            <v>2150</v>
          </cell>
        </row>
        <row r="2012">
          <cell r="AE2012">
            <v>2150</v>
          </cell>
        </row>
        <row r="2013">
          <cell r="AE2013">
            <v>2150</v>
          </cell>
        </row>
        <row r="2014">
          <cell r="AE2014">
            <v>2150</v>
          </cell>
        </row>
        <row r="2019">
          <cell r="AE2019">
            <v>1396.3055555555554</v>
          </cell>
        </row>
        <row r="2020">
          <cell r="H2020">
            <v>1</v>
          </cell>
          <cell r="J2020">
            <v>2</v>
          </cell>
          <cell r="AE2020">
            <v>716.66666666666663</v>
          </cell>
        </row>
        <row r="2021">
          <cell r="AE2021">
            <v>2150</v>
          </cell>
        </row>
        <row r="2022">
          <cell r="AE2022">
            <v>2150</v>
          </cell>
        </row>
        <row r="2037">
          <cell r="H2037">
            <v>1</v>
          </cell>
          <cell r="J2037">
            <v>2</v>
          </cell>
          <cell r="AE2037">
            <v>955.55555555555554</v>
          </cell>
        </row>
        <row r="2038">
          <cell r="AE2038">
            <v>2150</v>
          </cell>
        </row>
        <row r="2039">
          <cell r="AE2039">
            <v>2150</v>
          </cell>
        </row>
        <row r="2040">
          <cell r="AE2040">
            <v>2150</v>
          </cell>
        </row>
        <row r="2041">
          <cell r="AE2041">
            <v>2150</v>
          </cell>
        </row>
        <row r="2054">
          <cell r="H2054">
            <v>1</v>
          </cell>
          <cell r="J2054">
            <v>2</v>
          </cell>
          <cell r="AE2054">
            <v>1720</v>
          </cell>
        </row>
        <row r="2055">
          <cell r="AE2055">
            <v>2150</v>
          </cell>
        </row>
        <row r="2056">
          <cell r="AE2056">
            <v>2150</v>
          </cell>
        </row>
        <row r="2057">
          <cell r="AE2057">
            <v>2150</v>
          </cell>
        </row>
        <row r="2058">
          <cell r="AE2058">
            <v>2150</v>
          </cell>
        </row>
        <row r="2071">
          <cell r="H2071">
            <v>1</v>
          </cell>
          <cell r="J2071">
            <v>2</v>
          </cell>
          <cell r="AE2071">
            <v>1612.5</v>
          </cell>
        </row>
        <row r="2072">
          <cell r="AE2072">
            <v>2150</v>
          </cell>
        </row>
        <row r="2073">
          <cell r="AE2073">
            <v>2150</v>
          </cell>
        </row>
        <row r="2074">
          <cell r="AE2074">
            <v>2150</v>
          </cell>
        </row>
        <row r="2082">
          <cell r="H2082">
            <v>1</v>
          </cell>
          <cell r="J2082">
            <v>2</v>
          </cell>
          <cell r="AE2082">
            <v>1433.3333333333333</v>
          </cell>
        </row>
        <row r="2083">
          <cell r="AE2083">
            <v>2150</v>
          </cell>
        </row>
        <row r="2084">
          <cell r="AE2084">
            <v>2150</v>
          </cell>
        </row>
        <row r="2085">
          <cell r="AE2085">
            <v>2150</v>
          </cell>
        </row>
        <row r="2086">
          <cell r="AE2086">
            <v>2150</v>
          </cell>
        </row>
        <row r="2098">
          <cell r="H2098">
            <v>1</v>
          </cell>
          <cell r="J2098">
            <v>2</v>
          </cell>
          <cell r="AE2098">
            <v>1075</v>
          </cell>
        </row>
        <row r="2099">
          <cell r="AE2099">
            <v>2150</v>
          </cell>
        </row>
        <row r="2100">
          <cell r="AE2100">
            <v>2150</v>
          </cell>
        </row>
        <row r="2110">
          <cell r="H2110">
            <v>1</v>
          </cell>
          <cell r="J2110">
            <v>2</v>
          </cell>
          <cell r="AE2110">
            <v>2150</v>
          </cell>
        </row>
        <row r="2111">
          <cell r="AE2111">
            <v>2150</v>
          </cell>
        </row>
        <row r="2112">
          <cell r="AE2112">
            <v>2150</v>
          </cell>
        </row>
        <row r="2113">
          <cell r="AE2113">
            <v>2150</v>
          </cell>
        </row>
        <row r="2114">
          <cell r="AE2114">
            <v>2150</v>
          </cell>
        </row>
        <row r="2122">
          <cell r="H2122">
            <v>1</v>
          </cell>
          <cell r="J2122">
            <v>2</v>
          </cell>
          <cell r="AE2122">
            <v>2150</v>
          </cell>
        </row>
        <row r="2123">
          <cell r="AE2123">
            <v>2150</v>
          </cell>
        </row>
        <row r="2124">
          <cell r="AE2124">
            <v>2150</v>
          </cell>
        </row>
        <row r="2125">
          <cell r="AE2125">
            <v>2150</v>
          </cell>
        </row>
        <row r="2126">
          <cell r="AE2126">
            <v>2150</v>
          </cell>
        </row>
        <row r="2127">
          <cell r="AE2127">
            <v>2150</v>
          </cell>
        </row>
        <row r="2137">
          <cell r="H2137">
            <v>1</v>
          </cell>
          <cell r="J2137">
            <v>2</v>
          </cell>
          <cell r="AE2137">
            <v>1290</v>
          </cell>
        </row>
        <row r="2138">
          <cell r="AE2138">
            <v>2150</v>
          </cell>
        </row>
        <row r="2139">
          <cell r="AE2139">
            <v>2150</v>
          </cell>
        </row>
        <row r="2140">
          <cell r="AE2140">
            <v>2150</v>
          </cell>
        </row>
        <row r="2152">
          <cell r="H2152">
            <v>1</v>
          </cell>
          <cell r="J2152">
            <v>2</v>
          </cell>
          <cell r="AE2152">
            <v>860</v>
          </cell>
        </row>
        <row r="2153">
          <cell r="AE2153">
            <v>2150</v>
          </cell>
        </row>
        <row r="2154">
          <cell r="AE2154">
            <v>2150</v>
          </cell>
        </row>
        <row r="2165">
          <cell r="AE2165">
            <v>2966.9999999999995</v>
          </cell>
        </row>
        <row r="2166">
          <cell r="H2166">
            <v>1</v>
          </cell>
          <cell r="J2166">
            <v>1</v>
          </cell>
          <cell r="AE2166">
            <v>1720</v>
          </cell>
        </row>
        <row r="2167">
          <cell r="AE2167">
            <v>2150</v>
          </cell>
        </row>
        <row r="2168">
          <cell r="AE2168">
            <v>2150</v>
          </cell>
        </row>
        <row r="2169">
          <cell r="AE2169">
            <v>2150</v>
          </cell>
        </row>
        <row r="2170">
          <cell r="AE2170">
            <v>2150</v>
          </cell>
        </row>
        <row r="2184">
          <cell r="H2184">
            <v>1</v>
          </cell>
          <cell r="J2184">
            <v>1</v>
          </cell>
          <cell r="AE2184">
            <v>2150</v>
          </cell>
        </row>
        <row r="2185">
          <cell r="AE2185">
            <v>2150</v>
          </cell>
        </row>
        <row r="2186">
          <cell r="AE2186">
            <v>2150</v>
          </cell>
        </row>
        <row r="2187">
          <cell r="AE2187">
            <v>2150</v>
          </cell>
        </row>
        <row r="2188">
          <cell r="AE2188">
            <v>2150</v>
          </cell>
        </row>
        <row r="2196">
          <cell r="H2196">
            <v>1</v>
          </cell>
          <cell r="J2196">
            <v>1</v>
          </cell>
          <cell r="AE2196">
            <v>1075</v>
          </cell>
        </row>
        <row r="2197">
          <cell r="AE2197">
            <v>2150</v>
          </cell>
        </row>
        <row r="2198">
          <cell r="AE2198">
            <v>2150</v>
          </cell>
        </row>
        <row r="2212">
          <cell r="H2212">
            <v>1</v>
          </cell>
          <cell r="J2212">
            <v>1</v>
          </cell>
          <cell r="AE2212">
            <v>5733.333333333333</v>
          </cell>
        </row>
        <row r="2213">
          <cell r="AE2213">
            <v>2150</v>
          </cell>
        </row>
        <row r="2214">
          <cell r="AE2214">
            <v>2150</v>
          </cell>
        </row>
        <row r="2215">
          <cell r="AE2215">
            <v>2150</v>
          </cell>
        </row>
        <row r="2216">
          <cell r="AE2216">
            <v>2150</v>
          </cell>
        </row>
        <row r="2217">
          <cell r="AE2217">
            <v>2150</v>
          </cell>
        </row>
        <row r="2218">
          <cell r="AE2218">
            <v>2150</v>
          </cell>
        </row>
        <row r="2219">
          <cell r="AE2219">
            <v>2150</v>
          </cell>
        </row>
        <row r="2220">
          <cell r="AE2220">
            <v>2150</v>
          </cell>
        </row>
        <row r="2230">
          <cell r="H2230">
            <v>1</v>
          </cell>
          <cell r="J2230">
            <v>1</v>
          </cell>
          <cell r="AE2230">
            <v>3225</v>
          </cell>
        </row>
        <row r="2231">
          <cell r="AE2231">
            <v>2150</v>
          </cell>
        </row>
        <row r="2232">
          <cell r="AE2232">
            <v>2150</v>
          </cell>
        </row>
        <row r="2233">
          <cell r="AE2233">
            <v>2150</v>
          </cell>
        </row>
        <row r="2234">
          <cell r="AE2234">
            <v>2150</v>
          </cell>
        </row>
        <row r="2235">
          <cell r="AE2235">
            <v>2150</v>
          </cell>
        </row>
        <row r="2236">
          <cell r="AE2236">
            <v>2150</v>
          </cell>
        </row>
        <row r="2247">
          <cell r="H2247">
            <v>1</v>
          </cell>
          <cell r="J2247">
            <v>1</v>
          </cell>
          <cell r="AE2247">
            <v>3583.3333333333335</v>
          </cell>
        </row>
        <row r="2248">
          <cell r="AE2248">
            <v>2150</v>
          </cell>
        </row>
        <row r="2249">
          <cell r="AE2249">
            <v>2150</v>
          </cell>
        </row>
        <row r="2250">
          <cell r="AE2250">
            <v>2150</v>
          </cell>
        </row>
        <row r="2251">
          <cell r="AE2251">
            <v>2150</v>
          </cell>
        </row>
        <row r="2252">
          <cell r="AE2252">
            <v>2150</v>
          </cell>
        </row>
        <row r="2265">
          <cell r="H2265">
            <v>1</v>
          </cell>
          <cell r="J2265">
            <v>1</v>
          </cell>
          <cell r="AE2265">
            <v>3225</v>
          </cell>
        </row>
        <row r="2266">
          <cell r="AE2266">
            <v>2150</v>
          </cell>
        </row>
        <row r="2267">
          <cell r="AE2267">
            <v>2150</v>
          </cell>
        </row>
        <row r="2268">
          <cell r="AE2268">
            <v>2150</v>
          </cell>
        </row>
        <row r="2269">
          <cell r="AE2269">
            <v>2150</v>
          </cell>
        </row>
        <row r="2270">
          <cell r="AE2270">
            <v>2150</v>
          </cell>
        </row>
        <row r="2271">
          <cell r="AE2271">
            <v>2150</v>
          </cell>
        </row>
        <row r="2280">
          <cell r="H2280">
            <v>1</v>
          </cell>
          <cell r="J2280">
            <v>1</v>
          </cell>
          <cell r="AE2280">
            <v>2150</v>
          </cell>
        </row>
        <row r="2281">
          <cell r="AE2281">
            <v>2150</v>
          </cell>
        </row>
        <row r="2282">
          <cell r="AE2282">
            <v>2150</v>
          </cell>
        </row>
        <row r="2283">
          <cell r="AE2283">
            <v>2150</v>
          </cell>
        </row>
        <row r="2284">
          <cell r="AE2284">
            <v>2150</v>
          </cell>
        </row>
        <row r="2293">
          <cell r="H2293">
            <v>1</v>
          </cell>
          <cell r="J2293">
            <v>1</v>
          </cell>
          <cell r="AE2293">
            <v>3583.3333333333335</v>
          </cell>
        </row>
        <row r="2294">
          <cell r="AE2294">
            <v>2150</v>
          </cell>
        </row>
        <row r="2295">
          <cell r="AE2295">
            <v>2150</v>
          </cell>
        </row>
        <row r="2296">
          <cell r="AE2296">
            <v>2150</v>
          </cell>
        </row>
        <row r="2297">
          <cell r="AE2297">
            <v>2150</v>
          </cell>
        </row>
        <row r="2298">
          <cell r="AE2298">
            <v>2150</v>
          </cell>
        </row>
        <row r="2307">
          <cell r="H2307">
            <v>1</v>
          </cell>
          <cell r="J2307">
            <v>1</v>
          </cell>
          <cell r="AE2307">
            <v>3225</v>
          </cell>
        </row>
        <row r="2308">
          <cell r="AE2308">
            <v>2150</v>
          </cell>
        </row>
        <row r="2309">
          <cell r="AE2309">
            <v>2150</v>
          </cell>
        </row>
        <row r="2310">
          <cell r="AE2310">
            <v>2150</v>
          </cell>
        </row>
        <row r="2311">
          <cell r="AE2311">
            <v>2150</v>
          </cell>
        </row>
        <row r="2312">
          <cell r="AE2312">
            <v>2150</v>
          </cell>
        </row>
        <row r="2313">
          <cell r="AE2313">
            <v>2150</v>
          </cell>
        </row>
        <row r="2325">
          <cell r="AE2325">
            <v>3220.2222222222222</v>
          </cell>
        </row>
        <row r="2326">
          <cell r="AE2326">
            <v>2623.0000000000005</v>
          </cell>
        </row>
        <row r="2327">
          <cell r="H2327">
            <v>3</v>
          </cell>
          <cell r="J2327">
            <v>1</v>
          </cell>
          <cell r="AE2327">
            <v>3583.3333333333335</v>
          </cell>
        </row>
        <row r="2328">
          <cell r="AE2328">
            <v>2150</v>
          </cell>
        </row>
        <row r="2329">
          <cell r="AE2329">
            <v>2150</v>
          </cell>
        </row>
        <row r="2330">
          <cell r="AE2330">
            <v>2150</v>
          </cell>
        </row>
        <row r="2331">
          <cell r="AE2331">
            <v>2150</v>
          </cell>
        </row>
        <row r="2332">
          <cell r="AE2332">
            <v>2150</v>
          </cell>
        </row>
        <row r="2341">
          <cell r="H2341">
            <v>3</v>
          </cell>
          <cell r="J2341">
            <v>1</v>
          </cell>
          <cell r="AE2341">
            <v>2687.5</v>
          </cell>
        </row>
        <row r="2342">
          <cell r="AE2342">
            <v>2150</v>
          </cell>
        </row>
        <row r="2343">
          <cell r="AE2343">
            <v>2150</v>
          </cell>
        </row>
        <row r="2344">
          <cell r="AE2344">
            <v>2150</v>
          </cell>
        </row>
        <row r="2345">
          <cell r="AE2345">
            <v>2150</v>
          </cell>
        </row>
        <row r="2346">
          <cell r="AE2346">
            <v>2150</v>
          </cell>
        </row>
        <row r="2358">
          <cell r="H2358">
            <v>3</v>
          </cell>
          <cell r="J2358">
            <v>1</v>
          </cell>
          <cell r="AE2358">
            <v>2150</v>
          </cell>
        </row>
        <row r="2359">
          <cell r="AE2359">
            <v>2150</v>
          </cell>
        </row>
        <row r="2360">
          <cell r="AE2360">
            <v>2150</v>
          </cell>
        </row>
        <row r="2361">
          <cell r="AE2361">
            <v>2150</v>
          </cell>
        </row>
        <row r="2362">
          <cell r="AE2362">
            <v>2150</v>
          </cell>
        </row>
        <row r="2371">
          <cell r="H2371">
            <v>3</v>
          </cell>
          <cell r="J2371">
            <v>1</v>
          </cell>
          <cell r="AE2371">
            <v>2687.5</v>
          </cell>
        </row>
        <row r="2372">
          <cell r="AE2372">
            <v>2150</v>
          </cell>
        </row>
        <row r="2373">
          <cell r="AE2373">
            <v>2150</v>
          </cell>
        </row>
        <row r="2374">
          <cell r="AE2374">
            <v>2150</v>
          </cell>
        </row>
        <row r="2375">
          <cell r="AE2375">
            <v>2150</v>
          </cell>
        </row>
        <row r="2376">
          <cell r="AE2376">
            <v>2150</v>
          </cell>
        </row>
        <row r="2386">
          <cell r="H2386">
            <v>3</v>
          </cell>
          <cell r="J2386">
            <v>1</v>
          </cell>
          <cell r="AE2386">
            <v>2580</v>
          </cell>
        </row>
        <row r="2387">
          <cell r="AE2387">
            <v>2150</v>
          </cell>
        </row>
        <row r="2388">
          <cell r="AE2388">
            <v>2150</v>
          </cell>
        </row>
        <row r="2389">
          <cell r="AE2389">
            <v>2150</v>
          </cell>
        </row>
        <row r="2390">
          <cell r="AE2390">
            <v>2150</v>
          </cell>
        </row>
        <row r="2391">
          <cell r="AE2391">
            <v>2150</v>
          </cell>
        </row>
        <row r="2392">
          <cell r="AE2392">
            <v>2150</v>
          </cell>
        </row>
        <row r="2402">
          <cell r="H2402">
            <v>3</v>
          </cell>
          <cell r="J2402">
            <v>1</v>
          </cell>
          <cell r="AE2402">
            <v>2150</v>
          </cell>
        </row>
        <row r="2403">
          <cell r="AE2403">
            <v>2150</v>
          </cell>
        </row>
        <row r="2404">
          <cell r="AE2404">
            <v>2150</v>
          </cell>
        </row>
        <row r="2405">
          <cell r="AE2405">
            <v>2150</v>
          </cell>
        </row>
        <row r="2406">
          <cell r="AE2406">
            <v>2150</v>
          </cell>
        </row>
        <row r="2419">
          <cell r="H2419">
            <v>3</v>
          </cell>
          <cell r="J2419">
            <v>1</v>
          </cell>
          <cell r="AE2419">
            <v>2150</v>
          </cell>
        </row>
        <row r="2420">
          <cell r="AE2420">
            <v>2150</v>
          </cell>
        </row>
        <row r="2421">
          <cell r="AE2421">
            <v>2150</v>
          </cell>
        </row>
        <row r="2422">
          <cell r="AE2422">
            <v>2150</v>
          </cell>
        </row>
        <row r="2423">
          <cell r="AE2423">
            <v>2150</v>
          </cell>
        </row>
        <row r="2434">
          <cell r="H2434">
            <v>3</v>
          </cell>
          <cell r="J2434">
            <v>1</v>
          </cell>
          <cell r="AE2434">
            <v>2866.6666666666665</v>
          </cell>
        </row>
        <row r="2435">
          <cell r="AE2435">
            <v>2150</v>
          </cell>
        </row>
        <row r="2436">
          <cell r="AE2436">
            <v>2150</v>
          </cell>
        </row>
        <row r="2437">
          <cell r="AE2437">
            <v>2150</v>
          </cell>
        </row>
        <row r="2438">
          <cell r="AE2438">
            <v>2150</v>
          </cell>
        </row>
        <row r="2446">
          <cell r="H2446">
            <v>3</v>
          </cell>
          <cell r="J2446">
            <v>1</v>
          </cell>
          <cell r="AE2446">
            <v>2150</v>
          </cell>
        </row>
        <row r="2447">
          <cell r="AE2447">
            <v>2150</v>
          </cell>
        </row>
        <row r="2448">
          <cell r="AE2448">
            <v>2150</v>
          </cell>
        </row>
        <row r="2449">
          <cell r="AE2449">
            <v>2150</v>
          </cell>
        </row>
        <row r="2450">
          <cell r="AE2450">
            <v>2150</v>
          </cell>
        </row>
        <row r="2451">
          <cell r="AE2451">
            <v>2150</v>
          </cell>
        </row>
        <row r="2457">
          <cell r="H2457">
            <v>3</v>
          </cell>
          <cell r="J2457">
            <v>1</v>
          </cell>
          <cell r="AE2457">
            <v>3225</v>
          </cell>
        </row>
        <row r="2458">
          <cell r="AE2458">
            <v>2150</v>
          </cell>
        </row>
        <row r="2459">
          <cell r="AE2459">
            <v>2150</v>
          </cell>
        </row>
        <row r="2460">
          <cell r="AE2460">
            <v>2150</v>
          </cell>
        </row>
        <row r="2461">
          <cell r="AE2461">
            <v>2150</v>
          </cell>
        </row>
        <row r="2462">
          <cell r="AE2462">
            <v>2150</v>
          </cell>
        </row>
        <row r="2463">
          <cell r="AE2463">
            <v>2150</v>
          </cell>
        </row>
        <row r="2472">
          <cell r="AE2472">
            <v>3404.166666666667</v>
          </cell>
        </row>
        <row r="2473">
          <cell r="H2473">
            <v>3</v>
          </cell>
          <cell r="J2473">
            <v>1</v>
          </cell>
          <cell r="AE2473">
            <v>3225</v>
          </cell>
        </row>
        <row r="2474">
          <cell r="AE2474">
            <v>2150</v>
          </cell>
        </row>
        <row r="2475">
          <cell r="AE2475">
            <v>2150</v>
          </cell>
        </row>
        <row r="2476">
          <cell r="AE2476">
            <v>2150</v>
          </cell>
        </row>
        <row r="2477">
          <cell r="AE2477">
            <v>2150</v>
          </cell>
        </row>
        <row r="2478">
          <cell r="AE2478">
            <v>2150</v>
          </cell>
        </row>
        <row r="2479">
          <cell r="AE2479">
            <v>2150</v>
          </cell>
        </row>
        <row r="2485">
          <cell r="H2485">
            <v>3</v>
          </cell>
          <cell r="J2485">
            <v>1</v>
          </cell>
          <cell r="AE2485">
            <v>4300</v>
          </cell>
        </row>
        <row r="2486">
          <cell r="AE2486">
            <v>2150</v>
          </cell>
        </row>
        <row r="2487">
          <cell r="AE2487">
            <v>2150</v>
          </cell>
        </row>
        <row r="2488">
          <cell r="AE2488">
            <v>2150</v>
          </cell>
        </row>
        <row r="2489">
          <cell r="AE2489">
            <v>2150</v>
          </cell>
        </row>
        <row r="2496">
          <cell r="H2496">
            <v>3</v>
          </cell>
          <cell r="J2496">
            <v>1</v>
          </cell>
          <cell r="AE2496">
            <v>3583.3333333333335</v>
          </cell>
        </row>
        <row r="2497">
          <cell r="AE2497">
            <v>2150</v>
          </cell>
        </row>
        <row r="2498">
          <cell r="AE2498">
            <v>2150</v>
          </cell>
        </row>
        <row r="2499">
          <cell r="AE2499">
            <v>2150</v>
          </cell>
        </row>
        <row r="2500">
          <cell r="AE2500">
            <v>2150</v>
          </cell>
        </row>
        <row r="2501">
          <cell r="AE2501">
            <v>2150</v>
          </cell>
        </row>
        <row r="2510">
          <cell r="H2510">
            <v>3</v>
          </cell>
          <cell r="J2510">
            <v>1</v>
          </cell>
          <cell r="AE2510">
            <v>2150</v>
          </cell>
        </row>
        <row r="2511">
          <cell r="AE2511">
            <v>2150</v>
          </cell>
        </row>
        <row r="2512">
          <cell r="AE2512">
            <v>2150</v>
          </cell>
        </row>
        <row r="2513">
          <cell r="AE2513">
            <v>2150</v>
          </cell>
        </row>
        <row r="2514">
          <cell r="AE2514">
            <v>2150</v>
          </cell>
        </row>
        <row r="2527">
          <cell r="H2527">
            <v>3</v>
          </cell>
          <cell r="J2527">
            <v>1</v>
          </cell>
          <cell r="AE2527">
            <v>3583.3333333333335</v>
          </cell>
        </row>
        <row r="2528">
          <cell r="AE2528">
            <v>2150</v>
          </cell>
        </row>
        <row r="2529">
          <cell r="AE2529">
            <v>2150</v>
          </cell>
        </row>
        <row r="2530">
          <cell r="AE2530">
            <v>2150</v>
          </cell>
        </row>
        <row r="2531">
          <cell r="AE2531">
            <v>2150</v>
          </cell>
        </row>
        <row r="2532">
          <cell r="AE2532">
            <v>2150</v>
          </cell>
        </row>
        <row r="2544">
          <cell r="H2544">
            <v>3</v>
          </cell>
          <cell r="J2544">
            <v>1</v>
          </cell>
          <cell r="AE2544">
            <v>5375</v>
          </cell>
        </row>
        <row r="2545">
          <cell r="AE2545">
            <v>2150</v>
          </cell>
        </row>
        <row r="2546">
          <cell r="AE2546">
            <v>2150</v>
          </cell>
        </row>
        <row r="2547">
          <cell r="AE2547">
            <v>2150</v>
          </cell>
        </row>
        <row r="2548">
          <cell r="AE2548">
            <v>2150</v>
          </cell>
        </row>
        <row r="2549">
          <cell r="AE2549">
            <v>2150</v>
          </cell>
        </row>
        <row r="2561">
          <cell r="H2561">
            <v>3</v>
          </cell>
          <cell r="J2561">
            <v>1</v>
          </cell>
          <cell r="AE2561">
            <v>2150</v>
          </cell>
        </row>
        <row r="2562">
          <cell r="AE2562">
            <v>2150</v>
          </cell>
        </row>
        <row r="2563">
          <cell r="AE2563">
            <v>2150</v>
          </cell>
        </row>
        <row r="2564">
          <cell r="AE2564">
            <v>2150</v>
          </cell>
        </row>
        <row r="2565">
          <cell r="AE2565">
            <v>2150</v>
          </cell>
        </row>
        <row r="2579">
          <cell r="H2579">
            <v>3</v>
          </cell>
          <cell r="J2579">
            <v>1</v>
          </cell>
          <cell r="AE2579">
            <v>3762.5</v>
          </cell>
        </row>
        <row r="2580">
          <cell r="AE2580">
            <v>2150</v>
          </cell>
        </row>
        <row r="2581">
          <cell r="AE2581">
            <v>2150</v>
          </cell>
        </row>
        <row r="2582">
          <cell r="AE2582">
            <v>2150</v>
          </cell>
        </row>
        <row r="2583">
          <cell r="AE2583">
            <v>2150</v>
          </cell>
        </row>
        <row r="2584">
          <cell r="AE2584">
            <v>2150</v>
          </cell>
        </row>
        <row r="2585">
          <cell r="AE2585">
            <v>2150</v>
          </cell>
        </row>
        <row r="2586">
          <cell r="AE2586">
            <v>2150</v>
          </cell>
        </row>
        <row r="2595">
          <cell r="H2595">
            <v>3</v>
          </cell>
          <cell r="J2595">
            <v>1</v>
          </cell>
          <cell r="AE2595">
            <v>2150</v>
          </cell>
        </row>
        <row r="2596">
          <cell r="AE2596">
            <v>2150</v>
          </cell>
        </row>
        <row r="2597">
          <cell r="AE2597">
            <v>2150</v>
          </cell>
        </row>
        <row r="2598">
          <cell r="AE2598">
            <v>2150</v>
          </cell>
        </row>
        <row r="2599">
          <cell r="AE2599">
            <v>2150</v>
          </cell>
        </row>
        <row r="2611">
          <cell r="H2611">
            <v>3</v>
          </cell>
          <cell r="J2611">
            <v>1</v>
          </cell>
          <cell r="AE2611">
            <v>3762.5</v>
          </cell>
        </row>
        <row r="2612">
          <cell r="AE2612">
            <v>2150</v>
          </cell>
        </row>
        <row r="2613">
          <cell r="AE2613">
            <v>2150</v>
          </cell>
        </row>
        <row r="2614">
          <cell r="AE2614">
            <v>2150</v>
          </cell>
        </row>
        <row r="2615">
          <cell r="AE2615">
            <v>2150</v>
          </cell>
        </row>
        <row r="2616">
          <cell r="AE2616">
            <v>2150</v>
          </cell>
        </row>
        <row r="2617">
          <cell r="AE2617">
            <v>2150</v>
          </cell>
        </row>
        <row r="2618">
          <cell r="AE2618">
            <v>2150</v>
          </cell>
        </row>
        <row r="2627">
          <cell r="AE2627">
            <v>3633.5</v>
          </cell>
        </row>
        <row r="2628">
          <cell r="H2628">
            <v>3</v>
          </cell>
          <cell r="J2628">
            <v>2</v>
          </cell>
          <cell r="AE2628">
            <v>4300</v>
          </cell>
        </row>
        <row r="2629">
          <cell r="AE2629">
            <v>2150</v>
          </cell>
        </row>
        <row r="2630">
          <cell r="AE2630">
            <v>2150</v>
          </cell>
        </row>
        <row r="2631">
          <cell r="AE2631">
            <v>2150</v>
          </cell>
        </row>
        <row r="2632">
          <cell r="AE2632">
            <v>2150</v>
          </cell>
        </row>
        <row r="2633">
          <cell r="AE2633">
            <v>2150</v>
          </cell>
        </row>
        <row r="2634">
          <cell r="AE2634">
            <v>2150</v>
          </cell>
        </row>
        <row r="2643">
          <cell r="H2643">
            <v>3</v>
          </cell>
          <cell r="J2643">
            <v>2</v>
          </cell>
          <cell r="AE2643">
            <v>2866.6666666666665</v>
          </cell>
        </row>
        <row r="2644">
          <cell r="AE2644">
            <v>2150</v>
          </cell>
        </row>
        <row r="2645">
          <cell r="AE2645">
            <v>2150</v>
          </cell>
        </row>
        <row r="2646">
          <cell r="AE2646">
            <v>2150</v>
          </cell>
        </row>
        <row r="2647">
          <cell r="AE2647">
            <v>2150</v>
          </cell>
        </row>
        <row r="2657">
          <cell r="H2657">
            <v>3</v>
          </cell>
          <cell r="J2657">
            <v>2</v>
          </cell>
          <cell r="AE2657">
            <v>3583.3333333333335</v>
          </cell>
        </row>
        <row r="2658">
          <cell r="AE2658">
            <v>2150</v>
          </cell>
        </row>
        <row r="2659">
          <cell r="AE2659">
            <v>2150</v>
          </cell>
        </row>
        <row r="2660">
          <cell r="AE2660">
            <v>2150</v>
          </cell>
        </row>
        <row r="2661">
          <cell r="AE2661">
            <v>2150</v>
          </cell>
        </row>
        <row r="2662">
          <cell r="AE2662">
            <v>2150</v>
          </cell>
        </row>
        <row r="2675">
          <cell r="H2675">
            <v>3</v>
          </cell>
          <cell r="J2675">
            <v>2</v>
          </cell>
          <cell r="AE2675">
            <v>4300</v>
          </cell>
        </row>
        <row r="2676">
          <cell r="AE2676">
            <v>2150</v>
          </cell>
        </row>
        <row r="2677">
          <cell r="AE2677">
            <v>2150</v>
          </cell>
        </row>
        <row r="2678">
          <cell r="AE2678">
            <v>2150</v>
          </cell>
        </row>
        <row r="2679">
          <cell r="AE2679">
            <v>2150</v>
          </cell>
        </row>
        <row r="2689">
          <cell r="H2689">
            <v>3</v>
          </cell>
          <cell r="J2689">
            <v>2</v>
          </cell>
          <cell r="AE2689">
            <v>2150</v>
          </cell>
        </row>
        <row r="2690">
          <cell r="AE2690">
            <v>2150</v>
          </cell>
        </row>
        <row r="2691">
          <cell r="AE2691">
            <v>2150</v>
          </cell>
        </row>
        <row r="2692">
          <cell r="AE2692">
            <v>2150</v>
          </cell>
        </row>
        <row r="2693">
          <cell r="AE2693">
            <v>2150</v>
          </cell>
        </row>
        <row r="2694">
          <cell r="AE2694">
            <v>2150</v>
          </cell>
        </row>
        <row r="2704">
          <cell r="H2704">
            <v>3</v>
          </cell>
          <cell r="J2704">
            <v>2</v>
          </cell>
          <cell r="AE2704">
            <v>2150</v>
          </cell>
        </row>
        <row r="2705">
          <cell r="AE2705">
            <v>2150</v>
          </cell>
        </row>
        <row r="2706">
          <cell r="AE2706">
            <v>2150</v>
          </cell>
        </row>
        <row r="2707">
          <cell r="AE2707">
            <v>2150</v>
          </cell>
        </row>
        <row r="2708">
          <cell r="AE2708">
            <v>2150</v>
          </cell>
        </row>
        <row r="2709">
          <cell r="AE2709">
            <v>2150</v>
          </cell>
        </row>
        <row r="2720">
          <cell r="H2720">
            <v>3</v>
          </cell>
          <cell r="J2720">
            <v>2</v>
          </cell>
          <cell r="AE2720">
            <v>2150</v>
          </cell>
        </row>
        <row r="2721">
          <cell r="AE2721">
            <v>2150</v>
          </cell>
        </row>
        <row r="2722">
          <cell r="AE2722">
            <v>2150</v>
          </cell>
        </row>
        <row r="2723">
          <cell r="AE2723">
            <v>2150</v>
          </cell>
        </row>
        <row r="2724">
          <cell r="AE2724">
            <v>2150</v>
          </cell>
        </row>
        <row r="2738">
          <cell r="H2738">
            <v>3</v>
          </cell>
          <cell r="J2738">
            <v>2</v>
          </cell>
          <cell r="AE2738">
            <v>7525</v>
          </cell>
        </row>
        <row r="2739">
          <cell r="AE2739">
            <v>2150</v>
          </cell>
        </row>
        <row r="2740">
          <cell r="AE2740">
            <v>2150</v>
          </cell>
        </row>
        <row r="2741">
          <cell r="AE2741">
            <v>2150</v>
          </cell>
        </row>
        <row r="2742">
          <cell r="AE2742">
            <v>2150</v>
          </cell>
        </row>
        <row r="2743">
          <cell r="AE2743">
            <v>2150</v>
          </cell>
        </row>
        <row r="2744">
          <cell r="AE2744">
            <v>2150</v>
          </cell>
        </row>
        <row r="2745">
          <cell r="AE2745">
            <v>2150</v>
          </cell>
        </row>
        <row r="2750">
          <cell r="H2750">
            <v>3</v>
          </cell>
          <cell r="J2750">
            <v>2</v>
          </cell>
          <cell r="AE2750">
            <v>4300</v>
          </cell>
        </row>
        <row r="2751">
          <cell r="AE2751">
            <v>2150</v>
          </cell>
        </row>
        <row r="2752">
          <cell r="AE2752">
            <v>2150</v>
          </cell>
        </row>
        <row r="2753">
          <cell r="AE2753">
            <v>2150</v>
          </cell>
        </row>
        <row r="2754">
          <cell r="AE2754">
            <v>2150</v>
          </cell>
        </row>
        <row r="2761">
          <cell r="H2761">
            <v>3</v>
          </cell>
          <cell r="J2761">
            <v>2</v>
          </cell>
          <cell r="AE2761">
            <v>3010</v>
          </cell>
        </row>
        <row r="2762">
          <cell r="AE2762">
            <v>2150</v>
          </cell>
        </row>
        <row r="2763">
          <cell r="AE2763">
            <v>2150</v>
          </cell>
        </row>
        <row r="2764">
          <cell r="AE2764">
            <v>2150</v>
          </cell>
        </row>
        <row r="2765">
          <cell r="AE2765">
            <v>2150</v>
          </cell>
        </row>
        <row r="2766">
          <cell r="AE2766">
            <v>2150</v>
          </cell>
        </row>
        <row r="2767">
          <cell r="AE2767">
            <v>2150</v>
          </cell>
        </row>
        <row r="2768">
          <cell r="AE2768">
            <v>2150</v>
          </cell>
        </row>
        <row r="2774">
          <cell r="AE2774">
            <v>2376.9444444444443</v>
          </cell>
        </row>
        <row r="2775">
          <cell r="AE2775">
            <v>2171.5</v>
          </cell>
        </row>
        <row r="2776">
          <cell r="H2776">
            <v>3</v>
          </cell>
          <cell r="J2776">
            <v>2</v>
          </cell>
          <cell r="AE2776">
            <v>4300</v>
          </cell>
        </row>
        <row r="2777">
          <cell r="AE2777">
            <v>2150</v>
          </cell>
        </row>
        <row r="2778">
          <cell r="AE2778">
            <v>2150</v>
          </cell>
        </row>
        <row r="2779">
          <cell r="AE2779">
            <v>2150</v>
          </cell>
        </row>
        <row r="2780">
          <cell r="AE2780">
            <v>2150</v>
          </cell>
        </row>
        <row r="2792">
          <cell r="H2792">
            <v>3</v>
          </cell>
          <cell r="J2792">
            <v>2</v>
          </cell>
          <cell r="AE2792">
            <v>1612.5</v>
          </cell>
        </row>
        <row r="2793">
          <cell r="AE2793">
            <v>2150</v>
          </cell>
        </row>
        <row r="2794">
          <cell r="AE2794">
            <v>2150</v>
          </cell>
        </row>
        <row r="2795">
          <cell r="AE2795">
            <v>2150</v>
          </cell>
        </row>
        <row r="2809">
          <cell r="H2809">
            <v>3</v>
          </cell>
          <cell r="J2809">
            <v>2</v>
          </cell>
          <cell r="AE2809">
            <v>1612.5</v>
          </cell>
        </row>
        <row r="2810">
          <cell r="AE2810">
            <v>2150</v>
          </cell>
        </row>
        <row r="2811">
          <cell r="AE2811">
            <v>2150</v>
          </cell>
        </row>
        <row r="2812">
          <cell r="AE2812">
            <v>2150</v>
          </cell>
        </row>
        <row r="2828">
          <cell r="H2828">
            <v>3</v>
          </cell>
          <cell r="J2828">
            <v>2</v>
          </cell>
          <cell r="AE2828">
            <v>2150</v>
          </cell>
        </row>
        <row r="2829">
          <cell r="AE2829">
            <v>2150</v>
          </cell>
        </row>
        <row r="2830">
          <cell r="AE2830">
            <v>2150</v>
          </cell>
        </row>
        <row r="2831">
          <cell r="AE2831">
            <v>2150</v>
          </cell>
        </row>
        <row r="2832">
          <cell r="AE2832">
            <v>2150</v>
          </cell>
        </row>
        <row r="2833">
          <cell r="AE2833">
            <v>2150</v>
          </cell>
        </row>
        <row r="2846">
          <cell r="H2846">
            <v>3</v>
          </cell>
          <cell r="J2846">
            <v>2</v>
          </cell>
          <cell r="AE2846">
            <v>1720</v>
          </cell>
        </row>
        <row r="2847">
          <cell r="AE2847">
            <v>2150</v>
          </cell>
        </row>
        <row r="2848">
          <cell r="AE2848">
            <v>2150</v>
          </cell>
        </row>
        <row r="2849">
          <cell r="AE2849">
            <v>2150</v>
          </cell>
        </row>
        <row r="2850">
          <cell r="AE2850">
            <v>2150</v>
          </cell>
        </row>
        <row r="2864">
          <cell r="H2864">
            <v>3</v>
          </cell>
          <cell r="J2864">
            <v>2</v>
          </cell>
          <cell r="AE2864">
            <v>3225</v>
          </cell>
        </row>
        <row r="2865">
          <cell r="AE2865">
            <v>2150</v>
          </cell>
        </row>
        <row r="2866">
          <cell r="AE2866">
            <v>2150</v>
          </cell>
        </row>
        <row r="2867">
          <cell r="AE2867">
            <v>2150</v>
          </cell>
        </row>
        <row r="2868">
          <cell r="AE2868">
            <v>2150</v>
          </cell>
        </row>
        <row r="2869">
          <cell r="AE2869">
            <v>2150</v>
          </cell>
        </row>
        <row r="2870">
          <cell r="AE2870">
            <v>2150</v>
          </cell>
        </row>
        <row r="2882">
          <cell r="H2882">
            <v>3</v>
          </cell>
          <cell r="J2882">
            <v>2</v>
          </cell>
          <cell r="AE2882">
            <v>2687.5</v>
          </cell>
        </row>
        <row r="2883">
          <cell r="AE2883">
            <v>2150</v>
          </cell>
        </row>
        <row r="2884">
          <cell r="AE2884">
            <v>2150</v>
          </cell>
        </row>
        <row r="2885">
          <cell r="AE2885">
            <v>2150</v>
          </cell>
        </row>
        <row r="2886">
          <cell r="AE2886">
            <v>2150</v>
          </cell>
        </row>
        <row r="2887">
          <cell r="AE2887">
            <v>2150</v>
          </cell>
        </row>
        <row r="2899">
          <cell r="H2899">
            <v>3</v>
          </cell>
          <cell r="J2899">
            <v>2</v>
          </cell>
          <cell r="AE2899">
            <v>1720</v>
          </cell>
        </row>
        <row r="2900">
          <cell r="AE2900">
            <v>2150</v>
          </cell>
        </row>
        <row r="2901">
          <cell r="AE2901">
            <v>2150</v>
          </cell>
        </row>
        <row r="2902">
          <cell r="AE2902">
            <v>2150</v>
          </cell>
        </row>
        <row r="2903">
          <cell r="AE2903">
            <v>2150</v>
          </cell>
        </row>
        <row r="2916">
          <cell r="H2916">
            <v>3</v>
          </cell>
          <cell r="J2916">
            <v>2</v>
          </cell>
          <cell r="AE2916">
            <v>1612.5</v>
          </cell>
        </row>
        <row r="2917">
          <cell r="AE2917">
            <v>2150</v>
          </cell>
        </row>
        <row r="2918">
          <cell r="AE2918">
            <v>2150</v>
          </cell>
        </row>
        <row r="2919">
          <cell r="AE2919">
            <v>2150</v>
          </cell>
        </row>
        <row r="2931">
          <cell r="H2931">
            <v>3</v>
          </cell>
          <cell r="J2931">
            <v>2</v>
          </cell>
          <cell r="AE2931">
            <v>1075</v>
          </cell>
        </row>
        <row r="2932">
          <cell r="AE2932">
            <v>2150</v>
          </cell>
        </row>
        <row r="2933">
          <cell r="AE2933">
            <v>2150</v>
          </cell>
        </row>
        <row r="2934">
          <cell r="AE2934">
            <v>2150</v>
          </cell>
        </row>
        <row r="2946">
          <cell r="AE2946">
            <v>2565.6666666666665</v>
          </cell>
        </row>
        <row r="2947">
          <cell r="H2947">
            <v>3</v>
          </cell>
          <cell r="J2947">
            <v>1</v>
          </cell>
          <cell r="AE2947">
            <v>2150</v>
          </cell>
        </row>
        <row r="2948">
          <cell r="AE2948">
            <v>2150</v>
          </cell>
        </row>
        <row r="2949">
          <cell r="AE2949">
            <v>2150</v>
          </cell>
        </row>
        <row r="2950">
          <cell r="AE2950">
            <v>2150</v>
          </cell>
        </row>
        <row r="2951">
          <cell r="AE2951">
            <v>2150</v>
          </cell>
        </row>
        <row r="2961">
          <cell r="H2961">
            <v>3</v>
          </cell>
          <cell r="J2961">
            <v>1</v>
          </cell>
          <cell r="AE2961">
            <v>1433.3333333333333</v>
          </cell>
        </row>
        <row r="2962">
          <cell r="AE2962">
            <v>2150</v>
          </cell>
        </row>
        <row r="2963">
          <cell r="AE2963">
            <v>2150</v>
          </cell>
        </row>
        <row r="2976">
          <cell r="H2976">
            <v>3</v>
          </cell>
          <cell r="J2976">
            <v>1</v>
          </cell>
          <cell r="AE2976">
            <v>2150</v>
          </cell>
        </row>
        <row r="2977">
          <cell r="AE2977">
            <v>2150</v>
          </cell>
        </row>
        <row r="2978">
          <cell r="AE2978">
            <v>2150</v>
          </cell>
        </row>
        <row r="2979">
          <cell r="AE2979">
            <v>2150</v>
          </cell>
        </row>
        <row r="2980">
          <cell r="AE2980">
            <v>2150</v>
          </cell>
        </row>
        <row r="2990">
          <cell r="H2990">
            <v>3</v>
          </cell>
          <cell r="J2990">
            <v>1</v>
          </cell>
          <cell r="AE2990">
            <v>1290</v>
          </cell>
        </row>
        <row r="2991">
          <cell r="AE2991">
            <v>2150</v>
          </cell>
        </row>
        <row r="2992">
          <cell r="AE2992">
            <v>2150</v>
          </cell>
        </row>
        <row r="2993">
          <cell r="AE2993">
            <v>2150</v>
          </cell>
        </row>
        <row r="3005">
          <cell r="H3005">
            <v>3</v>
          </cell>
          <cell r="J3005">
            <v>1</v>
          </cell>
          <cell r="AE3005">
            <v>1075</v>
          </cell>
        </row>
        <row r="3006">
          <cell r="AE3006">
            <v>2150</v>
          </cell>
        </row>
        <row r="3007">
          <cell r="AE3007">
            <v>2150</v>
          </cell>
        </row>
        <row r="3021">
          <cell r="H3021">
            <v>3</v>
          </cell>
          <cell r="J3021">
            <v>1</v>
          </cell>
          <cell r="AE3021">
            <v>2687.5</v>
          </cell>
        </row>
        <row r="3022">
          <cell r="AE3022">
            <v>2150</v>
          </cell>
        </row>
        <row r="3023">
          <cell r="AE3023">
            <v>2150</v>
          </cell>
        </row>
        <row r="3024">
          <cell r="AE3024">
            <v>2150</v>
          </cell>
        </row>
        <row r="3025">
          <cell r="AE3025">
            <v>2150</v>
          </cell>
        </row>
        <row r="3026">
          <cell r="AE3026">
            <v>2150</v>
          </cell>
        </row>
        <row r="3036">
          <cell r="H3036">
            <v>3</v>
          </cell>
          <cell r="J3036">
            <v>1</v>
          </cell>
          <cell r="AE3036">
            <v>2150</v>
          </cell>
        </row>
        <row r="3037">
          <cell r="AE3037">
            <v>2150</v>
          </cell>
        </row>
        <row r="3038">
          <cell r="AE3038">
            <v>2150</v>
          </cell>
        </row>
        <row r="3039">
          <cell r="AE3039">
            <v>2150</v>
          </cell>
        </row>
        <row r="3040">
          <cell r="AE3040">
            <v>2150</v>
          </cell>
        </row>
        <row r="3050">
          <cell r="H3050">
            <v>3</v>
          </cell>
          <cell r="J3050">
            <v>1</v>
          </cell>
          <cell r="AE3050">
            <v>6450</v>
          </cell>
        </row>
        <row r="3051">
          <cell r="AE3051">
            <v>2150</v>
          </cell>
        </row>
        <row r="3052">
          <cell r="AE3052">
            <v>2150</v>
          </cell>
        </row>
        <row r="3053">
          <cell r="AE3053">
            <v>2150</v>
          </cell>
        </row>
        <row r="3054">
          <cell r="AE3054">
            <v>2150</v>
          </cell>
        </row>
        <row r="3055">
          <cell r="AE3055">
            <v>2150</v>
          </cell>
        </row>
        <row r="3056">
          <cell r="AE3056">
            <v>2150</v>
          </cell>
        </row>
        <row r="3067">
          <cell r="H3067">
            <v>3</v>
          </cell>
          <cell r="J3067">
            <v>1</v>
          </cell>
          <cell r="AE3067">
            <v>3583.3333333333335</v>
          </cell>
        </row>
        <row r="3068">
          <cell r="AE3068">
            <v>2150</v>
          </cell>
        </row>
        <row r="3069">
          <cell r="AE3069">
            <v>2150</v>
          </cell>
        </row>
        <row r="3070">
          <cell r="AE3070">
            <v>2150</v>
          </cell>
        </row>
        <row r="3071">
          <cell r="AE3071">
            <v>2150</v>
          </cell>
        </row>
        <row r="3072">
          <cell r="AE3072">
            <v>2150</v>
          </cell>
        </row>
        <row r="3079">
          <cell r="H3079">
            <v>3</v>
          </cell>
          <cell r="J3079">
            <v>1</v>
          </cell>
          <cell r="AE3079">
            <v>2687.5</v>
          </cell>
        </row>
        <row r="3080">
          <cell r="AE3080">
            <v>2150</v>
          </cell>
        </row>
        <row r="3081">
          <cell r="AE3081">
            <v>2150</v>
          </cell>
        </row>
        <row r="3082">
          <cell r="AE3082">
            <v>2150</v>
          </cell>
        </row>
        <row r="3083">
          <cell r="AE3083">
            <v>2150</v>
          </cell>
        </row>
        <row r="3084">
          <cell r="AE3084">
            <v>2150</v>
          </cell>
        </row>
        <row r="3095">
          <cell r="AE3095">
            <v>2393.6666666666665</v>
          </cell>
        </row>
        <row r="3096">
          <cell r="H3096">
            <v>3</v>
          </cell>
          <cell r="J3096">
            <v>2</v>
          </cell>
          <cell r="AE3096">
            <v>2150</v>
          </cell>
        </row>
        <row r="3097">
          <cell r="AE3097">
            <v>2150</v>
          </cell>
        </row>
        <row r="3098">
          <cell r="AE3098">
            <v>2150</v>
          </cell>
        </row>
        <row r="3099">
          <cell r="AE3099">
            <v>2150</v>
          </cell>
        </row>
        <row r="3100">
          <cell r="AE3100">
            <v>2150</v>
          </cell>
        </row>
        <row r="3113">
          <cell r="H3113">
            <v>3</v>
          </cell>
          <cell r="J3113">
            <v>2</v>
          </cell>
          <cell r="AE3113">
            <v>2150</v>
          </cell>
        </row>
        <row r="3114">
          <cell r="AE3114">
            <v>2150</v>
          </cell>
        </row>
        <row r="3115">
          <cell r="AE3115">
            <v>2150</v>
          </cell>
        </row>
        <row r="3125">
          <cell r="H3125">
            <v>3</v>
          </cell>
          <cell r="J3125">
            <v>2</v>
          </cell>
          <cell r="AE3125">
            <v>2150</v>
          </cell>
        </row>
        <row r="3126">
          <cell r="AE3126">
            <v>2150</v>
          </cell>
        </row>
        <row r="3127">
          <cell r="AE3127">
            <v>2150</v>
          </cell>
        </row>
        <row r="3128">
          <cell r="AE3128">
            <v>2150</v>
          </cell>
        </row>
        <row r="3129">
          <cell r="AE3129">
            <v>2150</v>
          </cell>
        </row>
        <row r="3139">
          <cell r="H3139">
            <v>3</v>
          </cell>
          <cell r="J3139">
            <v>2</v>
          </cell>
          <cell r="AE3139">
            <v>1290</v>
          </cell>
        </row>
        <row r="3140">
          <cell r="AE3140">
            <v>2150</v>
          </cell>
        </row>
        <row r="3141">
          <cell r="AE3141">
            <v>2150</v>
          </cell>
        </row>
        <row r="3142">
          <cell r="AE3142">
            <v>2150</v>
          </cell>
        </row>
        <row r="3154">
          <cell r="H3154">
            <v>3</v>
          </cell>
          <cell r="J3154">
            <v>2</v>
          </cell>
          <cell r="AE3154">
            <v>860</v>
          </cell>
        </row>
        <row r="3155">
          <cell r="AE3155">
            <v>2150</v>
          </cell>
        </row>
        <row r="3156">
          <cell r="AE3156">
            <v>2150</v>
          </cell>
        </row>
        <row r="3170">
          <cell r="H3170">
            <v>3</v>
          </cell>
          <cell r="J3170">
            <v>2</v>
          </cell>
          <cell r="AE3170">
            <v>1791.6666666666667</v>
          </cell>
        </row>
        <row r="3171">
          <cell r="AE3171">
            <v>2150</v>
          </cell>
        </row>
        <row r="3172">
          <cell r="AE3172">
            <v>2150</v>
          </cell>
        </row>
        <row r="3173">
          <cell r="AE3173">
            <v>2150</v>
          </cell>
        </row>
        <row r="3174">
          <cell r="AE3174">
            <v>2150</v>
          </cell>
        </row>
        <row r="3175">
          <cell r="AE3175">
            <v>2150</v>
          </cell>
        </row>
        <row r="3186">
          <cell r="H3186">
            <v>3</v>
          </cell>
          <cell r="J3186">
            <v>2</v>
          </cell>
          <cell r="AE3186">
            <v>1720</v>
          </cell>
        </row>
        <row r="3187">
          <cell r="AE3187">
            <v>2150</v>
          </cell>
        </row>
        <row r="3188">
          <cell r="AE3188">
            <v>2150</v>
          </cell>
        </row>
        <row r="3189">
          <cell r="AE3189">
            <v>2150</v>
          </cell>
        </row>
        <row r="3190">
          <cell r="AE3190">
            <v>2150</v>
          </cell>
        </row>
        <row r="3200">
          <cell r="H3200">
            <v>3</v>
          </cell>
          <cell r="J3200">
            <v>2</v>
          </cell>
          <cell r="AE3200">
            <v>6450</v>
          </cell>
        </row>
        <row r="3201">
          <cell r="AE3201">
            <v>2150</v>
          </cell>
        </row>
        <row r="3202">
          <cell r="AE3202">
            <v>2150</v>
          </cell>
        </row>
        <row r="3203">
          <cell r="AE3203">
            <v>2150</v>
          </cell>
        </row>
        <row r="3204">
          <cell r="AE3204">
            <v>2150</v>
          </cell>
        </row>
        <row r="3205">
          <cell r="AE3205">
            <v>2150</v>
          </cell>
        </row>
        <row r="3206">
          <cell r="AE3206">
            <v>2150</v>
          </cell>
        </row>
        <row r="3211">
          <cell r="H3211">
            <v>3</v>
          </cell>
          <cell r="J3211">
            <v>2</v>
          </cell>
          <cell r="AE3211">
            <v>2687.5</v>
          </cell>
        </row>
        <row r="3212">
          <cell r="AE3212">
            <v>2150</v>
          </cell>
        </row>
        <row r="3213">
          <cell r="AE3213">
            <v>2150</v>
          </cell>
        </row>
        <row r="3214">
          <cell r="AE3214">
            <v>2150</v>
          </cell>
        </row>
        <row r="3215">
          <cell r="AE3215">
            <v>2150</v>
          </cell>
        </row>
        <row r="3216">
          <cell r="AE3216">
            <v>2150</v>
          </cell>
        </row>
        <row r="3227">
          <cell r="H3227">
            <v>3</v>
          </cell>
          <cell r="J3227">
            <v>2</v>
          </cell>
          <cell r="AE3227">
            <v>2687.5</v>
          </cell>
        </row>
        <row r="3228">
          <cell r="AE3228">
            <v>2150</v>
          </cell>
        </row>
        <row r="3229">
          <cell r="AE3229">
            <v>2150</v>
          </cell>
        </row>
        <row r="3230">
          <cell r="AE3230">
            <v>2150</v>
          </cell>
        </row>
        <row r="3231">
          <cell r="AE3231">
            <v>2150</v>
          </cell>
        </row>
        <row r="3232">
          <cell r="AE3232">
            <v>2150</v>
          </cell>
        </row>
        <row r="3243">
          <cell r="AE3243">
            <v>2247.9444444444443</v>
          </cell>
        </row>
        <row r="3244">
          <cell r="AE3244">
            <v>2741.25</v>
          </cell>
        </row>
        <row r="3245">
          <cell r="H3245">
            <v>3</v>
          </cell>
          <cell r="J3245">
            <v>2</v>
          </cell>
          <cell r="AE3245">
            <v>1612.5</v>
          </cell>
        </row>
        <row r="3246">
          <cell r="AE3246">
            <v>2150</v>
          </cell>
        </row>
        <row r="3247">
          <cell r="AE3247">
            <v>2150</v>
          </cell>
        </row>
        <row r="3248">
          <cell r="AE3248">
            <v>2150</v>
          </cell>
        </row>
        <row r="3261">
          <cell r="H3261">
            <v>3</v>
          </cell>
          <cell r="J3261">
            <v>2</v>
          </cell>
          <cell r="AE3261">
            <v>2150</v>
          </cell>
        </row>
        <row r="3262">
          <cell r="AE3262">
            <v>2150</v>
          </cell>
        </row>
        <row r="3263">
          <cell r="AE3263">
            <v>2150</v>
          </cell>
        </row>
        <row r="3264">
          <cell r="AE3264">
            <v>2150</v>
          </cell>
        </row>
        <row r="3278">
          <cell r="H3278">
            <v>3</v>
          </cell>
          <cell r="J3278">
            <v>2</v>
          </cell>
          <cell r="AE3278">
            <v>2687.5</v>
          </cell>
        </row>
        <row r="3279">
          <cell r="AE3279">
            <v>2150</v>
          </cell>
        </row>
        <row r="3280">
          <cell r="AE3280">
            <v>2150</v>
          </cell>
        </row>
        <row r="3281">
          <cell r="AE3281">
            <v>2150</v>
          </cell>
        </row>
        <row r="3282">
          <cell r="AE3282">
            <v>2150</v>
          </cell>
        </row>
        <row r="3283">
          <cell r="AE3283">
            <v>2150</v>
          </cell>
        </row>
        <row r="3295">
          <cell r="H3295">
            <v>3</v>
          </cell>
          <cell r="J3295">
            <v>2</v>
          </cell>
          <cell r="AE3295">
            <v>1075</v>
          </cell>
        </row>
        <row r="3296">
          <cell r="AE3296">
            <v>2150</v>
          </cell>
        </row>
        <row r="3297">
          <cell r="AE3297">
            <v>2150</v>
          </cell>
        </row>
        <row r="3312">
          <cell r="H3312">
            <v>3</v>
          </cell>
          <cell r="J3312">
            <v>2</v>
          </cell>
          <cell r="AE3312">
            <v>4300</v>
          </cell>
        </row>
        <row r="3313">
          <cell r="AE3313">
            <v>2150</v>
          </cell>
        </row>
        <row r="3314">
          <cell r="AE3314">
            <v>2150</v>
          </cell>
        </row>
        <row r="3315">
          <cell r="AE3315">
            <v>2150</v>
          </cell>
        </row>
        <row r="3316">
          <cell r="AE3316">
            <v>2150</v>
          </cell>
        </row>
        <row r="3317">
          <cell r="AE3317">
            <v>2150</v>
          </cell>
        </row>
        <row r="3318">
          <cell r="AE3318">
            <v>2150</v>
          </cell>
        </row>
        <row r="3325">
          <cell r="H3325">
            <v>3</v>
          </cell>
          <cell r="J3325">
            <v>2</v>
          </cell>
          <cell r="AE3325">
            <v>1612.5</v>
          </cell>
        </row>
        <row r="3326">
          <cell r="AE3326">
            <v>2150</v>
          </cell>
        </row>
        <row r="3327">
          <cell r="AE3327">
            <v>2150</v>
          </cell>
        </row>
        <row r="3328">
          <cell r="AE3328">
            <v>2150</v>
          </cell>
        </row>
        <row r="3339">
          <cell r="H3339">
            <v>3</v>
          </cell>
          <cell r="J3339">
            <v>2</v>
          </cell>
          <cell r="AE3339">
            <v>5375</v>
          </cell>
        </row>
        <row r="3340">
          <cell r="AE3340">
            <v>2150</v>
          </cell>
        </row>
        <row r="3341">
          <cell r="AE3341">
            <v>2150</v>
          </cell>
        </row>
        <row r="3342">
          <cell r="AE3342">
            <v>2150</v>
          </cell>
        </row>
        <row r="3343">
          <cell r="AE3343">
            <v>2150</v>
          </cell>
        </row>
        <row r="3344">
          <cell r="AE3344">
            <v>2150</v>
          </cell>
        </row>
        <row r="3353">
          <cell r="H3353">
            <v>3</v>
          </cell>
          <cell r="J3353">
            <v>2</v>
          </cell>
          <cell r="AE3353">
            <v>5375</v>
          </cell>
        </row>
        <row r="3354">
          <cell r="AE3354">
            <v>2150</v>
          </cell>
        </row>
        <row r="3355">
          <cell r="AE3355">
            <v>2150</v>
          </cell>
        </row>
        <row r="3356">
          <cell r="AE3356">
            <v>2150</v>
          </cell>
        </row>
        <row r="3357">
          <cell r="AE3357">
            <v>2150</v>
          </cell>
        </row>
        <row r="3358">
          <cell r="AE3358">
            <v>2150</v>
          </cell>
        </row>
        <row r="3368">
          <cell r="H3368">
            <v>3</v>
          </cell>
          <cell r="J3368">
            <v>2</v>
          </cell>
          <cell r="AE3368">
            <v>1075</v>
          </cell>
        </row>
        <row r="3369">
          <cell r="AE3369">
            <v>2150</v>
          </cell>
        </row>
        <row r="3370">
          <cell r="AE3370">
            <v>2150</v>
          </cell>
        </row>
        <row r="3386">
          <cell r="H3386">
            <v>3</v>
          </cell>
          <cell r="J3386">
            <v>2</v>
          </cell>
          <cell r="AE3386">
            <v>2150</v>
          </cell>
        </row>
        <row r="3387">
          <cell r="AE3387">
            <v>2150</v>
          </cell>
        </row>
        <row r="3388">
          <cell r="AE3388">
            <v>2150</v>
          </cell>
        </row>
        <row r="3389">
          <cell r="AE3389">
            <v>2150</v>
          </cell>
        </row>
        <row r="3390">
          <cell r="AE3390">
            <v>2150</v>
          </cell>
        </row>
        <row r="3399">
          <cell r="AE3399">
            <v>1960.0833333333335</v>
          </cell>
        </row>
        <row r="3400">
          <cell r="H3400">
            <v>3</v>
          </cell>
          <cell r="J3400">
            <v>2</v>
          </cell>
          <cell r="AE3400">
            <v>3225</v>
          </cell>
        </row>
        <row r="3401">
          <cell r="AE3401">
            <v>2150</v>
          </cell>
        </row>
        <row r="3402">
          <cell r="AE3402">
            <v>2150</v>
          </cell>
        </row>
        <row r="3403">
          <cell r="AE3403">
            <v>2150</v>
          </cell>
        </row>
        <row r="3404">
          <cell r="AE3404">
            <v>2150</v>
          </cell>
        </row>
        <row r="3405">
          <cell r="AE3405">
            <v>2150</v>
          </cell>
        </row>
        <row r="3406">
          <cell r="AE3406">
            <v>2150</v>
          </cell>
        </row>
        <row r="3415">
          <cell r="H3415">
            <v>3</v>
          </cell>
          <cell r="J3415">
            <v>2</v>
          </cell>
          <cell r="AE3415">
            <v>2150</v>
          </cell>
        </row>
        <row r="3416">
          <cell r="AE3416">
            <v>2150</v>
          </cell>
        </row>
        <row r="3417">
          <cell r="AE3417">
            <v>2150</v>
          </cell>
        </row>
        <row r="3418">
          <cell r="AE3418">
            <v>2150</v>
          </cell>
        </row>
        <row r="3419">
          <cell r="AE3419">
            <v>2150</v>
          </cell>
        </row>
        <row r="3431">
          <cell r="H3431">
            <v>3</v>
          </cell>
          <cell r="J3431">
            <v>2</v>
          </cell>
          <cell r="AE3431">
            <v>3225</v>
          </cell>
        </row>
        <row r="3432">
          <cell r="AE3432">
            <v>2150</v>
          </cell>
        </row>
        <row r="3433">
          <cell r="AE3433">
            <v>2150</v>
          </cell>
        </row>
        <row r="3434">
          <cell r="AE3434">
            <v>2150</v>
          </cell>
        </row>
        <row r="3435">
          <cell r="AE3435">
            <v>2150</v>
          </cell>
        </row>
        <row r="3436">
          <cell r="AE3436">
            <v>2150</v>
          </cell>
        </row>
        <row r="3437">
          <cell r="AE3437">
            <v>2150</v>
          </cell>
        </row>
        <row r="3445">
          <cell r="H3445">
            <v>3</v>
          </cell>
          <cell r="J3445">
            <v>2</v>
          </cell>
          <cell r="AE3445">
            <v>1290</v>
          </cell>
        </row>
        <row r="3446">
          <cell r="AE3446">
            <v>2150</v>
          </cell>
        </row>
        <row r="3447">
          <cell r="AE3447">
            <v>2150</v>
          </cell>
        </row>
        <row r="3448">
          <cell r="AE3448">
            <v>2150</v>
          </cell>
        </row>
        <row r="3460">
          <cell r="H3460">
            <v>3</v>
          </cell>
          <cell r="J3460">
            <v>2</v>
          </cell>
          <cell r="AE3460">
            <v>1433.3333333333333</v>
          </cell>
        </row>
        <row r="3461">
          <cell r="AE3461">
            <v>2150</v>
          </cell>
        </row>
        <row r="3462">
          <cell r="AE3462">
            <v>2150</v>
          </cell>
        </row>
        <row r="3475">
          <cell r="H3475">
            <v>3</v>
          </cell>
          <cell r="J3475">
            <v>2</v>
          </cell>
          <cell r="AE3475">
            <v>2150</v>
          </cell>
        </row>
        <row r="3476">
          <cell r="AE3476">
            <v>2150</v>
          </cell>
        </row>
        <row r="3477">
          <cell r="AE3477">
            <v>2150</v>
          </cell>
        </row>
        <row r="3478">
          <cell r="AE3478">
            <v>2150</v>
          </cell>
        </row>
        <row r="3479">
          <cell r="AE3479">
            <v>2150</v>
          </cell>
        </row>
        <row r="3490">
          <cell r="H3490">
            <v>3</v>
          </cell>
          <cell r="J3490">
            <v>2</v>
          </cell>
          <cell r="AE3490">
            <v>1075</v>
          </cell>
        </row>
        <row r="3491">
          <cell r="AE3491">
            <v>2150</v>
          </cell>
        </row>
        <row r="3492">
          <cell r="AE3492">
            <v>2150</v>
          </cell>
        </row>
        <row r="3505">
          <cell r="H3505">
            <v>3</v>
          </cell>
          <cell r="J3505">
            <v>2</v>
          </cell>
          <cell r="AE3505">
            <v>1075</v>
          </cell>
        </row>
        <row r="3506">
          <cell r="AE3506">
            <v>2150</v>
          </cell>
        </row>
        <row r="3507">
          <cell r="AE3507">
            <v>2150</v>
          </cell>
        </row>
        <row r="3521">
          <cell r="H3521">
            <v>3</v>
          </cell>
          <cell r="J3521">
            <v>2</v>
          </cell>
          <cell r="AE3521">
            <v>2687.5</v>
          </cell>
        </row>
        <row r="3522">
          <cell r="AE3522">
            <v>2150</v>
          </cell>
        </row>
        <row r="3523">
          <cell r="AE3523">
            <v>2150</v>
          </cell>
        </row>
        <row r="3524">
          <cell r="AE3524">
            <v>2150</v>
          </cell>
        </row>
        <row r="3525">
          <cell r="AE3525">
            <v>2150</v>
          </cell>
        </row>
        <row r="3526">
          <cell r="AE3526">
            <v>2150</v>
          </cell>
        </row>
        <row r="3537">
          <cell r="H3537">
            <v>3</v>
          </cell>
          <cell r="J3537">
            <v>2</v>
          </cell>
          <cell r="AE3537">
            <v>1290</v>
          </cell>
        </row>
        <row r="3538">
          <cell r="AE3538">
            <v>2150</v>
          </cell>
        </row>
        <row r="3539">
          <cell r="AE3539">
            <v>2150</v>
          </cell>
        </row>
        <row r="3540">
          <cell r="AE3540">
            <v>2150</v>
          </cell>
        </row>
        <row r="3552">
          <cell r="AE3552">
            <v>2042.5</v>
          </cell>
        </row>
        <row r="3553">
          <cell r="H3553">
            <v>3</v>
          </cell>
          <cell r="J3553">
            <v>1</v>
          </cell>
          <cell r="AE3553">
            <v>3225</v>
          </cell>
        </row>
        <row r="3554">
          <cell r="AE3554">
            <v>2150</v>
          </cell>
        </row>
        <row r="3555">
          <cell r="AE3555">
            <v>2150</v>
          </cell>
        </row>
        <row r="3556">
          <cell r="AE3556">
            <v>2150</v>
          </cell>
        </row>
        <row r="3557">
          <cell r="AE3557">
            <v>2150</v>
          </cell>
        </row>
        <row r="3558">
          <cell r="AE3558">
            <v>2150</v>
          </cell>
        </row>
        <row r="3559">
          <cell r="AE3559">
            <v>2150</v>
          </cell>
        </row>
        <row r="3568">
          <cell r="H3568">
            <v>3</v>
          </cell>
          <cell r="J3568">
            <v>1</v>
          </cell>
          <cell r="AE3568">
            <v>2866.6666666666665</v>
          </cell>
        </row>
        <row r="3569">
          <cell r="AE3569">
            <v>2150</v>
          </cell>
        </row>
        <row r="3570">
          <cell r="AE3570">
            <v>2150</v>
          </cell>
        </row>
        <row r="3571">
          <cell r="AE3571">
            <v>2150</v>
          </cell>
        </row>
        <row r="3572">
          <cell r="AE3572">
            <v>2150</v>
          </cell>
        </row>
        <row r="3585">
          <cell r="H3585">
            <v>3</v>
          </cell>
          <cell r="J3585">
            <v>1</v>
          </cell>
          <cell r="AE3585">
            <v>2580</v>
          </cell>
        </row>
        <row r="3586">
          <cell r="AE3586">
            <v>2150</v>
          </cell>
        </row>
        <row r="3587">
          <cell r="AE3587">
            <v>2150</v>
          </cell>
        </row>
        <row r="3588">
          <cell r="AE3588">
            <v>2150</v>
          </cell>
        </row>
        <row r="3589">
          <cell r="AE3589">
            <v>2150</v>
          </cell>
        </row>
        <row r="3590">
          <cell r="AE3590">
            <v>2150</v>
          </cell>
        </row>
        <row r="3591">
          <cell r="AE3591">
            <v>2150</v>
          </cell>
        </row>
        <row r="3602">
          <cell r="H3602">
            <v>3</v>
          </cell>
          <cell r="J3602">
            <v>1</v>
          </cell>
          <cell r="AE3602">
            <v>1612.5</v>
          </cell>
        </row>
        <row r="3603">
          <cell r="AE3603">
            <v>2150</v>
          </cell>
        </row>
        <row r="3604">
          <cell r="AE3604">
            <v>2150</v>
          </cell>
        </row>
        <row r="3605">
          <cell r="AE3605">
            <v>2150</v>
          </cell>
        </row>
        <row r="3618">
          <cell r="H3618">
            <v>3</v>
          </cell>
          <cell r="J3618">
            <v>1</v>
          </cell>
          <cell r="AE3618">
            <v>1075</v>
          </cell>
        </row>
        <row r="3619">
          <cell r="AE3619">
            <v>2150</v>
          </cell>
        </row>
        <row r="3620">
          <cell r="AE3620">
            <v>2150</v>
          </cell>
        </row>
        <row r="3630">
          <cell r="H3630">
            <v>3</v>
          </cell>
          <cell r="J3630">
            <v>1</v>
          </cell>
          <cell r="AE3630">
            <v>1720</v>
          </cell>
        </row>
        <row r="3631">
          <cell r="AE3631">
            <v>2150</v>
          </cell>
        </row>
        <row r="3632">
          <cell r="AE3632">
            <v>2150</v>
          </cell>
        </row>
        <row r="3633">
          <cell r="AE3633">
            <v>2150</v>
          </cell>
        </row>
        <row r="3634">
          <cell r="AE3634">
            <v>2150</v>
          </cell>
        </row>
        <row r="3647">
          <cell r="H3647">
            <v>3</v>
          </cell>
          <cell r="J3647">
            <v>1</v>
          </cell>
          <cell r="AE3647">
            <v>1075</v>
          </cell>
        </row>
        <row r="3648">
          <cell r="AE3648">
            <v>2150</v>
          </cell>
        </row>
        <row r="3649">
          <cell r="AE3649">
            <v>2150</v>
          </cell>
        </row>
        <row r="3664">
          <cell r="H3664">
            <v>3</v>
          </cell>
          <cell r="J3664">
            <v>1</v>
          </cell>
          <cell r="AE3664">
            <v>1075</v>
          </cell>
        </row>
        <row r="3665">
          <cell r="AE3665">
            <v>2150</v>
          </cell>
        </row>
        <row r="3666">
          <cell r="AE3666">
            <v>2150</v>
          </cell>
        </row>
        <row r="3680">
          <cell r="H3680">
            <v>3</v>
          </cell>
          <cell r="J3680">
            <v>1</v>
          </cell>
          <cell r="AE3680">
            <v>3583.3333333333335</v>
          </cell>
        </row>
        <row r="3681">
          <cell r="AE3681">
            <v>2150</v>
          </cell>
        </row>
        <row r="3682">
          <cell r="AE3682">
            <v>2150</v>
          </cell>
        </row>
        <row r="3683">
          <cell r="AE3683">
            <v>2150</v>
          </cell>
        </row>
        <row r="3684">
          <cell r="AE3684">
            <v>2150</v>
          </cell>
        </row>
        <row r="3685">
          <cell r="AE3685">
            <v>2150</v>
          </cell>
        </row>
        <row r="3696">
          <cell r="H3696">
            <v>3</v>
          </cell>
          <cell r="J3696">
            <v>1</v>
          </cell>
          <cell r="AE3696">
            <v>1612.5</v>
          </cell>
        </row>
        <row r="3697">
          <cell r="AE3697">
            <v>2150</v>
          </cell>
        </row>
        <row r="3698">
          <cell r="AE3698">
            <v>2150</v>
          </cell>
        </row>
        <row r="3699">
          <cell r="AE3699">
            <v>2150</v>
          </cell>
        </row>
        <row r="3711">
          <cell r="AE3711">
            <v>2341.1111111111113</v>
          </cell>
        </row>
        <row r="3712">
          <cell r="AE3712">
            <v>2691.0833333333335</v>
          </cell>
        </row>
        <row r="3713">
          <cell r="H3713">
            <v>3</v>
          </cell>
          <cell r="J3713">
            <v>2</v>
          </cell>
          <cell r="AE3713">
            <v>2150</v>
          </cell>
        </row>
        <row r="3714">
          <cell r="AE3714">
            <v>2150</v>
          </cell>
        </row>
        <row r="3715">
          <cell r="AE3715">
            <v>2150</v>
          </cell>
        </row>
        <row r="3716">
          <cell r="AE3716">
            <v>2150</v>
          </cell>
        </row>
        <row r="3731">
          <cell r="H3731">
            <v>3</v>
          </cell>
          <cell r="J3731">
            <v>2</v>
          </cell>
          <cell r="AE3731">
            <v>4300</v>
          </cell>
        </row>
        <row r="3732">
          <cell r="AE3732">
            <v>2150</v>
          </cell>
        </row>
        <row r="3733">
          <cell r="AE3733">
            <v>2150</v>
          </cell>
        </row>
        <row r="3734">
          <cell r="AE3734">
            <v>2150</v>
          </cell>
        </row>
        <row r="3735">
          <cell r="AE3735">
            <v>2150</v>
          </cell>
        </row>
        <row r="3736">
          <cell r="AE3736">
            <v>2150</v>
          </cell>
        </row>
        <row r="3737">
          <cell r="AE3737">
            <v>2150</v>
          </cell>
        </row>
        <row r="3747">
          <cell r="H3747">
            <v>3</v>
          </cell>
          <cell r="J3747">
            <v>2</v>
          </cell>
          <cell r="AE3747">
            <v>3583.3333333333335</v>
          </cell>
        </row>
        <row r="3748">
          <cell r="AE3748">
            <v>2150</v>
          </cell>
        </row>
        <row r="3749">
          <cell r="AE3749">
            <v>2150</v>
          </cell>
        </row>
        <row r="3750">
          <cell r="AE3750">
            <v>2150</v>
          </cell>
        </row>
        <row r="3751">
          <cell r="AE3751">
            <v>2150</v>
          </cell>
        </row>
        <row r="3752">
          <cell r="AE3752">
            <v>2150</v>
          </cell>
        </row>
        <row r="3765">
          <cell r="H3765">
            <v>3</v>
          </cell>
          <cell r="J3765">
            <v>2</v>
          </cell>
          <cell r="AE3765">
            <v>2150</v>
          </cell>
        </row>
        <row r="3766">
          <cell r="AE3766">
            <v>2150</v>
          </cell>
        </row>
        <row r="3767">
          <cell r="AE3767">
            <v>2150</v>
          </cell>
        </row>
        <row r="3768">
          <cell r="AE3768">
            <v>2150</v>
          </cell>
        </row>
        <row r="3769">
          <cell r="AE3769">
            <v>2150</v>
          </cell>
        </row>
        <row r="3780">
          <cell r="H3780">
            <v>3</v>
          </cell>
          <cell r="J3780">
            <v>2</v>
          </cell>
          <cell r="AE3780">
            <v>3583.3333333333335</v>
          </cell>
        </row>
        <row r="3781">
          <cell r="AE3781">
            <v>2150</v>
          </cell>
        </row>
        <row r="3782">
          <cell r="AE3782">
            <v>2150</v>
          </cell>
        </row>
        <row r="3783">
          <cell r="AE3783">
            <v>2150</v>
          </cell>
        </row>
        <row r="3784">
          <cell r="AE3784">
            <v>2150</v>
          </cell>
        </row>
        <row r="3785">
          <cell r="AE3785">
            <v>2150</v>
          </cell>
        </row>
        <row r="3794">
          <cell r="H3794">
            <v>3</v>
          </cell>
          <cell r="J3794">
            <v>2</v>
          </cell>
          <cell r="AE3794">
            <v>1720</v>
          </cell>
        </row>
        <row r="3795">
          <cell r="AE3795">
            <v>2150</v>
          </cell>
        </row>
        <row r="3796">
          <cell r="AE3796">
            <v>2150</v>
          </cell>
        </row>
        <row r="3797">
          <cell r="AE3797">
            <v>2150</v>
          </cell>
        </row>
        <row r="3798">
          <cell r="AE3798">
            <v>2150</v>
          </cell>
        </row>
        <row r="3810">
          <cell r="H3810">
            <v>3</v>
          </cell>
          <cell r="J3810">
            <v>2</v>
          </cell>
          <cell r="AE3810">
            <v>2866.6666666666665</v>
          </cell>
        </row>
        <row r="3811">
          <cell r="AE3811">
            <v>2150</v>
          </cell>
        </row>
        <row r="3812">
          <cell r="AE3812">
            <v>2150</v>
          </cell>
        </row>
        <row r="3813">
          <cell r="AE3813">
            <v>2150</v>
          </cell>
        </row>
        <row r="3814">
          <cell r="AE3814">
            <v>2150</v>
          </cell>
        </row>
        <row r="3825">
          <cell r="H3825">
            <v>3</v>
          </cell>
          <cell r="J3825">
            <v>2</v>
          </cell>
          <cell r="AE3825">
            <v>2150</v>
          </cell>
        </row>
        <row r="3826">
          <cell r="AE3826">
            <v>2150</v>
          </cell>
        </row>
        <row r="3827">
          <cell r="AE3827">
            <v>2150</v>
          </cell>
        </row>
        <row r="3828">
          <cell r="AE3828">
            <v>2150</v>
          </cell>
        </row>
        <row r="3829">
          <cell r="AE3829">
            <v>2150</v>
          </cell>
        </row>
        <row r="3830">
          <cell r="AE3830">
            <v>2150</v>
          </cell>
        </row>
        <row r="3841">
          <cell r="H3841">
            <v>3</v>
          </cell>
          <cell r="J3841">
            <v>2</v>
          </cell>
          <cell r="AE3841">
            <v>2687.5</v>
          </cell>
        </row>
        <row r="3842">
          <cell r="AE3842">
            <v>2150</v>
          </cell>
        </row>
        <row r="3843">
          <cell r="AE3843">
            <v>2150</v>
          </cell>
        </row>
        <row r="3844">
          <cell r="AE3844">
            <v>2150</v>
          </cell>
        </row>
        <row r="3845">
          <cell r="AE3845">
            <v>2150</v>
          </cell>
        </row>
        <row r="3846">
          <cell r="AE3846">
            <v>2150</v>
          </cell>
        </row>
        <row r="3858">
          <cell r="H3858">
            <v>3</v>
          </cell>
          <cell r="J3858">
            <v>2</v>
          </cell>
          <cell r="AE3858">
            <v>1720</v>
          </cell>
        </row>
        <row r="3859">
          <cell r="AE3859">
            <v>2150</v>
          </cell>
        </row>
        <row r="3860">
          <cell r="AE3860">
            <v>2150</v>
          </cell>
        </row>
        <row r="3861">
          <cell r="AE3861">
            <v>2150</v>
          </cell>
        </row>
        <row r="3862">
          <cell r="AE3862">
            <v>2150</v>
          </cell>
        </row>
        <row r="3872">
          <cell r="AE3872">
            <v>1935</v>
          </cell>
        </row>
        <row r="3873">
          <cell r="H3873">
            <v>3</v>
          </cell>
          <cell r="J3873">
            <v>2</v>
          </cell>
          <cell r="AE3873">
            <v>1612.5</v>
          </cell>
        </row>
        <row r="3874">
          <cell r="AE3874">
            <v>2150</v>
          </cell>
        </row>
        <row r="3875">
          <cell r="AE3875">
            <v>2150</v>
          </cell>
        </row>
        <row r="3876">
          <cell r="AE3876">
            <v>2150</v>
          </cell>
        </row>
        <row r="3888">
          <cell r="H3888">
            <v>3</v>
          </cell>
          <cell r="J3888">
            <v>2</v>
          </cell>
          <cell r="AE3888">
            <v>2687.5</v>
          </cell>
        </row>
        <row r="3889">
          <cell r="AE3889">
            <v>2150</v>
          </cell>
        </row>
        <row r="3890">
          <cell r="AE3890">
            <v>2150</v>
          </cell>
        </row>
        <row r="3891">
          <cell r="AE3891">
            <v>2150</v>
          </cell>
        </row>
        <row r="3892">
          <cell r="AE3892">
            <v>2150</v>
          </cell>
        </row>
        <row r="3893">
          <cell r="AE3893">
            <v>2150</v>
          </cell>
        </row>
        <row r="3905">
          <cell r="H3905">
            <v>3</v>
          </cell>
          <cell r="J3905">
            <v>2</v>
          </cell>
          <cell r="AE3905">
            <v>2687.5</v>
          </cell>
        </row>
        <row r="3906">
          <cell r="AE3906">
            <v>2150</v>
          </cell>
        </row>
        <row r="3907">
          <cell r="AE3907">
            <v>2150</v>
          </cell>
        </row>
        <row r="3908">
          <cell r="AE3908">
            <v>2150</v>
          </cell>
        </row>
        <row r="3909">
          <cell r="AE3909">
            <v>2150</v>
          </cell>
        </row>
        <row r="3910">
          <cell r="AE3910">
            <v>2150</v>
          </cell>
        </row>
        <row r="3921">
          <cell r="H3921">
            <v>3</v>
          </cell>
          <cell r="J3921">
            <v>2</v>
          </cell>
          <cell r="AE3921">
            <v>2150</v>
          </cell>
        </row>
        <row r="3922">
          <cell r="AE3922">
            <v>2150</v>
          </cell>
        </row>
        <row r="3923">
          <cell r="AE3923">
            <v>2150</v>
          </cell>
        </row>
        <row r="3924">
          <cell r="AE3924">
            <v>2150</v>
          </cell>
        </row>
        <row r="3925">
          <cell r="AE3925">
            <v>2150</v>
          </cell>
        </row>
        <row r="3926">
          <cell r="AE3926">
            <v>2150</v>
          </cell>
        </row>
        <row r="3936">
          <cell r="H3936">
            <v>3</v>
          </cell>
          <cell r="J3936">
            <v>2</v>
          </cell>
          <cell r="AE3936">
            <v>1290</v>
          </cell>
        </row>
        <row r="3937">
          <cell r="AE3937">
            <v>2150</v>
          </cell>
        </row>
        <row r="3938">
          <cell r="AE3938">
            <v>2150</v>
          </cell>
        </row>
        <row r="3939">
          <cell r="AE3939">
            <v>2150</v>
          </cell>
        </row>
        <row r="3952">
          <cell r="H3952">
            <v>3</v>
          </cell>
          <cell r="J3952">
            <v>2</v>
          </cell>
          <cell r="AE3952">
            <v>1720</v>
          </cell>
        </row>
        <row r="3953">
          <cell r="AE3953">
            <v>2150</v>
          </cell>
        </row>
        <row r="3954">
          <cell r="AE3954">
            <v>2150</v>
          </cell>
        </row>
        <row r="3955">
          <cell r="AE3955">
            <v>2150</v>
          </cell>
        </row>
        <row r="3956">
          <cell r="AE3956">
            <v>2150</v>
          </cell>
        </row>
        <row r="3966">
          <cell r="H3966">
            <v>3</v>
          </cell>
          <cell r="J3966">
            <v>2</v>
          </cell>
          <cell r="AE3966">
            <v>1612.5</v>
          </cell>
        </row>
        <row r="3967">
          <cell r="AE3967">
            <v>2150</v>
          </cell>
        </row>
        <row r="3968">
          <cell r="AE3968">
            <v>2150</v>
          </cell>
        </row>
        <row r="3969">
          <cell r="AE3969">
            <v>2150</v>
          </cell>
        </row>
        <row r="3981">
          <cell r="H3981">
            <v>3</v>
          </cell>
          <cell r="J3981">
            <v>2</v>
          </cell>
          <cell r="AE3981">
            <v>1720</v>
          </cell>
        </row>
        <row r="3982">
          <cell r="AE3982">
            <v>2150</v>
          </cell>
        </row>
        <row r="3983">
          <cell r="AE3983">
            <v>2150</v>
          </cell>
        </row>
        <row r="3984">
          <cell r="AE3984">
            <v>2150</v>
          </cell>
        </row>
        <row r="3985">
          <cell r="AE3985">
            <v>2150</v>
          </cell>
        </row>
        <row r="3996">
          <cell r="H3996">
            <v>3</v>
          </cell>
          <cell r="J3996">
            <v>2</v>
          </cell>
          <cell r="AE3996">
            <v>2150</v>
          </cell>
        </row>
        <row r="3997">
          <cell r="AE3997">
            <v>2150</v>
          </cell>
        </row>
        <row r="3998">
          <cell r="AE3998">
            <v>2150</v>
          </cell>
        </row>
        <row r="3999">
          <cell r="AE3999">
            <v>2150</v>
          </cell>
        </row>
        <row r="4000">
          <cell r="AE4000">
            <v>2150</v>
          </cell>
        </row>
        <row r="4011">
          <cell r="H4011">
            <v>3</v>
          </cell>
          <cell r="J4011">
            <v>2</v>
          </cell>
          <cell r="AE4011">
            <v>1720</v>
          </cell>
        </row>
        <row r="4012">
          <cell r="AE4012">
            <v>2150</v>
          </cell>
        </row>
        <row r="4013">
          <cell r="AE4013">
            <v>2150</v>
          </cell>
        </row>
        <row r="4014">
          <cell r="AE4014">
            <v>2150</v>
          </cell>
        </row>
        <row r="4015">
          <cell r="AE4015">
            <v>2150</v>
          </cell>
        </row>
        <row r="4027">
          <cell r="AE4027">
            <v>2397.25</v>
          </cell>
        </row>
        <row r="4028">
          <cell r="H4028">
            <v>3</v>
          </cell>
          <cell r="J4028">
            <v>2</v>
          </cell>
          <cell r="AE4028">
            <v>1290</v>
          </cell>
        </row>
        <row r="4029">
          <cell r="AE4029">
            <v>2150</v>
          </cell>
        </row>
        <row r="4030">
          <cell r="AE4030">
            <v>2150</v>
          </cell>
        </row>
        <row r="4031">
          <cell r="AE4031">
            <v>2150</v>
          </cell>
        </row>
        <row r="4042">
          <cell r="H4042">
            <v>3</v>
          </cell>
          <cell r="J4042">
            <v>2</v>
          </cell>
          <cell r="AE4042">
            <v>3583.3333333333335</v>
          </cell>
        </row>
        <row r="4043">
          <cell r="AE4043">
            <v>2150</v>
          </cell>
        </row>
        <row r="4044">
          <cell r="AE4044">
            <v>2150</v>
          </cell>
        </row>
        <row r="4045">
          <cell r="AE4045">
            <v>2150</v>
          </cell>
        </row>
        <row r="4046">
          <cell r="AE4046">
            <v>2150</v>
          </cell>
        </row>
        <row r="4047">
          <cell r="AE4047">
            <v>2150</v>
          </cell>
        </row>
        <row r="4058">
          <cell r="H4058">
            <v>3</v>
          </cell>
          <cell r="J4058">
            <v>2</v>
          </cell>
          <cell r="AE4058">
            <v>2150</v>
          </cell>
        </row>
        <row r="4059">
          <cell r="AE4059">
            <v>2150</v>
          </cell>
        </row>
        <row r="4060">
          <cell r="AE4060">
            <v>2150</v>
          </cell>
        </row>
        <row r="4061">
          <cell r="AE4061">
            <v>2150</v>
          </cell>
        </row>
        <row r="4062">
          <cell r="AE4062">
            <v>2150</v>
          </cell>
        </row>
        <row r="4063">
          <cell r="AE4063">
            <v>2150</v>
          </cell>
        </row>
        <row r="4071">
          <cell r="H4071">
            <v>3</v>
          </cell>
          <cell r="J4071">
            <v>2</v>
          </cell>
          <cell r="AE4071">
            <v>2150</v>
          </cell>
        </row>
        <row r="4072">
          <cell r="AE4072">
            <v>2150</v>
          </cell>
        </row>
        <row r="4073">
          <cell r="AE4073">
            <v>2150</v>
          </cell>
        </row>
        <row r="4074">
          <cell r="AE4074">
            <v>2150</v>
          </cell>
        </row>
        <row r="4075">
          <cell r="AE4075">
            <v>2150</v>
          </cell>
        </row>
        <row r="4076">
          <cell r="AE4076">
            <v>2150</v>
          </cell>
        </row>
        <row r="4087">
          <cell r="H4087">
            <v>3</v>
          </cell>
          <cell r="J4087">
            <v>2</v>
          </cell>
          <cell r="AE4087">
            <v>1612.5</v>
          </cell>
        </row>
        <row r="4088">
          <cell r="AE4088">
            <v>2150</v>
          </cell>
        </row>
        <row r="4089">
          <cell r="AE4089">
            <v>2150</v>
          </cell>
        </row>
        <row r="4090">
          <cell r="AE4090">
            <v>2150</v>
          </cell>
        </row>
        <row r="4103">
          <cell r="H4103">
            <v>3</v>
          </cell>
          <cell r="J4103">
            <v>2</v>
          </cell>
          <cell r="AE4103">
            <v>2866.6666666666665</v>
          </cell>
        </row>
        <row r="4104">
          <cell r="AE4104">
            <v>2150</v>
          </cell>
        </row>
        <row r="4105">
          <cell r="AE4105">
            <v>2150</v>
          </cell>
        </row>
        <row r="4106">
          <cell r="AE4106">
            <v>2150</v>
          </cell>
        </row>
        <row r="4107">
          <cell r="AE4107">
            <v>2150</v>
          </cell>
        </row>
        <row r="4119">
          <cell r="H4119">
            <v>3</v>
          </cell>
          <cell r="J4119">
            <v>2</v>
          </cell>
          <cell r="AE4119">
            <v>2150</v>
          </cell>
        </row>
        <row r="4120">
          <cell r="AE4120">
            <v>2150</v>
          </cell>
        </row>
        <row r="4121">
          <cell r="AE4121">
            <v>2150</v>
          </cell>
        </row>
        <row r="4122">
          <cell r="AE4122">
            <v>2150</v>
          </cell>
        </row>
        <row r="4133">
          <cell r="H4133">
            <v>3</v>
          </cell>
          <cell r="J4133">
            <v>2</v>
          </cell>
          <cell r="AE4133">
            <v>4300</v>
          </cell>
        </row>
        <row r="4134">
          <cell r="AE4134">
            <v>2150</v>
          </cell>
        </row>
        <row r="4135">
          <cell r="AE4135">
            <v>2150</v>
          </cell>
        </row>
        <row r="4136">
          <cell r="AE4136">
            <v>2150</v>
          </cell>
        </row>
        <row r="4137">
          <cell r="AE4137">
            <v>2150</v>
          </cell>
        </row>
        <row r="4152">
          <cell r="H4152">
            <v>3</v>
          </cell>
          <cell r="J4152">
            <v>2</v>
          </cell>
          <cell r="AE4152">
            <v>1720</v>
          </cell>
        </row>
        <row r="4153">
          <cell r="AE4153">
            <v>2150</v>
          </cell>
        </row>
        <row r="4154">
          <cell r="AE4154">
            <v>2150</v>
          </cell>
        </row>
        <row r="4155">
          <cell r="AE4155">
            <v>2150</v>
          </cell>
        </row>
        <row r="4156">
          <cell r="AE4156">
            <v>2150</v>
          </cell>
        </row>
        <row r="4166">
          <cell r="H4166">
            <v>3</v>
          </cell>
          <cell r="J4166">
            <v>2</v>
          </cell>
          <cell r="AE4166">
            <v>2150</v>
          </cell>
        </row>
        <row r="4167">
          <cell r="AE4167">
            <v>2150</v>
          </cell>
        </row>
        <row r="4168">
          <cell r="AE4168">
            <v>2150</v>
          </cell>
        </row>
        <row r="4169">
          <cell r="AE4169">
            <v>2150</v>
          </cell>
        </row>
        <row r="4170">
          <cell r="AE4170">
            <v>2150</v>
          </cell>
        </row>
      </sheetData>
      <sheetData sheetId="5">
        <row r="12">
          <cell r="BI12">
            <v>2150</v>
          </cell>
          <cell r="BJ12">
            <v>2150</v>
          </cell>
          <cell r="BK12">
            <v>2150</v>
          </cell>
          <cell r="BL12">
            <v>2150</v>
          </cell>
        </row>
        <row r="14">
          <cell r="BE14">
            <v>905.76794555555557</v>
          </cell>
          <cell r="BF14" t="str">
            <v>-</v>
          </cell>
          <cell r="BG14">
            <v>885.25013888888873</v>
          </cell>
          <cell r="BH14">
            <v>896.64892037037043</v>
          </cell>
          <cell r="DU14">
            <v>936.71174999999994</v>
          </cell>
          <cell r="DV14">
            <v>853.50433461538455</v>
          </cell>
          <cell r="DW14" t="str">
            <v>-</v>
          </cell>
          <cell r="DX14">
            <v>896.64892037037043</v>
          </cell>
        </row>
        <row r="19">
          <cell r="BE19">
            <v>103.15921944444443</v>
          </cell>
          <cell r="BF19" t="str">
            <v>-</v>
          </cell>
          <cell r="BG19">
            <v>83.887151041666684</v>
          </cell>
          <cell r="BH19">
            <v>94.593855709876564</v>
          </cell>
          <cell r="DU19">
            <v>112.43330654761905</v>
          </cell>
          <cell r="DV19">
            <v>75.38213942307695</v>
          </cell>
          <cell r="DW19" t="str">
            <v>-</v>
          </cell>
          <cell r="DX19">
            <v>94.593855709876564</v>
          </cell>
        </row>
        <row r="26">
          <cell r="BE26">
            <v>280.95827999999995</v>
          </cell>
          <cell r="BF26" t="str">
            <v>-</v>
          </cell>
          <cell r="BG26">
            <v>257.16922222222217</v>
          </cell>
          <cell r="BH26">
            <v>270.38536543209875</v>
          </cell>
          <cell r="DU26">
            <v>289.96457380952381</v>
          </cell>
          <cell r="DV26">
            <v>249.30006410256408</v>
          </cell>
          <cell r="DW26" t="str">
            <v>-</v>
          </cell>
          <cell r="DX26">
            <v>270.38536543209875</v>
          </cell>
        </row>
        <row r="33">
          <cell r="BE33">
            <v>621.57201666666663</v>
          </cell>
          <cell r="BF33" t="str">
            <v>-</v>
          </cell>
          <cell r="BG33">
            <v>227.74873611111104</v>
          </cell>
          <cell r="BH33">
            <v>446.53944753086427</v>
          </cell>
          <cell r="DU33">
            <v>539.21217261904781</v>
          </cell>
          <cell r="DV33">
            <v>346.73805128205129</v>
          </cell>
          <cell r="DW33" t="str">
            <v>-</v>
          </cell>
          <cell r="DX33">
            <v>446.53944753086427</v>
          </cell>
        </row>
        <row r="39">
          <cell r="BE39">
            <v>34.005788888888887</v>
          </cell>
          <cell r="BF39" t="str">
            <v>-</v>
          </cell>
          <cell r="BG39">
            <v>39.479641666666666</v>
          </cell>
          <cell r="BH39">
            <v>36.438612345679012</v>
          </cell>
          <cell r="DU39">
            <v>37.466892857142859</v>
          </cell>
          <cell r="DV39">
            <v>35.33123333333333</v>
          </cell>
          <cell r="DW39" t="str">
            <v>-</v>
          </cell>
          <cell r="DX39">
            <v>36.438612345679012</v>
          </cell>
        </row>
        <row r="45">
          <cell r="BE45">
            <v>108.80965</v>
          </cell>
          <cell r="BF45" t="str">
            <v>-</v>
          </cell>
          <cell r="BG45">
            <v>104.15117361111112</v>
          </cell>
          <cell r="BH45">
            <v>106.7392160493827</v>
          </cell>
          <cell r="DU45">
            <v>105.92395833333336</v>
          </cell>
          <cell r="DV45">
            <v>107.61718589743592</v>
          </cell>
          <cell r="DW45" t="str">
            <v>-</v>
          </cell>
          <cell r="DX45">
            <v>106.7392160493827</v>
          </cell>
        </row>
        <row r="51">
          <cell r="BE51">
            <v>89.722666666666655</v>
          </cell>
          <cell r="BF51" t="str">
            <v>-</v>
          </cell>
          <cell r="BG51">
            <v>73.688138888888886</v>
          </cell>
          <cell r="BH51">
            <v>82.596209876543213</v>
          </cell>
          <cell r="DU51">
            <v>82.39297619047619</v>
          </cell>
          <cell r="DV51">
            <v>82.81507692307693</v>
          </cell>
          <cell r="DW51" t="str">
            <v>-</v>
          </cell>
          <cell r="DX51">
            <v>82.596209876543213</v>
          </cell>
        </row>
        <row r="56">
          <cell r="BE56">
            <v>130.58990472222209</v>
          </cell>
          <cell r="BF56" t="str">
            <v>-</v>
          </cell>
          <cell r="BG56">
            <v>117.81304131944427</v>
          </cell>
          <cell r="BH56">
            <v>124.91129876543201</v>
          </cell>
          <cell r="DU56">
            <v>133.81112440476176</v>
          </cell>
          <cell r="DV56">
            <v>115.32687115384599</v>
          </cell>
          <cell r="DW56" t="str">
            <v>-</v>
          </cell>
          <cell r="DX56">
            <v>124.91129876543201</v>
          </cell>
        </row>
        <row r="60">
          <cell r="BE60">
            <v>65.833860555555546</v>
          </cell>
          <cell r="BF60" t="str">
            <v>-</v>
          </cell>
          <cell r="BG60">
            <v>35.59419444444444</v>
          </cell>
          <cell r="BH60">
            <v>52.394008950617263</v>
          </cell>
          <cell r="DU60">
            <v>63.534623214285716</v>
          </cell>
          <cell r="DV60">
            <v>40.396424358974365</v>
          </cell>
          <cell r="DW60" t="str">
            <v>-</v>
          </cell>
          <cell r="DX60">
            <v>52.394008950617263</v>
          </cell>
        </row>
      </sheetData>
      <sheetData sheetId="6"/>
      <sheetData sheetId="7">
        <row r="10">
          <cell r="M10" t="str">
            <v>Wilayah Pertanian</v>
          </cell>
        </row>
        <row r="11">
          <cell r="M11" t="str">
            <v>Wilayah Perikanan</v>
          </cell>
        </row>
        <row r="12">
          <cell r="M12" t="str">
            <v>Wilayah Lainnya</v>
          </cell>
        </row>
        <row r="40">
          <cell r="M40" t="str">
            <v>Wilayah Maju</v>
          </cell>
        </row>
        <row r="41">
          <cell r="M41" t="str">
            <v>Wilayah Sedang</v>
          </cell>
        </row>
        <row r="42">
          <cell r="M42" t="str">
            <v>Wilayah Tertinggal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PH_Menurut_Agroekologi"/>
  <dimension ref="B1:V81"/>
  <sheetViews>
    <sheetView tabSelected="1" zoomScaleNormal="100" workbookViewId="0">
      <selection activeCell="I24" sqref="I24"/>
    </sheetView>
  </sheetViews>
  <sheetFormatPr defaultColWidth="9.109375" defaultRowHeight="11.4" x14ac:dyDescent="0.25"/>
  <cols>
    <col min="1" max="1" width="3.6640625" style="3" customWidth="1"/>
    <col min="2" max="2" width="4" style="26" customWidth="1"/>
    <col min="3" max="3" width="37.33203125" style="3" customWidth="1"/>
    <col min="4" max="4" width="17.6640625" style="7" customWidth="1"/>
    <col min="5" max="5" width="17.6640625" style="3" customWidth="1"/>
    <col min="6" max="6" width="17.33203125" style="3" customWidth="1"/>
    <col min="7" max="11" width="17.6640625" style="3" customWidth="1"/>
    <col min="12" max="12" width="4" style="3" customWidth="1"/>
    <col min="13" max="13" width="4" style="26" customWidth="1"/>
    <col min="14" max="14" width="37" style="3" customWidth="1"/>
    <col min="15" max="15" width="17.6640625" style="7" customWidth="1"/>
    <col min="16" max="22" width="17.6640625" style="3" customWidth="1"/>
    <col min="23" max="23" width="3.44140625" style="3" customWidth="1"/>
    <col min="24" max="16384" width="9.109375" style="3"/>
  </cols>
  <sheetData>
    <row r="1" spans="2:22" ht="12.75" customHeight="1" x14ac:dyDescent="0.25">
      <c r="B1" s="42" t="s">
        <v>0</v>
      </c>
      <c r="C1" s="42"/>
      <c r="D1" s="1"/>
      <c r="E1" s="2"/>
      <c r="M1" s="42" t="s">
        <v>0</v>
      </c>
      <c r="N1" s="42"/>
      <c r="O1" s="1"/>
      <c r="P1" s="2"/>
    </row>
    <row r="2" spans="2:22" x14ac:dyDescent="0.25">
      <c r="B2" s="42"/>
      <c r="C2" s="42"/>
      <c r="D2" s="1"/>
      <c r="E2" s="2"/>
      <c r="M2" s="42"/>
      <c r="N2" s="42"/>
      <c r="O2" s="1"/>
      <c r="P2" s="2"/>
    </row>
    <row r="3" spans="2:22" x14ac:dyDescent="0.25">
      <c r="B3" s="42"/>
      <c r="C3" s="42"/>
      <c r="D3" s="1"/>
      <c r="E3" s="2"/>
      <c r="M3" s="42"/>
      <c r="N3" s="42"/>
      <c r="O3" s="1"/>
      <c r="P3" s="2"/>
    </row>
    <row r="4" spans="2:22" ht="12.75" customHeight="1" x14ac:dyDescent="0.25">
      <c r="B4" s="4" t="str">
        <f>UPPER([1]PROFILE!$G$11)</f>
        <v>DINAS  PANGAN</v>
      </c>
      <c r="C4" s="5"/>
      <c r="D4" s="6"/>
      <c r="E4" s="5"/>
      <c r="F4" s="5"/>
      <c r="G4" s="38" t="str">
        <f>CONCATENATE("SKOR POLA PANGAN HARAPAN MENURUT ", UPPER([1]PROFILE!$I$27))</f>
        <v>SKOR POLA PANGAN HARAPAN MENURUT AGROEKOLOGI WILAYAH</v>
      </c>
      <c r="H4" s="38"/>
      <c r="I4" s="38"/>
      <c r="J4" s="38"/>
      <c r="K4" s="38"/>
      <c r="M4" s="4" t="str">
        <f>UPPER([1]PROFILE!$G$11)</f>
        <v>DINAS  PANGAN</v>
      </c>
      <c r="N4" s="5"/>
      <c r="O4" s="6"/>
      <c r="P4" s="5"/>
      <c r="Q4" s="5"/>
      <c r="R4" s="41" t="str">
        <f>CONCATENATE("SKOR POLA PANGAN HARAPAN MENURUT ", UPPER([1]PROFILE!$K$27))</f>
        <v>SKOR POLA PANGAN HARAPAN MENURUT PERTUMBUHAN WILAYAH</v>
      </c>
      <c r="S4" s="41"/>
      <c r="T4" s="41"/>
      <c r="U4" s="41"/>
      <c r="V4" s="41"/>
    </row>
    <row r="5" spans="2:22" ht="12.75" customHeight="1" x14ac:dyDescent="0.25">
      <c r="B5" s="4" t="str">
        <f>UPPER([1]PROFILE!$G$12)</f>
        <v>KABUPATEN SUKOHARJO</v>
      </c>
      <c r="C5" s="5"/>
      <c r="G5" s="38" t="str">
        <f>CONCATENATE("BERDASARKAN DATA SURVEI KONSUMSI PANGAN TAHUN ",[1]PROFILE!$G$15)</f>
        <v>BERDASARKAN DATA SURVEI KONSUMSI PANGAN TAHUN 2022</v>
      </c>
      <c r="H5" s="38"/>
      <c r="I5" s="38"/>
      <c r="J5" s="38"/>
      <c r="K5" s="38"/>
      <c r="M5" s="4" t="str">
        <f>UPPER([1]PROFILE!$G$12)</f>
        <v>KABUPATEN SUKOHARJO</v>
      </c>
      <c r="N5" s="5"/>
      <c r="R5" s="41" t="str">
        <f>CONCATENATE("BERDASARKAN DATA SURVEI KONSUMSI PANGAN TAHUN ",[1]PROFILE!$G$15)</f>
        <v>BERDASARKAN DATA SURVEI KONSUMSI PANGAN TAHUN 2022</v>
      </c>
      <c r="S5" s="41"/>
      <c r="T5" s="41"/>
      <c r="U5" s="41"/>
      <c r="V5" s="41"/>
    </row>
    <row r="6" spans="2:22" ht="12.75" customHeight="1" x14ac:dyDescent="0.25">
      <c r="B6" s="4" t="str">
        <f>UPPER([1]PROFILE!$G$13)</f>
        <v>GEDUNG MENARA WIJAYA LT. 5, JL. JENDERAL SUDIRMAN NO. 199 SUKOHARJO</v>
      </c>
      <c r="C6" s="5"/>
      <c r="G6" s="38" t="str">
        <f>CONCATENATE("DI WILAYAH ",UPPER([1]PROFILE!$G$8))</f>
        <v>DI WILAYAH KABUPATEN SUKOHARJO</v>
      </c>
      <c r="H6" s="38"/>
      <c r="I6" s="38"/>
      <c r="J6" s="38"/>
      <c r="K6" s="38"/>
      <c r="M6" s="4" t="str">
        <f>UPPER([1]PROFILE!$G$13)</f>
        <v>GEDUNG MENARA WIJAYA LT. 5, JL. JENDERAL SUDIRMAN NO. 199 SUKOHARJO</v>
      </c>
      <c r="N6" s="5"/>
      <c r="R6" s="41" t="str">
        <f>CONCATENATE("DI WILAYAH ",UPPER([1]PROFILE!$G$8))</f>
        <v>DI WILAYAH KABUPATEN SUKOHARJO</v>
      </c>
      <c r="S6" s="41"/>
      <c r="T6" s="41"/>
      <c r="U6" s="41"/>
      <c r="V6" s="41"/>
    </row>
    <row r="7" spans="2:22" ht="12.75" customHeight="1" x14ac:dyDescent="0.25">
      <c r="B7" s="4"/>
      <c r="C7" s="5"/>
      <c r="G7" s="8"/>
      <c r="H7" s="8"/>
      <c r="I7" s="8"/>
      <c r="J7" s="8"/>
      <c r="K7" s="8"/>
      <c r="M7" s="4"/>
      <c r="N7" s="5"/>
      <c r="R7" s="9"/>
      <c r="S7" s="9"/>
      <c r="T7" s="9"/>
      <c r="U7" s="9"/>
      <c r="V7" s="9"/>
    </row>
    <row r="8" spans="2:22" ht="12" x14ac:dyDescent="0.2">
      <c r="B8" s="4"/>
      <c r="C8" s="5"/>
      <c r="K8" s="8"/>
      <c r="M8" s="4"/>
      <c r="N8" s="5"/>
      <c r="V8" s="8"/>
    </row>
    <row r="9" spans="2:22" ht="11.85" customHeight="1" x14ac:dyDescent="0.25">
      <c r="B9" s="39" t="s">
        <v>1</v>
      </c>
      <c r="C9" s="39" t="s">
        <v>2</v>
      </c>
      <c r="D9" s="40" t="s">
        <v>3</v>
      </c>
      <c r="E9" s="40"/>
      <c r="F9" s="40"/>
      <c r="G9" s="40"/>
      <c r="H9" s="40"/>
      <c r="I9" s="40"/>
      <c r="J9" s="40"/>
      <c r="K9" s="40"/>
      <c r="M9" s="39" t="s">
        <v>1</v>
      </c>
      <c r="N9" s="39" t="s">
        <v>2</v>
      </c>
      <c r="O9" s="40" t="s">
        <v>3</v>
      </c>
      <c r="P9" s="40"/>
      <c r="Q9" s="40"/>
      <c r="R9" s="40"/>
      <c r="S9" s="40"/>
      <c r="T9" s="40"/>
      <c r="U9" s="40"/>
      <c r="V9" s="40"/>
    </row>
    <row r="10" spans="2:22" ht="11.85" customHeight="1" x14ac:dyDescent="0.25">
      <c r="B10" s="39"/>
      <c r="C10" s="39"/>
      <c r="D10" s="10" t="s">
        <v>4</v>
      </c>
      <c r="E10" s="11" t="s">
        <v>5</v>
      </c>
      <c r="F10" s="12" t="s">
        <v>6</v>
      </c>
      <c r="G10" s="11" t="s">
        <v>7</v>
      </c>
      <c r="H10" s="13" t="s">
        <v>8</v>
      </c>
      <c r="I10" s="11" t="s">
        <v>9</v>
      </c>
      <c r="J10" s="11" t="s">
        <v>10</v>
      </c>
      <c r="K10" s="11" t="s">
        <v>11</v>
      </c>
      <c r="M10" s="39"/>
      <c r="N10" s="39"/>
      <c r="O10" s="10" t="s">
        <v>4</v>
      </c>
      <c r="P10" s="11" t="s">
        <v>5</v>
      </c>
      <c r="Q10" s="12" t="s">
        <v>6</v>
      </c>
      <c r="R10" s="11" t="s">
        <v>7</v>
      </c>
      <c r="S10" s="13" t="s">
        <v>8</v>
      </c>
      <c r="T10" s="11" t="s">
        <v>9</v>
      </c>
      <c r="U10" s="11" t="s">
        <v>10</v>
      </c>
      <c r="V10" s="11" t="s">
        <v>11</v>
      </c>
    </row>
    <row r="11" spans="2:22" ht="11.85" customHeight="1" x14ac:dyDescent="0.25">
      <c r="B11" s="31"/>
      <c r="C11" s="32"/>
      <c r="D11" s="32"/>
      <c r="E11" s="32"/>
      <c r="F11" s="32"/>
      <c r="G11" s="32"/>
      <c r="H11" s="32"/>
      <c r="I11" s="32"/>
      <c r="J11" s="32"/>
      <c r="K11" s="33"/>
      <c r="M11" s="31"/>
      <c r="N11" s="32"/>
      <c r="O11" s="32"/>
      <c r="P11" s="32"/>
      <c r="Q11" s="32"/>
      <c r="R11" s="32"/>
      <c r="S11" s="32"/>
      <c r="T11" s="32"/>
      <c r="U11" s="32"/>
      <c r="V11" s="33"/>
    </row>
    <row r="12" spans="2:22" ht="11.85" customHeight="1" x14ac:dyDescent="0.25">
      <c r="B12" s="14" t="s">
        <v>12</v>
      </c>
      <c r="C12" s="15" t="s">
        <v>13</v>
      </c>
      <c r="D12" s="16">
        <f t="array" ref="D12">IF(COUNT([1]SURVEI!$H$13:$H$4181)&gt;0,[1]POLA!$BH$14,"-")</f>
        <v>896.64892037037043</v>
      </c>
      <c r="E12" s="17">
        <f t="array" ref="E12">IF(COUNT([1]SURVEI!$H$13:$H$4181)&gt;0,$D12/$D$22*100,"-")</f>
        <v>42.470111169504783</v>
      </c>
      <c r="F12" s="18">
        <f t="array" ref="F12">IF(COUNT([1]SURVEI!$H$13:$H$4181)&gt;0,$D12/$D$24*100,"-")</f>
        <v>41.704600947459092</v>
      </c>
      <c r="G12" s="17">
        <v>0.5</v>
      </c>
      <c r="H12" s="17">
        <f t="array" ref="H12">IF(COUNT([1]SURVEI!$H$13:$H$4181)&gt;0,E12*G12,"-")</f>
        <v>21.235055584752391</v>
      </c>
      <c r="I12" s="17">
        <f t="array" ref="I12">IF(COUNT([1]SURVEI!$H$13:$H$4181)&gt;0,F12*G12,"-")</f>
        <v>20.852300473729546</v>
      </c>
      <c r="J12" s="17">
        <v>25</v>
      </c>
      <c r="K12" s="19">
        <f t="array" ref="K12">IF(COUNT([1]SURVEI!$H$13:$H$4181)&gt;0,IF(I12&gt;J12,J12,I12),"-")</f>
        <v>20.852300473729546</v>
      </c>
      <c r="M12" s="14" t="s">
        <v>12</v>
      </c>
      <c r="N12" s="15" t="s">
        <v>13</v>
      </c>
      <c r="O12" s="16">
        <f t="array" ref="O12">IF(COUNT([1]SURVEI!$J$13:$J$4181)&gt;0,[1]POLA!$DX$14,"-")</f>
        <v>896.64892037037043</v>
      </c>
      <c r="P12" s="17">
        <f t="array" ref="P12">IF(COUNT([1]SURVEI!$J$13:$J$4181)&gt;0,$O12/$O$22*100,"-")</f>
        <v>42.470111169504783</v>
      </c>
      <c r="Q12" s="18">
        <f t="array" ref="Q12">IF(COUNT([1]SURVEI!$J$13:$J$4181)&gt;0,$O12/$O$24*100,"-")</f>
        <v>41.704600947459092</v>
      </c>
      <c r="R12" s="17">
        <v>0.5</v>
      </c>
      <c r="S12" s="17">
        <f t="array" ref="S12">IF(COUNT([1]SURVEI!$J$13:$J$4181)&gt;0,P12*R12,"-")</f>
        <v>21.235055584752391</v>
      </c>
      <c r="T12" s="17">
        <f t="array" ref="T12">IF(COUNT([1]SURVEI!$J$13:$J$4181)&gt;0,Q12*R12,"-")</f>
        <v>20.852300473729546</v>
      </c>
      <c r="U12" s="17">
        <v>25</v>
      </c>
      <c r="V12" s="19">
        <f t="array" ref="V12">IF(COUNT([1]SURVEI!$J$13:$J$4181)&gt;0,IF(T12&gt;U12,U12,T12),"-")</f>
        <v>20.852300473729546</v>
      </c>
    </row>
    <row r="13" spans="2:22" ht="11.85" customHeight="1" x14ac:dyDescent="0.25">
      <c r="B13" s="14" t="s">
        <v>14</v>
      </c>
      <c r="C13" s="15" t="s">
        <v>15</v>
      </c>
      <c r="D13" s="16">
        <f t="array" ref="D13">IF(COUNT([1]SURVEI!$H$13:$H$4181)&gt;0,[1]POLA!$BH$19,"-")</f>
        <v>94.593855709876564</v>
      </c>
      <c r="E13" s="17">
        <f t="array" ref="E13">IF(COUNT([1]SURVEI!$H$13:$H$4181)&gt;0,$D13/$D$22*100,"-")</f>
        <v>4.4804733231498428</v>
      </c>
      <c r="F13" s="18">
        <f t="array" ref="F13">IF(COUNT([1]SURVEI!$H$13:$H$4181)&gt;0,$D13/$D$24*100,"-")</f>
        <v>4.3997142190640259</v>
      </c>
      <c r="G13" s="17">
        <v>0.5</v>
      </c>
      <c r="H13" s="17">
        <f t="array" ref="H13">IF(COUNT([1]SURVEI!$H$13:$H$4181)&gt;0,E13*G13,"-")</f>
        <v>2.2402366615749214</v>
      </c>
      <c r="I13" s="17">
        <f t="array" ref="I13">IF(COUNT([1]SURVEI!$H$13:$H$4181)&gt;0,F13*G13,"-")</f>
        <v>2.199857109532013</v>
      </c>
      <c r="J13" s="17">
        <v>2.5</v>
      </c>
      <c r="K13" s="19">
        <f t="array" ref="K13">IF(COUNT([1]SURVEI!$H$13:$H$4181)&gt;0,IF(I13&gt;J13,J13,I13),"-")</f>
        <v>2.199857109532013</v>
      </c>
      <c r="M13" s="14" t="s">
        <v>14</v>
      </c>
      <c r="N13" s="15" t="s">
        <v>15</v>
      </c>
      <c r="O13" s="16">
        <f t="array" ref="O13">IF(COUNT([1]SURVEI!$J$13:$J$4181)&gt;0,[1]POLA!$DX$19,"-")</f>
        <v>94.593855709876564</v>
      </c>
      <c r="P13" s="17">
        <f t="array" ref="P13">IF(COUNT([1]SURVEI!$J$13:$J$4181)&gt;0,$O13/$O$22*100,"-")</f>
        <v>4.4804733231498428</v>
      </c>
      <c r="Q13" s="18">
        <f t="array" ref="Q13">IF(COUNT([1]SURVEI!$J$13:$J$4181)&gt;0,$O13/$O$24*100,"-")</f>
        <v>4.3997142190640259</v>
      </c>
      <c r="R13" s="17">
        <v>0.5</v>
      </c>
      <c r="S13" s="17">
        <f t="array" ref="S13">IF(COUNT([1]SURVEI!$J$13:$J$4181)&gt;0,P13*R13,"-")</f>
        <v>2.2402366615749214</v>
      </c>
      <c r="T13" s="17">
        <f t="array" ref="T13">IF(COUNT([1]SURVEI!$J$13:$J$4181)&gt;0,Q13*R13,"-")</f>
        <v>2.199857109532013</v>
      </c>
      <c r="U13" s="17">
        <v>2.5</v>
      </c>
      <c r="V13" s="19">
        <f t="array" ref="V13">IF(COUNT([1]SURVEI!$J$13:$J$4181)&gt;0,IF(T13&gt;U13,U13,T13),"-")</f>
        <v>2.199857109532013</v>
      </c>
    </row>
    <row r="14" spans="2:22" ht="11.85" customHeight="1" x14ac:dyDescent="0.25">
      <c r="B14" s="14" t="s">
        <v>16</v>
      </c>
      <c r="C14" s="15" t="s">
        <v>17</v>
      </c>
      <c r="D14" s="16">
        <f t="array" ref="D14">IF(COUNT([1]SURVEI!$H$13:$H$4181)&gt;0,[1]POLA!$BH$26,"-")</f>
        <v>270.38536543209875</v>
      </c>
      <c r="E14" s="17">
        <f t="array" ref="E14">IF(COUNT([1]SURVEI!$H$13:$H$4181)&gt;0,$D14/$D$22*100,"-")</f>
        <v>12.806903870207206</v>
      </c>
      <c r="F14" s="18">
        <f t="array" ref="F14">IF(COUNT([1]SURVEI!$H$13:$H$4181)&gt;0,$D14/$D$24*100,"-")</f>
        <v>12.576063508469709</v>
      </c>
      <c r="G14" s="17">
        <v>2</v>
      </c>
      <c r="H14" s="17">
        <f t="array" ref="H14">IF(COUNT([1]SURVEI!$H$13:$H$4181)&gt;0,E14*G14,"-")</f>
        <v>25.613807740414412</v>
      </c>
      <c r="I14" s="17">
        <f t="array" ref="I14">IF(COUNT([1]SURVEI!$H$13:$H$4181)&gt;0,F14*G14,"-")</f>
        <v>25.152127016939417</v>
      </c>
      <c r="J14" s="17">
        <v>24</v>
      </c>
      <c r="K14" s="19">
        <f t="array" ref="K14">IF(COUNT([1]SURVEI!$H$13:$H$4181)&gt;0,IF(I14&gt;J14,J14,I14),"-")</f>
        <v>24</v>
      </c>
      <c r="M14" s="14" t="s">
        <v>16</v>
      </c>
      <c r="N14" s="15" t="s">
        <v>17</v>
      </c>
      <c r="O14" s="16">
        <f t="array" ref="O14">IF(COUNT([1]SURVEI!$J$13:$J$4181)&gt;0,[1]POLA!$DX$26,"-")</f>
        <v>270.38536543209875</v>
      </c>
      <c r="P14" s="17">
        <f t="array" ref="P14">IF(COUNT([1]SURVEI!$J$13:$J$4181)&gt;0,$O14/$O$22*100,"-")</f>
        <v>12.806903870207206</v>
      </c>
      <c r="Q14" s="18">
        <f t="array" ref="Q14">IF(COUNT([1]SURVEI!$J$13:$J$4181)&gt;0,$O14/$O$24*100,"-")</f>
        <v>12.576063508469709</v>
      </c>
      <c r="R14" s="17">
        <v>2</v>
      </c>
      <c r="S14" s="17">
        <f t="array" ref="S14">IF(COUNT([1]SURVEI!$J$13:$J$4181)&gt;0,P14*R14,"-")</f>
        <v>25.613807740414412</v>
      </c>
      <c r="T14" s="17">
        <f t="array" ref="T14">IF(COUNT([1]SURVEI!$J$13:$J$4181)&gt;0,Q14*R14,"-")</f>
        <v>25.152127016939417</v>
      </c>
      <c r="U14" s="17">
        <v>24</v>
      </c>
      <c r="V14" s="19">
        <f t="array" ref="V14">IF(COUNT([1]SURVEI!$J$13:$J$4181)&gt;0,IF(T14&gt;U14,U14,T14),"-")</f>
        <v>24</v>
      </c>
    </row>
    <row r="15" spans="2:22" ht="11.85" customHeight="1" x14ac:dyDescent="0.25">
      <c r="B15" s="14" t="s">
        <v>18</v>
      </c>
      <c r="C15" s="15" t="s">
        <v>19</v>
      </c>
      <c r="D15" s="16">
        <f t="array" ref="D15">IF(COUNT([1]SURVEI!$H$13:$H$4181)&gt;0,[1]POLA!$BH$33,"-")</f>
        <v>446.53944753086427</v>
      </c>
      <c r="E15" s="17">
        <f t="array" ref="E15">IF(COUNT([1]SURVEI!$H$13:$H$4181)&gt;0,$D15/$D$22*100,"-")</f>
        <v>21.150507793364127</v>
      </c>
      <c r="F15" s="18">
        <f t="array" ref="F15">IF(COUNT([1]SURVEI!$H$13:$H$4181)&gt;0,$D15/$D$24*100,"-")</f>
        <v>20.769276629342524</v>
      </c>
      <c r="G15" s="17">
        <v>0.5</v>
      </c>
      <c r="H15" s="17">
        <f t="array" ref="H15">IF(COUNT([1]SURVEI!$H$13:$H$4181)&gt;0,E15*G15,"-")</f>
        <v>10.575253896682064</v>
      </c>
      <c r="I15" s="17">
        <f t="array" ref="I15">IF(COUNT([1]SURVEI!$H$13:$H$4181)&gt;0,F15*G15,"-")</f>
        <v>10.384638314671262</v>
      </c>
      <c r="J15" s="17">
        <v>5</v>
      </c>
      <c r="K15" s="19">
        <f t="array" ref="K15">IF(COUNT([1]SURVEI!$H$13:$H$4181)&gt;0,IF(I15&gt;J15,J15,I15),"-")</f>
        <v>5</v>
      </c>
      <c r="M15" s="14" t="s">
        <v>18</v>
      </c>
      <c r="N15" s="15" t="s">
        <v>19</v>
      </c>
      <c r="O15" s="16">
        <f t="array" ref="O15">IF(COUNT([1]SURVEI!$J$13:$J$4181)&gt;0,[1]POLA!$DX$33,"-")</f>
        <v>446.53944753086427</v>
      </c>
      <c r="P15" s="17">
        <f t="array" ref="P15">IF(COUNT([1]SURVEI!$J$13:$J$4181)&gt;0,$O15/$O$22*100,"-")</f>
        <v>21.150507793364127</v>
      </c>
      <c r="Q15" s="18">
        <f t="array" ref="Q15">IF(COUNT([1]SURVEI!$J$13:$J$4181)&gt;0,$O15/$O$24*100,"-")</f>
        <v>20.769276629342524</v>
      </c>
      <c r="R15" s="17">
        <v>0.5</v>
      </c>
      <c r="S15" s="17">
        <f t="array" ref="S15">IF(COUNT([1]SURVEI!$J$13:$J$4181)&gt;0,P15*R15,"-")</f>
        <v>10.575253896682064</v>
      </c>
      <c r="T15" s="17">
        <f t="array" ref="T15">IF(COUNT([1]SURVEI!$J$13:$J$4181)&gt;0,Q15*R15,"-")</f>
        <v>10.384638314671262</v>
      </c>
      <c r="U15" s="17">
        <v>5</v>
      </c>
      <c r="V15" s="19">
        <f t="array" ref="V15">IF(COUNT([1]SURVEI!$J$13:$J$4181)&gt;0,IF(T15&gt;U15,U15,T15),"-")</f>
        <v>5</v>
      </c>
    </row>
    <row r="16" spans="2:22" ht="11.85" customHeight="1" x14ac:dyDescent="0.25">
      <c r="B16" s="14" t="s">
        <v>20</v>
      </c>
      <c r="C16" s="15" t="s">
        <v>21</v>
      </c>
      <c r="D16" s="16">
        <f t="array" ref="D16">IF(COUNT([1]SURVEI!$H$13:$H$4181)&gt;0,[1]POLA!$BH$39,"-")</f>
        <v>36.438612345679012</v>
      </c>
      <c r="E16" s="17">
        <f t="array" ref="E16">IF(COUNT([1]SURVEI!$H$13:$H$4181)&gt;0,$D16/$D$22*100,"-")</f>
        <v>1.7259284899871892</v>
      </c>
      <c r="F16" s="18">
        <f t="array" ref="F16">IF(COUNT([1]SURVEI!$H$13:$H$4181)&gt;0,$D16/$D$24*100,"-")</f>
        <v>1.6948191788687912</v>
      </c>
      <c r="G16" s="17">
        <v>0.5</v>
      </c>
      <c r="H16" s="17">
        <f t="array" ref="H16">IF(COUNT([1]SURVEI!$H$13:$H$4181)&gt;0,E16*G16,"-")</f>
        <v>0.86296424499359459</v>
      </c>
      <c r="I16" s="17">
        <f t="array" ref="I16">IF(COUNT([1]SURVEI!$H$13:$H$4181)&gt;0,F16*G16,"-")</f>
        <v>0.84740958943439559</v>
      </c>
      <c r="J16" s="17">
        <v>1</v>
      </c>
      <c r="K16" s="19">
        <f t="array" ref="K16">IF(COUNT([1]SURVEI!$H$13:$H$4181)&gt;0,IF(I16&gt;J16,J16,I16),"-")</f>
        <v>0.84740958943439559</v>
      </c>
      <c r="M16" s="14" t="s">
        <v>20</v>
      </c>
      <c r="N16" s="15" t="s">
        <v>21</v>
      </c>
      <c r="O16" s="16">
        <f t="array" ref="O16">IF(COUNT([1]SURVEI!$J$13:$J$4181)&gt;0,[1]POLA!$DX$39,"-")</f>
        <v>36.438612345679012</v>
      </c>
      <c r="P16" s="17">
        <f t="array" ref="P16">IF(COUNT([1]SURVEI!$J$13:$J$4181)&gt;0,$O16/$O$22*100,"-")</f>
        <v>1.7259284899871892</v>
      </c>
      <c r="Q16" s="18">
        <f t="array" ref="Q16">IF(COUNT([1]SURVEI!$J$13:$J$4181)&gt;0,$O16/$O$24*100,"-")</f>
        <v>1.6948191788687912</v>
      </c>
      <c r="R16" s="17">
        <v>0.5</v>
      </c>
      <c r="S16" s="17">
        <f t="array" ref="S16">IF(COUNT([1]SURVEI!$J$13:$J$4181)&gt;0,P16*R16,"-")</f>
        <v>0.86296424499359459</v>
      </c>
      <c r="T16" s="17">
        <f t="array" ref="T16">IF(COUNT([1]SURVEI!$J$13:$J$4181)&gt;0,Q16*R16,"-")</f>
        <v>0.84740958943439559</v>
      </c>
      <c r="U16" s="17">
        <v>1</v>
      </c>
      <c r="V16" s="19">
        <f t="array" ref="V16">IF(COUNT([1]SURVEI!$J$13:$J$4181)&gt;0,IF(T16&gt;U16,U16,T16),"-")</f>
        <v>0.84740958943439559</v>
      </c>
    </row>
    <row r="17" spans="2:22" ht="11.85" customHeight="1" x14ac:dyDescent="0.25">
      <c r="B17" s="14" t="s">
        <v>22</v>
      </c>
      <c r="C17" s="15" t="s">
        <v>23</v>
      </c>
      <c r="D17" s="16">
        <f t="array" ref="D17">IF(COUNT([1]SURVEI!$H$13:$H$4181)&gt;0,[1]POLA!$BH$45,"-")</f>
        <v>106.7392160493827</v>
      </c>
      <c r="E17" s="17">
        <f t="array" ref="E17">IF(COUNT([1]SURVEI!$H$13:$H$4181)&gt;0,$D17/$D$22*100,"-")</f>
        <v>5.0557428540599529</v>
      </c>
      <c r="F17" s="18">
        <f t="array" ref="F17">IF(COUNT([1]SURVEI!$H$13:$H$4181)&gt;0,$D17/$D$24*100,"-")</f>
        <v>4.9646146999712881</v>
      </c>
      <c r="G17" s="17">
        <v>2</v>
      </c>
      <c r="H17" s="17">
        <f t="array" ref="H17">IF(COUNT([1]SURVEI!$H$13:$H$4181)&gt;0,E17*G17,"-")</f>
        <v>10.111485708119906</v>
      </c>
      <c r="I17" s="17">
        <f t="array" ref="I17">IF(COUNT([1]SURVEI!$H$13:$H$4181)&gt;0,F17*G17,"-")</f>
        <v>9.9292293999425763</v>
      </c>
      <c r="J17" s="17">
        <v>10</v>
      </c>
      <c r="K17" s="19">
        <f t="array" ref="K17">IF(COUNT([1]SURVEI!$H$13:$H$4181)&gt;0,IF(I17&gt;J17,J17,I17),"-")</f>
        <v>9.9292293999425763</v>
      </c>
      <c r="M17" s="14" t="s">
        <v>22</v>
      </c>
      <c r="N17" s="15" t="s">
        <v>23</v>
      </c>
      <c r="O17" s="16">
        <f t="array" ref="O17">IF(COUNT([1]SURVEI!$J$13:$J$4181)&gt;0,[1]POLA!$DX$45,"-")</f>
        <v>106.7392160493827</v>
      </c>
      <c r="P17" s="17">
        <f t="array" ref="P17">IF(COUNT([1]SURVEI!$J$13:$J$4181)&gt;0,$O17/$O$22*100,"-")</f>
        <v>5.0557428540599529</v>
      </c>
      <c r="Q17" s="18">
        <f t="array" ref="Q17">IF(COUNT([1]SURVEI!$J$13:$J$4181)&gt;0,$O17/$O$24*100,"-")</f>
        <v>4.9646146999712881</v>
      </c>
      <c r="R17" s="17">
        <v>2</v>
      </c>
      <c r="S17" s="17">
        <f t="array" ref="S17">IF(COUNT([1]SURVEI!$J$13:$J$4181)&gt;0,P17*R17,"-")</f>
        <v>10.111485708119906</v>
      </c>
      <c r="T17" s="17">
        <f t="array" ref="T17">IF(COUNT([1]SURVEI!$J$13:$J$4181)&gt;0,Q17*R17,"-")</f>
        <v>9.9292293999425763</v>
      </c>
      <c r="U17" s="17">
        <v>10</v>
      </c>
      <c r="V17" s="19">
        <f t="array" ref="V17">IF(COUNT([1]SURVEI!$J$13:$J$4181)&gt;0,IF(T17&gt;U17,U17,T17),"-")</f>
        <v>9.9292293999425763</v>
      </c>
    </row>
    <row r="18" spans="2:22" ht="11.85" customHeight="1" x14ac:dyDescent="0.25">
      <c r="B18" s="14" t="s">
        <v>24</v>
      </c>
      <c r="C18" s="15" t="s">
        <v>25</v>
      </c>
      <c r="D18" s="16">
        <f t="array" ref="D18">IF(COUNT([1]SURVEI!$H$13:$H$4181)&gt;0,[1]POLA!$BH$51,"-")</f>
        <v>82.596209876543213</v>
      </c>
      <c r="E18" s="17">
        <f t="array" ref="E18">IF(COUNT([1]SURVEI!$H$13:$H$4181)&gt;0,$D18/$D$22*100,"-")</f>
        <v>3.9122003450219691</v>
      </c>
      <c r="F18" s="18">
        <f t="array" ref="F18">IF(COUNT([1]SURVEI!$H$13:$H$4181)&gt;0,$D18/$D$24*100,"-")</f>
        <v>3.8416841803043353</v>
      </c>
      <c r="G18" s="17">
        <v>0.5</v>
      </c>
      <c r="H18" s="17">
        <f t="array" ref="H18">IF(COUNT([1]SURVEI!$H$13:$H$4181)&gt;0,E18*G18,"-")</f>
        <v>1.9561001725109846</v>
      </c>
      <c r="I18" s="17">
        <f t="array" ref="I18">IF(COUNT([1]SURVEI!$H$13:$H$4181)&gt;0,F18*G18,"-")</f>
        <v>1.9208420901521677</v>
      </c>
      <c r="J18" s="17">
        <v>2.5</v>
      </c>
      <c r="K18" s="19">
        <f t="array" ref="K18">IF(COUNT([1]SURVEI!$H$13:$H$4181)&gt;0,IF(I18&gt;J18,J18,I18),"-")</f>
        <v>1.9208420901521677</v>
      </c>
      <c r="M18" s="14" t="s">
        <v>24</v>
      </c>
      <c r="N18" s="15" t="s">
        <v>25</v>
      </c>
      <c r="O18" s="16">
        <f t="array" ref="O18">IF(COUNT([1]SURVEI!$J$13:$J$4181)&gt;0,[1]POLA!$DX$51,"-")</f>
        <v>82.596209876543213</v>
      </c>
      <c r="P18" s="17">
        <f t="array" ref="P18">IF(COUNT([1]SURVEI!$J$13:$J$4181)&gt;0,$O18/$O$22*100,"-")</f>
        <v>3.9122003450219691</v>
      </c>
      <c r="Q18" s="18">
        <f t="array" ref="Q18">IF(COUNT([1]SURVEI!$J$13:$J$4181)&gt;0,$O18/$O$24*100,"-")</f>
        <v>3.8416841803043353</v>
      </c>
      <c r="R18" s="17">
        <v>0.5</v>
      </c>
      <c r="S18" s="17">
        <f t="array" ref="S18">IF(COUNT([1]SURVEI!$J$13:$J$4181)&gt;0,P18*R18,"-")</f>
        <v>1.9561001725109846</v>
      </c>
      <c r="T18" s="17">
        <f t="array" ref="T18">IF(COUNT([1]SURVEI!$J$13:$J$4181)&gt;0,Q18*R18,"-")</f>
        <v>1.9208420901521677</v>
      </c>
      <c r="U18" s="17">
        <v>2.5</v>
      </c>
      <c r="V18" s="19">
        <f t="array" ref="V18">IF(COUNT([1]SURVEI!$J$13:$J$4181)&gt;0,IF(T18&gt;U18,U18,T18),"-")</f>
        <v>1.9208420901521677</v>
      </c>
    </row>
    <row r="19" spans="2:22" ht="11.85" customHeight="1" x14ac:dyDescent="0.25">
      <c r="B19" s="14" t="s">
        <v>26</v>
      </c>
      <c r="C19" s="15" t="s">
        <v>27</v>
      </c>
      <c r="D19" s="16">
        <f t="array" ref="D19">IF(COUNT([1]SURVEI!$H$13:$H$4181)&gt;0,[1]POLA!$BH$56,"-")</f>
        <v>124.91129876543201</v>
      </c>
      <c r="E19" s="17">
        <f t="array" ref="E19">IF(COUNT([1]SURVEI!$H$13:$H$4181)&gt;0,$D19/$D$22*100,"-")</f>
        <v>5.9164703423764085</v>
      </c>
      <c r="F19" s="18">
        <f t="array" ref="F19">IF(COUNT([1]SURVEI!$H$13:$H$4181)&gt;0,$D19/$D$24*100,"-")</f>
        <v>5.8098278495549769</v>
      </c>
      <c r="G19" s="17">
        <v>5</v>
      </c>
      <c r="H19" s="17">
        <f t="array" ref="H19">IF(COUNT([1]SURVEI!$H$13:$H$4181)&gt;0,E19*G19,"-")</f>
        <v>29.58235171188204</v>
      </c>
      <c r="I19" s="17">
        <f t="array" ref="I19">IF(COUNT([1]SURVEI!$H$13:$H$4181)&gt;0,F19*G19,"-")</f>
        <v>29.049139247774885</v>
      </c>
      <c r="J19" s="17">
        <v>30</v>
      </c>
      <c r="K19" s="19">
        <f t="array" ref="K19">IF(COUNT([1]SURVEI!$H$13:$H$4181)&gt;0,IF(I19&gt;J19,J19,I19),"-")</f>
        <v>29.049139247774885</v>
      </c>
      <c r="M19" s="14" t="s">
        <v>26</v>
      </c>
      <c r="N19" s="15" t="s">
        <v>27</v>
      </c>
      <c r="O19" s="16">
        <f t="array" ref="O19">IF(COUNT([1]SURVEI!$J$13:$J$4181)&gt;0,[1]POLA!$DX$56,"-")</f>
        <v>124.91129876543201</v>
      </c>
      <c r="P19" s="17">
        <f t="array" ref="P19">IF(COUNT([1]SURVEI!$J$13:$J$4181)&gt;0,$O19/$O$22*100,"-")</f>
        <v>5.9164703423764085</v>
      </c>
      <c r="Q19" s="18">
        <f t="array" ref="Q19">IF(COUNT([1]SURVEI!$J$13:$J$4181)&gt;0,$O19/$O$24*100,"-")</f>
        <v>5.8098278495549769</v>
      </c>
      <c r="R19" s="17">
        <v>5</v>
      </c>
      <c r="S19" s="17">
        <f t="array" ref="S19">IF(COUNT([1]SURVEI!$J$13:$J$4181)&gt;0,P19*R19,"-")</f>
        <v>29.58235171188204</v>
      </c>
      <c r="T19" s="17">
        <f t="array" ref="T19">IF(COUNT([1]SURVEI!$J$13:$J$4181)&gt;0,Q19*R19,"-")</f>
        <v>29.049139247774885</v>
      </c>
      <c r="U19" s="17">
        <v>30</v>
      </c>
      <c r="V19" s="19">
        <f t="array" ref="V19">IF(COUNT([1]SURVEI!$J$13:$J$4181)&gt;0,IF(T19&gt;U19,U19,T19),"-")</f>
        <v>29.049139247774885</v>
      </c>
    </row>
    <row r="20" spans="2:22" ht="11.85" customHeight="1" x14ac:dyDescent="0.25">
      <c r="B20" s="14" t="s">
        <v>28</v>
      </c>
      <c r="C20" s="15" t="s">
        <v>29</v>
      </c>
      <c r="D20" s="16">
        <f t="array" ref="D20">IF(COUNT([1]SURVEI!$H$13:$H$4181)&gt;0,[1]POLA!$BH$60,"-")</f>
        <v>52.394008950617263</v>
      </c>
      <c r="E20" s="17">
        <f t="array" ref="E20">IF(COUNT([1]SURVEI!$H$13:$H$4181)&gt;0,$D20/$D$22*100,"-")</f>
        <v>2.4816618123285195</v>
      </c>
      <c r="F20" s="18">
        <f t="array" ref="F20">IF(COUNT([1]SURVEI!$H$13:$H$4181)&gt;0,$D20/$D$24*100,"-")</f>
        <v>2.4369306488659195</v>
      </c>
      <c r="G20" s="17">
        <v>0</v>
      </c>
      <c r="H20" s="17">
        <f t="array" ref="H20">IF(COUNT([1]SURVEI!$H$13:$H$4181)&gt;0,E20*G20,"-")</f>
        <v>0</v>
      </c>
      <c r="I20" s="17">
        <f t="array" ref="I20">IF(COUNT([1]SURVEI!$H$13:$H$4181)&gt;0,F20*G20,"-")</f>
        <v>0</v>
      </c>
      <c r="J20" s="17">
        <v>0</v>
      </c>
      <c r="K20" s="19">
        <f t="array" ref="K20">IF(COUNT([1]SURVEI!$H$13:$H$4181)&gt;0,IF(I20&gt;J20,J20,I20),"-")</f>
        <v>0</v>
      </c>
      <c r="M20" s="14" t="s">
        <v>28</v>
      </c>
      <c r="N20" s="15" t="s">
        <v>29</v>
      </c>
      <c r="O20" s="16">
        <f t="array" ref="O20">IF(COUNT([1]SURVEI!$J$13:$J$4181)&gt;0,[1]POLA!$DX$60,"-")</f>
        <v>52.394008950617263</v>
      </c>
      <c r="P20" s="17">
        <f t="array" ref="P20">IF(COUNT([1]SURVEI!$J$13:$J$4181)&gt;0,$O20/$O$22*100,"-")</f>
        <v>2.4816618123285195</v>
      </c>
      <c r="Q20" s="18">
        <f t="array" ref="Q20">IF(COUNT([1]SURVEI!$J$13:$J$4181)&gt;0,$O20/$O$24*100,"-")</f>
        <v>2.4369306488659195</v>
      </c>
      <c r="R20" s="17">
        <v>0</v>
      </c>
      <c r="S20" s="17">
        <f t="array" ref="S20">IF(COUNT([1]SURVEI!$J$13:$J$4181)&gt;0,P20*R20,"-")</f>
        <v>0</v>
      </c>
      <c r="T20" s="17">
        <f t="array" ref="T20">IF(COUNT([1]SURVEI!$J$13:$J$4181)&gt;0,Q20*R20,"-")</f>
        <v>0</v>
      </c>
      <c r="U20" s="17">
        <v>0</v>
      </c>
      <c r="V20" s="19">
        <f t="array" ref="V20">IF(COUNT([1]SURVEI!$J$13:$J$4181)&gt;0,IF(T20&gt;U20,U20,T20),"-")</f>
        <v>0</v>
      </c>
    </row>
    <row r="21" spans="2:22" ht="11.85" customHeight="1" x14ac:dyDescent="0.2">
      <c r="B21" s="34"/>
      <c r="C21" s="35"/>
      <c r="D21" s="35"/>
      <c r="E21" s="35"/>
      <c r="F21" s="35"/>
      <c r="G21" s="35"/>
      <c r="H21" s="35"/>
      <c r="I21" s="35"/>
      <c r="J21" s="35"/>
      <c r="K21" s="36"/>
      <c r="M21" s="34"/>
      <c r="N21" s="35"/>
      <c r="O21" s="35"/>
      <c r="P21" s="35"/>
      <c r="Q21" s="35"/>
      <c r="R21" s="35"/>
      <c r="S21" s="35"/>
      <c r="T21" s="35"/>
      <c r="U21" s="35"/>
      <c r="V21" s="36"/>
    </row>
    <row r="22" spans="2:22" ht="11.85" customHeight="1" x14ac:dyDescent="0.25">
      <c r="B22" s="20"/>
      <c r="C22" s="21" t="s">
        <v>30</v>
      </c>
      <c r="D22" s="18">
        <f t="array" ref="D22">IF(SUM(D12:D20)&gt;0,SUM(D12:D20),"-")</f>
        <v>2111.2469350308643</v>
      </c>
      <c r="E22" s="19">
        <f t="array" ref="E22">IF(SUM(E12:E20)&gt;0,SUM(E12:E20),"-")</f>
        <v>100.00000000000001</v>
      </c>
      <c r="F22" s="19">
        <f t="array" ref="F22">IF(SUM(F12:F20)&gt;0,SUM(F12:F20),"-")</f>
        <v>98.197531861900686</v>
      </c>
      <c r="G22" s="19">
        <f t="array" ref="G22">IF(SUM(G12:G20)&gt;0,SUM(G12:G20),"-")</f>
        <v>11.5</v>
      </c>
      <c r="H22" s="19">
        <f t="array" ref="H22">IF(SUM(H12:H20)&gt;0,SUM(H12:H20),"-")</f>
        <v>102.17725572093032</v>
      </c>
      <c r="I22" s="19">
        <f t="array" ref="I22">IF(SUM(I12:I20)&gt;0,SUM(I12:I20),"-")</f>
        <v>100.33554324217627</v>
      </c>
      <c r="J22" s="19">
        <f t="array" ref="J22">IF(SUM(J12:J20)&gt;0,SUM(J12:J20),"-")</f>
        <v>100</v>
      </c>
      <c r="K22" s="19">
        <f t="array" ref="K22">IF(SUM(K12:K20)&gt;0,SUM(K12:K20),"-")</f>
        <v>93.79877791056559</v>
      </c>
      <c r="M22" s="20"/>
      <c r="N22" s="21" t="s">
        <v>30</v>
      </c>
      <c r="O22" s="18">
        <f t="array" ref="O22">IF(SUM(O12:O20)&gt;0,SUM(O12:O20),"-")</f>
        <v>2111.2469350308643</v>
      </c>
      <c r="P22" s="19">
        <f t="array" ref="P22">IF(SUM(P12:P20)&gt;0,SUM(P12:P20),"-")</f>
        <v>100.00000000000001</v>
      </c>
      <c r="Q22" s="19">
        <f t="array" ref="Q22">IF(SUM(Q12:Q20)&gt;0,SUM(Q12:Q20),"-")</f>
        <v>98.197531861900686</v>
      </c>
      <c r="R22" s="19">
        <f t="array" ref="R22">IF(SUM(R12:R20)&gt;0,SUM(R12:R20),"-")</f>
        <v>11.5</v>
      </c>
      <c r="S22" s="19">
        <f t="array" ref="S22">IF(SUM(S12:S20)&gt;0,SUM(S12:S20),"-")</f>
        <v>102.17725572093032</v>
      </c>
      <c r="T22" s="19">
        <f t="array" ref="T22">IF(SUM(T12:T20)&gt;0,SUM(T12:T20),"-")</f>
        <v>100.33554324217627</v>
      </c>
      <c r="U22" s="19">
        <f t="array" ref="U22">IF(SUM(U12:U20)&gt;0,SUM(U12:U20),"-")</f>
        <v>100</v>
      </c>
      <c r="V22" s="19">
        <f t="array" ref="V22">IF(SUM(V12:V20)&gt;0,SUM(V12:V20),"-")</f>
        <v>93.79877791056559</v>
      </c>
    </row>
    <row r="23" spans="2:22" ht="11.85" customHeight="1" x14ac:dyDescent="0.25">
      <c r="B23" s="37" t="s">
        <v>31</v>
      </c>
      <c r="C23" s="37"/>
      <c r="D23" s="37"/>
      <c r="E23" s="37"/>
      <c r="F23" s="37"/>
      <c r="G23" s="37"/>
      <c r="H23" s="37"/>
      <c r="I23" s="37"/>
      <c r="J23" s="37"/>
      <c r="K23" s="37"/>
      <c r="M23" s="37" t="s">
        <v>31</v>
      </c>
      <c r="N23" s="37"/>
      <c r="O23" s="37"/>
      <c r="P23" s="37"/>
      <c r="Q23" s="37"/>
      <c r="R23" s="37"/>
      <c r="S23" s="37"/>
      <c r="T23" s="37"/>
      <c r="U23" s="37"/>
      <c r="V23" s="37"/>
    </row>
    <row r="24" spans="2:22" ht="11.85" customHeight="1" x14ac:dyDescent="0.2">
      <c r="B24" s="22" t="s">
        <v>32</v>
      </c>
      <c r="D24" s="23">
        <f t="array" ref="D24">[1]POLA!$BL$12</f>
        <v>2150</v>
      </c>
      <c r="E24" s="24" t="s">
        <v>33</v>
      </c>
      <c r="G24" s="5"/>
      <c r="M24" s="22" t="s">
        <v>34</v>
      </c>
      <c r="O24" s="23">
        <f>PPH!$D$24</f>
        <v>2150</v>
      </c>
      <c r="P24" s="24" t="s">
        <v>33</v>
      </c>
      <c r="R24" s="5"/>
    </row>
    <row r="25" spans="2:22" ht="11.85" customHeight="1" x14ac:dyDescent="0.2">
      <c r="B25" s="22"/>
      <c r="D25" s="25"/>
      <c r="E25" s="24"/>
      <c r="G25" s="5"/>
      <c r="M25" s="22"/>
      <c r="O25" s="25"/>
      <c r="P25" s="24"/>
      <c r="R25" s="5"/>
    </row>
    <row r="26" spans="2:22" ht="11.85" customHeight="1" x14ac:dyDescent="0.25">
      <c r="D26" s="27"/>
      <c r="E26" s="28"/>
      <c r="F26" s="28"/>
      <c r="G26" s="38" t="str">
        <f>UPPER([1]SITUASI!$M$10)</f>
        <v>WILAYAH PERTANIAN</v>
      </c>
      <c r="H26" s="38"/>
      <c r="I26" s="38"/>
      <c r="J26" s="38"/>
      <c r="K26" s="38"/>
      <c r="O26" s="27"/>
      <c r="P26" s="28"/>
      <c r="Q26" s="28"/>
      <c r="R26" s="38" t="str">
        <f>UPPER([1]SITUASI!$M$40)</f>
        <v>WILAYAH MAJU</v>
      </c>
      <c r="S26" s="38"/>
      <c r="T26" s="38"/>
      <c r="U26" s="38"/>
      <c r="V26" s="38"/>
    </row>
    <row r="27" spans="2:22" ht="11.85" customHeight="1" x14ac:dyDescent="0.25">
      <c r="D27" s="27"/>
      <c r="E27" s="28"/>
      <c r="F27" s="28"/>
      <c r="G27" s="5"/>
      <c r="H27" s="9"/>
      <c r="I27" s="29"/>
      <c r="O27" s="27"/>
      <c r="P27" s="28"/>
      <c r="Q27" s="28"/>
      <c r="R27" s="5"/>
      <c r="S27" s="9"/>
      <c r="T27" s="29"/>
    </row>
    <row r="28" spans="2:22" ht="11.85" customHeight="1" x14ac:dyDescent="0.25">
      <c r="B28" s="39" t="s">
        <v>1</v>
      </c>
      <c r="C28" s="39" t="s">
        <v>2</v>
      </c>
      <c r="D28" s="40" t="s">
        <v>3</v>
      </c>
      <c r="E28" s="40"/>
      <c r="F28" s="40"/>
      <c r="G28" s="40"/>
      <c r="H28" s="40"/>
      <c r="I28" s="40"/>
      <c r="J28" s="40"/>
      <c r="K28" s="40"/>
      <c r="M28" s="39" t="s">
        <v>1</v>
      </c>
      <c r="N28" s="39" t="s">
        <v>2</v>
      </c>
      <c r="O28" s="40" t="s">
        <v>3</v>
      </c>
      <c r="P28" s="40"/>
      <c r="Q28" s="40"/>
      <c r="R28" s="40"/>
      <c r="S28" s="40"/>
      <c r="T28" s="40"/>
      <c r="U28" s="40"/>
      <c r="V28" s="40"/>
    </row>
    <row r="29" spans="2:22" ht="11.85" customHeight="1" x14ac:dyDescent="0.25">
      <c r="B29" s="39"/>
      <c r="C29" s="39"/>
      <c r="D29" s="10" t="s">
        <v>4</v>
      </c>
      <c r="E29" s="11" t="s">
        <v>5</v>
      </c>
      <c r="F29" s="12" t="s">
        <v>6</v>
      </c>
      <c r="G29" s="11" t="s">
        <v>7</v>
      </c>
      <c r="H29" s="13" t="s">
        <v>8</v>
      </c>
      <c r="I29" s="11" t="s">
        <v>9</v>
      </c>
      <c r="J29" s="11" t="s">
        <v>10</v>
      </c>
      <c r="K29" s="11" t="s">
        <v>11</v>
      </c>
      <c r="M29" s="39"/>
      <c r="N29" s="39"/>
      <c r="O29" s="10" t="s">
        <v>4</v>
      </c>
      <c r="P29" s="11" t="s">
        <v>5</v>
      </c>
      <c r="Q29" s="12" t="s">
        <v>6</v>
      </c>
      <c r="R29" s="11" t="s">
        <v>7</v>
      </c>
      <c r="S29" s="13" t="s">
        <v>8</v>
      </c>
      <c r="T29" s="11" t="s">
        <v>9</v>
      </c>
      <c r="U29" s="11" t="s">
        <v>10</v>
      </c>
      <c r="V29" s="11" t="s">
        <v>11</v>
      </c>
    </row>
    <row r="30" spans="2:22" ht="11.85" customHeight="1" x14ac:dyDescent="0.25">
      <c r="B30" s="31"/>
      <c r="C30" s="32"/>
      <c r="D30" s="32"/>
      <c r="E30" s="32"/>
      <c r="F30" s="32"/>
      <c r="G30" s="32"/>
      <c r="H30" s="32"/>
      <c r="I30" s="32"/>
      <c r="J30" s="32"/>
      <c r="K30" s="33"/>
      <c r="M30" s="31"/>
      <c r="N30" s="32"/>
      <c r="O30" s="32"/>
      <c r="P30" s="32"/>
      <c r="Q30" s="32"/>
      <c r="R30" s="32"/>
      <c r="S30" s="32"/>
      <c r="T30" s="32"/>
      <c r="U30" s="32"/>
      <c r="V30" s="33"/>
    </row>
    <row r="31" spans="2:22" ht="11.85" customHeight="1" x14ac:dyDescent="0.25">
      <c r="B31" s="14" t="s">
        <v>12</v>
      </c>
      <c r="C31" s="15" t="s">
        <v>13</v>
      </c>
      <c r="D31" s="16">
        <f t="array" ref="D31">IF(COUNT(IF([1]SURVEI!$H$13:$H$4181=1,[1]SURVEI!$H$13:$H$4181,"-"))&gt;0,[1]POLA!$BE$14,"-")</f>
        <v>905.76794555555557</v>
      </c>
      <c r="E31" s="17">
        <f t="array" ref="E31">IF(COUNT(IF([1]SURVEI!$H$13:$H$4181=1,[1]SURVEI!$H$13:$H$4181,"-"))&gt;0,$D31/$D$41*100,"-")</f>
        <v>38.701096550421518</v>
      </c>
      <c r="F31" s="18">
        <f t="array" ref="F31">IF(COUNT(IF([1]SURVEI!$H$13:$H$4181=1,[1]SURVEI!$H$13:$H$4181,"-"))&gt;0,$D31/$D$43*100,"-")</f>
        <v>42.128741653746772</v>
      </c>
      <c r="G31" s="17">
        <v>0.5</v>
      </c>
      <c r="H31" s="17">
        <f t="array" ref="H31">IF(COUNT(IF([1]SURVEI!$H$13:$H$4181=1,[1]SURVEI!$H$13:$H$4181,"-"))&gt;0,E31*G31,"-")</f>
        <v>19.350548275210759</v>
      </c>
      <c r="I31" s="17">
        <f t="array" ref="I31">IF(COUNT(IF([1]SURVEI!$H$13:$H$4181=1,[1]SURVEI!$H$13:$H$4181,"-"))&gt;0,F31*G31,"-")</f>
        <v>21.064370826873386</v>
      </c>
      <c r="J31" s="17">
        <v>25</v>
      </c>
      <c r="K31" s="19">
        <f t="array" ref="K31">IF(COUNT(IF([1]SURVEI!$H$13:$H$4181=1,[1]SURVEI!$H$13:$H$4181,"-"))&gt;0,IF(I31&gt;J31,J31,I31),"-")</f>
        <v>21.064370826873386</v>
      </c>
      <c r="M31" s="14" t="s">
        <v>12</v>
      </c>
      <c r="N31" s="15" t="s">
        <v>13</v>
      </c>
      <c r="O31" s="16">
        <f t="array" ref="O31">IF(COUNT(IF([1]SURVEI!$J$13:$J$4181=1,[1]SURVEI!$J$13:$J$4181,"-"))&gt;0,[1]POLA!$DU$14,"-")</f>
        <v>936.71174999999994</v>
      </c>
      <c r="P31" s="17">
        <f t="array" ref="P31">IF(COUNT(IF([1]SURVEI!$J$13:$J$4181=1,[1]SURVEI!$J$13:$J$4181,"-"))&gt;0,$O31/$O$41*100,"-")</f>
        <v>40.700914169375544</v>
      </c>
      <c r="Q31" s="18">
        <f t="array" ref="Q31">IF(COUNT(IF([1]SURVEI!$J$13:$J$4181=1,[1]SURVEI!$J$13:$J$4181,"-"))&gt;0,$O31/$O$43*100,"-")</f>
        <v>35.061420035024085</v>
      </c>
      <c r="R31" s="17">
        <v>0.5</v>
      </c>
      <c r="S31" s="17">
        <f t="array" ref="S31">IF(COUNT(IF([1]SURVEI!$J$13:$J$4181=1,[1]SURVEI!$J$13:$J$4181,"-"))&gt;0,P31*R31,"-")</f>
        <v>20.350457084687772</v>
      </c>
      <c r="T31" s="17">
        <f t="array" ref="T31">IF(COUNT(IF([1]SURVEI!$J$13:$J$4181=1,[1]SURVEI!$J$13:$J$4181,"-"))&gt;0,Q31*R31,"-")</f>
        <v>17.530710017512042</v>
      </c>
      <c r="U31" s="17">
        <v>25</v>
      </c>
      <c r="V31" s="19">
        <f t="array" ref="V31">IF(COUNT(IF([1]SURVEI!$J$13:$J$4181=1,[1]SURVEI!$J$13:$J$4181,"-"))&gt;0,IF(T31&gt;U31,U31,T31),"-")</f>
        <v>17.530710017512042</v>
      </c>
    </row>
    <row r="32" spans="2:22" ht="11.85" customHeight="1" x14ac:dyDescent="0.25">
      <c r="B32" s="14" t="s">
        <v>14</v>
      </c>
      <c r="C32" s="15" t="s">
        <v>15</v>
      </c>
      <c r="D32" s="16">
        <f t="array" ref="D32">IF(COUNT(IF([1]SURVEI!$H$13:$H$4181=1,[1]SURVEI!$H$13:$H$4181,"-"))&gt;0,[1]POLA!$BE$19,"-")</f>
        <v>103.15921944444443</v>
      </c>
      <c r="E32" s="17">
        <f t="array" ref="E32">IF(COUNT(IF([1]SURVEI!$H$13:$H$4181=1,[1]SURVEI!$H$13:$H$4181,"-"))&gt;0,$D32/$D$41*100,"-")</f>
        <v>4.4077237788944155</v>
      </c>
      <c r="F32" s="18">
        <f t="array" ref="F32">IF(COUNT(IF([1]SURVEI!$H$13:$H$4181=1,[1]SURVEI!$H$13:$H$4181,"-"))&gt;0,$D32/$D$43*100,"-")</f>
        <v>4.7981032299741599</v>
      </c>
      <c r="G32" s="17">
        <v>0.5</v>
      </c>
      <c r="H32" s="17">
        <f t="array" ref="H32">IF(COUNT(IF([1]SURVEI!$H$13:$H$4181=1,[1]SURVEI!$H$13:$H$4181,"-"))&gt;0,E32*G32,"-")</f>
        <v>2.2038618894472077</v>
      </c>
      <c r="I32" s="17">
        <f t="array" ref="I32">IF(COUNT(IF([1]SURVEI!$H$13:$H$4181=1,[1]SURVEI!$H$13:$H$4181,"-"))&gt;0,F32*G32,"-")</f>
        <v>2.39905161498708</v>
      </c>
      <c r="J32" s="17">
        <v>2.5</v>
      </c>
      <c r="K32" s="19">
        <f t="array" ref="K32">IF(COUNT(IF([1]SURVEI!$H$13:$H$4181=1,[1]SURVEI!$H$13:$H$4181,"-"))&gt;0,IF(I32&gt;J32,J32,I32),"-")</f>
        <v>2.39905161498708</v>
      </c>
      <c r="M32" s="14" t="s">
        <v>14</v>
      </c>
      <c r="N32" s="15" t="s">
        <v>15</v>
      </c>
      <c r="O32" s="16">
        <f t="array" ref="O32">IF(COUNT(IF([1]SURVEI!$J$13:$J$4181=1,[1]SURVEI!$J$13:$J$4181,"-"))&gt;0,[1]POLA!$DU$19,"-")</f>
        <v>112.43330654761905</v>
      </c>
      <c r="P32" s="17">
        <f t="array" ref="P32">IF(COUNT(IF([1]SURVEI!$J$13:$J$4181=1,[1]SURVEI!$J$13:$J$4181,"-"))&gt;0,$O32/$O$41*100,"-")</f>
        <v>4.8853218288056413</v>
      </c>
      <c r="Q32" s="18">
        <f t="array" ref="Q32">IF(COUNT(IF([1]SURVEI!$J$13:$J$4181=1,[1]SURVEI!$J$13:$J$4181,"-"))&gt;0,$O32/$O$43*100,"-")</f>
        <v>4.208414580891823</v>
      </c>
      <c r="R32" s="17">
        <v>0.5</v>
      </c>
      <c r="S32" s="17">
        <f t="array" ref="S32">IF(COUNT(IF([1]SURVEI!$J$13:$J$4181=1,[1]SURVEI!$J$13:$J$4181,"-"))&gt;0,P32*R32,"-")</f>
        <v>2.4426609144028206</v>
      </c>
      <c r="T32" s="17">
        <f t="array" ref="T32">IF(COUNT(IF([1]SURVEI!$J$13:$J$4181=1,[1]SURVEI!$J$13:$J$4181,"-"))&gt;0,Q32*R32,"-")</f>
        <v>2.1042072904459115</v>
      </c>
      <c r="U32" s="17">
        <v>2.5</v>
      </c>
      <c r="V32" s="19">
        <f t="array" ref="V32">IF(COUNT(IF([1]SURVEI!$J$13:$J$4181=1,[1]SURVEI!$J$13:$J$4181,"-"))&gt;0,IF(T32&gt;U32,U32,T32),"-")</f>
        <v>2.1042072904459115</v>
      </c>
    </row>
    <row r="33" spans="2:22" ht="11.85" customHeight="1" x14ac:dyDescent="0.25">
      <c r="B33" s="14" t="s">
        <v>16</v>
      </c>
      <c r="C33" s="15" t="s">
        <v>17</v>
      </c>
      <c r="D33" s="16">
        <f t="array" ref="D33">IF(COUNT(IF([1]SURVEI!$H$13:$H$4181=1,[1]SURVEI!$H$13:$H$4181,"-"))&gt;0,[1]POLA!$BE$26,"-")</f>
        <v>280.95827999999995</v>
      </c>
      <c r="E33" s="17">
        <f t="array" ref="E33">IF(COUNT(IF([1]SURVEI!$H$13:$H$4181=1,[1]SURVEI!$H$13:$H$4181,"-"))&gt;0,$D33/$D$41*100,"-")</f>
        <v>12.004612852855079</v>
      </c>
      <c r="F33" s="18">
        <f t="array" ref="F33">IF(COUNT(IF([1]SURVEI!$H$13:$H$4181=1,[1]SURVEI!$H$13:$H$4181,"-"))&gt;0,$D33/$D$43*100,"-")</f>
        <v>13.067826976744184</v>
      </c>
      <c r="G33" s="17">
        <v>2</v>
      </c>
      <c r="H33" s="17">
        <f t="array" ref="H33">IF(COUNT(IF([1]SURVEI!$H$13:$H$4181=1,[1]SURVEI!$H$13:$H$4181,"-"))&gt;0,E33*G33,"-")</f>
        <v>24.009225705710158</v>
      </c>
      <c r="I33" s="17">
        <f t="array" ref="I33">IF(COUNT(IF([1]SURVEI!$H$13:$H$4181=1,[1]SURVEI!$H$13:$H$4181,"-"))&gt;0,F33*G33,"-")</f>
        <v>26.135653953488369</v>
      </c>
      <c r="J33" s="17">
        <v>24</v>
      </c>
      <c r="K33" s="19">
        <f t="array" ref="K33">IF(COUNT(IF([1]SURVEI!$H$13:$H$4181=1,[1]SURVEI!$H$13:$H$4181,"-"))&gt;0,IF(I33&gt;J33,J33,I33),"-")</f>
        <v>24</v>
      </c>
      <c r="M33" s="14" t="s">
        <v>16</v>
      </c>
      <c r="N33" s="15" t="s">
        <v>17</v>
      </c>
      <c r="O33" s="16">
        <f t="array" ref="O33">IF(COUNT(IF([1]SURVEI!$J$13:$J$4181=1,[1]SURVEI!$J$13:$J$4181,"-"))&gt;0,[1]POLA!$DU$26,"-")</f>
        <v>289.96457380952381</v>
      </c>
      <c r="P33" s="17">
        <f t="array" ref="P33">IF(COUNT(IF([1]SURVEI!$J$13:$J$4181=1,[1]SURVEI!$J$13:$J$4181,"-"))&gt;0,$O33/$O$41*100,"-")</f>
        <v>12.599204857610669</v>
      </c>
      <c r="Q33" s="18">
        <f t="array" ref="Q33">IF(COUNT(IF([1]SURVEI!$J$13:$J$4181=1,[1]SURVEI!$J$13:$J$4181,"-"))&gt;0,$O33/$O$43*100,"-")</f>
        <v>10.853466626859822</v>
      </c>
      <c r="R33" s="17">
        <v>2</v>
      </c>
      <c r="S33" s="17">
        <f t="array" ref="S33">IF(COUNT(IF([1]SURVEI!$J$13:$J$4181=1,[1]SURVEI!$J$13:$J$4181,"-"))&gt;0,P33*R33,"-")</f>
        <v>25.198409715221338</v>
      </c>
      <c r="T33" s="17">
        <f t="array" ref="T33">IF(COUNT(IF([1]SURVEI!$J$13:$J$4181=1,[1]SURVEI!$J$13:$J$4181,"-"))&gt;0,Q33*R33,"-")</f>
        <v>21.706933253719644</v>
      </c>
      <c r="U33" s="17">
        <v>24</v>
      </c>
      <c r="V33" s="19">
        <f t="array" ref="V33">IF(COUNT(IF([1]SURVEI!$J$13:$J$4181=1,[1]SURVEI!$J$13:$J$4181,"-"))&gt;0,IF(T33&gt;U33,U33,T33),"-")</f>
        <v>21.706933253719644</v>
      </c>
    </row>
    <row r="34" spans="2:22" ht="11.85" customHeight="1" x14ac:dyDescent="0.25">
      <c r="B34" s="14" t="s">
        <v>18</v>
      </c>
      <c r="C34" s="15" t="s">
        <v>19</v>
      </c>
      <c r="D34" s="16">
        <f t="array" ref="D34">IF(COUNT(IF([1]SURVEI!$H$13:$H$4181=1,[1]SURVEI!$H$13:$H$4181,"-"))&gt;0,[1]POLA!$BE$33,"-")</f>
        <v>621.57201666666663</v>
      </c>
      <c r="E34" s="17">
        <f t="array" ref="E34">IF(COUNT(IF([1]SURVEI!$H$13:$H$4181=1,[1]SURVEI!$H$13:$H$4181,"-"))&gt;0,$D34/$D$41*100,"-")</f>
        <v>26.558147424064948</v>
      </c>
      <c r="F34" s="18">
        <f t="array" ref="F34">IF(COUNT(IF([1]SURVEI!$H$13:$H$4181=1,[1]SURVEI!$H$13:$H$4181,"-"))&gt;0,$D34/$D$43*100,"-")</f>
        <v>28.910326356589145</v>
      </c>
      <c r="G34" s="17">
        <v>0.5</v>
      </c>
      <c r="H34" s="17">
        <f t="array" ref="H34">IF(COUNT(IF([1]SURVEI!$H$13:$H$4181=1,[1]SURVEI!$H$13:$H$4181,"-"))&gt;0,E34*G34,"-")</f>
        <v>13.279073712032474</v>
      </c>
      <c r="I34" s="17">
        <f t="array" ref="I34">IF(COUNT(IF([1]SURVEI!$H$13:$H$4181=1,[1]SURVEI!$H$13:$H$4181,"-"))&gt;0,F34*G34,"-")</f>
        <v>14.455163178294573</v>
      </c>
      <c r="J34" s="17">
        <v>5</v>
      </c>
      <c r="K34" s="19">
        <f t="array" ref="K34">IF(COUNT(IF([1]SURVEI!$H$13:$H$4181=1,[1]SURVEI!$H$13:$H$4181,"-"))&gt;0,IF(I34&gt;J34,J34,I34),"-")</f>
        <v>5</v>
      </c>
      <c r="M34" s="14" t="s">
        <v>18</v>
      </c>
      <c r="N34" s="15" t="s">
        <v>19</v>
      </c>
      <c r="O34" s="16">
        <f t="array" ref="O34">IF(COUNT(IF([1]SURVEI!$J$13:$J$4181=1,[1]SURVEI!$J$13:$J$4181,"-"))&gt;0,[1]POLA!$DU$33,"-")</f>
        <v>539.21217261904781</v>
      </c>
      <c r="P34" s="17">
        <f t="array" ref="P34">IF(COUNT(IF([1]SURVEI!$J$13:$J$4181=1,[1]SURVEI!$J$13:$J$4181,"-"))&gt;0,$O34/$O$41*100,"-")</f>
        <v>23.429222871230536</v>
      </c>
      <c r="Q34" s="18">
        <f t="array" ref="Q34">IF(COUNT(IF([1]SURVEI!$J$13:$J$4181=1,[1]SURVEI!$J$13:$J$4181,"-"))&gt;0,$O34/$O$43*100,"-")</f>
        <v>20.182883872433919</v>
      </c>
      <c r="R34" s="17">
        <v>0.5</v>
      </c>
      <c r="S34" s="17">
        <f t="array" ref="S34">IF(COUNT(IF([1]SURVEI!$J$13:$J$4181=1,[1]SURVEI!$J$13:$J$4181,"-"))&gt;0,P34*R34,"-")</f>
        <v>11.714611435615268</v>
      </c>
      <c r="T34" s="17">
        <f t="array" ref="T34">IF(COUNT(IF([1]SURVEI!$J$13:$J$4181=1,[1]SURVEI!$J$13:$J$4181,"-"))&gt;0,Q34*R34,"-")</f>
        <v>10.09144193621696</v>
      </c>
      <c r="U34" s="17">
        <v>5</v>
      </c>
      <c r="V34" s="19">
        <f t="array" ref="V34">IF(COUNT(IF([1]SURVEI!$J$13:$J$4181=1,[1]SURVEI!$J$13:$J$4181,"-"))&gt;0,IF(T34&gt;U34,U34,T34),"-")</f>
        <v>5</v>
      </c>
    </row>
    <row r="35" spans="2:22" ht="11.85" customHeight="1" x14ac:dyDescent="0.25">
      <c r="B35" s="14" t="s">
        <v>20</v>
      </c>
      <c r="C35" s="15" t="s">
        <v>21</v>
      </c>
      <c r="D35" s="16">
        <f t="array" ref="D35">IF(COUNT(IF([1]SURVEI!$H$13:$H$4181=1,[1]SURVEI!$H$13:$H$4181,"-"))&gt;0,[1]POLA!$BE$39,"-")</f>
        <v>34.005788888888887</v>
      </c>
      <c r="E35" s="17">
        <f t="array" ref="E35">IF(COUNT(IF([1]SURVEI!$H$13:$H$4181=1,[1]SURVEI!$H$13:$H$4181,"-"))&gt;0,$D35/$D$41*100,"-")</f>
        <v>1.4529784648704143</v>
      </c>
      <c r="F35" s="18">
        <f t="array" ref="F35">IF(COUNT(IF([1]SURVEI!$H$13:$H$4181=1,[1]SURVEI!$H$13:$H$4181,"-"))&gt;0,$D35/$D$43*100,"-")</f>
        <v>1.5816645994832039</v>
      </c>
      <c r="G35" s="17">
        <v>0.5</v>
      </c>
      <c r="H35" s="17">
        <f t="array" ref="H35">IF(COUNT(IF([1]SURVEI!$H$13:$H$4181=1,[1]SURVEI!$H$13:$H$4181,"-"))&gt;0,E35*G35,"-")</f>
        <v>0.72648923243520713</v>
      </c>
      <c r="I35" s="17">
        <f t="array" ref="I35">IF(COUNT(IF([1]SURVEI!$H$13:$H$4181=1,[1]SURVEI!$H$13:$H$4181,"-"))&gt;0,F35*G35,"-")</f>
        <v>0.79083229974160196</v>
      </c>
      <c r="J35" s="17">
        <v>1</v>
      </c>
      <c r="K35" s="19">
        <f t="array" ref="K35">IF(COUNT(IF([1]SURVEI!$H$13:$H$4181=1,[1]SURVEI!$H$13:$H$4181,"-"))&gt;0,IF(I35&gt;J35,J35,I35),"-")</f>
        <v>0.79083229974160196</v>
      </c>
      <c r="M35" s="14" t="s">
        <v>20</v>
      </c>
      <c r="N35" s="15" t="s">
        <v>21</v>
      </c>
      <c r="O35" s="16">
        <f t="array" ref="O35">IF(COUNT(IF([1]SURVEI!$J$13:$J$4181=1,[1]SURVEI!$J$13:$J$4181,"-"))&gt;0,[1]POLA!$DU$39,"-")</f>
        <v>37.466892857142859</v>
      </c>
      <c r="P35" s="17">
        <f t="array" ref="P35">IF(COUNT(IF([1]SURVEI!$J$13:$J$4181=1,[1]SURVEI!$J$13:$J$4181,"-"))&gt;0,$O35/$O$41*100,"-")</f>
        <v>1.6279680385900588</v>
      </c>
      <c r="Q35" s="18">
        <f t="array" ref="Q35">IF(COUNT(IF([1]SURVEI!$J$13:$J$4181=1,[1]SURVEI!$J$13:$J$4181,"-"))&gt;0,$O35/$O$43*100,"-")</f>
        <v>1.4023977684400026</v>
      </c>
      <c r="R35" s="17">
        <v>0.5</v>
      </c>
      <c r="S35" s="17">
        <f t="array" ref="S35">IF(COUNT(IF([1]SURVEI!$J$13:$J$4181=1,[1]SURVEI!$J$13:$J$4181,"-"))&gt;0,P35*R35,"-")</f>
        <v>0.81398401929502939</v>
      </c>
      <c r="T35" s="17">
        <f t="array" ref="T35">IF(COUNT(IF([1]SURVEI!$J$13:$J$4181=1,[1]SURVEI!$J$13:$J$4181,"-"))&gt;0,Q35*R35,"-")</f>
        <v>0.70119888422000132</v>
      </c>
      <c r="U35" s="17">
        <v>1</v>
      </c>
      <c r="V35" s="19">
        <f t="array" ref="V35">IF(COUNT(IF([1]SURVEI!$J$13:$J$4181=1,[1]SURVEI!$J$13:$J$4181,"-"))&gt;0,IF(T35&gt;U35,U35,T35),"-")</f>
        <v>0.70119888422000132</v>
      </c>
    </row>
    <row r="36" spans="2:22" ht="11.85" customHeight="1" x14ac:dyDescent="0.25">
      <c r="B36" s="14" t="s">
        <v>22</v>
      </c>
      <c r="C36" s="15" t="s">
        <v>23</v>
      </c>
      <c r="D36" s="16">
        <f t="array" ref="D36">IF(COUNT(IF([1]SURVEI!$H$13:$H$4181=1,[1]SURVEI!$H$13:$H$4181,"-"))&gt;0,[1]POLA!$BE$45,"-")</f>
        <v>108.80965</v>
      </c>
      <c r="E36" s="17">
        <f t="array" ref="E36">IF(COUNT(IF([1]SURVEI!$H$13:$H$4181=1,[1]SURVEI!$H$13:$H$4181,"-"))&gt;0,$D36/$D$41*100,"-")</f>
        <v>4.649151905772853</v>
      </c>
      <c r="F36" s="18">
        <f t="array" ref="F36">IF(COUNT(IF([1]SURVEI!$H$13:$H$4181=1,[1]SURVEI!$H$13:$H$4181,"-"))&gt;0,$D36/$D$43*100,"-")</f>
        <v>5.0609139534883729</v>
      </c>
      <c r="G36" s="17">
        <v>2</v>
      </c>
      <c r="H36" s="17">
        <f t="array" ref="H36">IF(COUNT(IF([1]SURVEI!$H$13:$H$4181=1,[1]SURVEI!$H$13:$H$4181,"-"))&gt;0,E36*G36,"-")</f>
        <v>9.298303811545706</v>
      </c>
      <c r="I36" s="17">
        <f t="array" ref="I36">IF(COUNT(IF([1]SURVEI!$H$13:$H$4181=1,[1]SURVEI!$H$13:$H$4181,"-"))&gt;0,F36*G36,"-")</f>
        <v>10.121827906976746</v>
      </c>
      <c r="J36" s="17">
        <v>10</v>
      </c>
      <c r="K36" s="19">
        <f t="array" ref="K36">IF(COUNT(IF([1]SURVEI!$H$13:$H$4181=1,[1]SURVEI!$H$13:$H$4181,"-"))&gt;0,IF(I36&gt;J36,J36,I36),"-")</f>
        <v>10</v>
      </c>
      <c r="M36" s="14" t="s">
        <v>22</v>
      </c>
      <c r="N36" s="15" t="s">
        <v>23</v>
      </c>
      <c r="O36" s="16">
        <f t="array" ref="O36">IF(COUNT(IF([1]SURVEI!$J$13:$J$4181=1,[1]SURVEI!$J$13:$J$4181,"-"))&gt;0,[1]POLA!$DU$45,"-")</f>
        <v>105.92395833333336</v>
      </c>
      <c r="P36" s="17">
        <f t="array" ref="P36">IF(COUNT(IF([1]SURVEI!$J$13:$J$4181=1,[1]SURVEI!$J$13:$J$4181,"-"))&gt;0,$O36/$O$41*100,"-")</f>
        <v>4.602485168575619</v>
      </c>
      <c r="Q36" s="18">
        <f t="array" ref="Q36">IF(COUNT(IF([1]SURVEI!$J$13:$J$4181=1,[1]SURVEI!$J$13:$J$4181,"-"))&gt;0,$O36/$O$43*100,"-")</f>
        <v>3.9647675978201313</v>
      </c>
      <c r="R36" s="17">
        <v>2</v>
      </c>
      <c r="S36" s="17">
        <f t="array" ref="S36">IF(COUNT(IF([1]SURVEI!$J$13:$J$4181=1,[1]SURVEI!$J$13:$J$4181,"-"))&gt;0,P36*R36,"-")</f>
        <v>9.2049703371512379</v>
      </c>
      <c r="T36" s="17">
        <f t="array" ref="T36">IF(COUNT(IF([1]SURVEI!$J$13:$J$4181=1,[1]SURVEI!$J$13:$J$4181,"-"))&gt;0,Q36*R36,"-")</f>
        <v>7.9295351956402627</v>
      </c>
      <c r="U36" s="17">
        <v>10</v>
      </c>
      <c r="V36" s="19">
        <f t="array" ref="V36">IF(COUNT(IF([1]SURVEI!$J$13:$J$4181=1,[1]SURVEI!$J$13:$J$4181,"-"))&gt;0,IF(T36&gt;U36,U36,T36),"-")</f>
        <v>7.9295351956402627</v>
      </c>
    </row>
    <row r="37" spans="2:22" ht="11.85" customHeight="1" x14ac:dyDescent="0.25">
      <c r="B37" s="14" t="s">
        <v>24</v>
      </c>
      <c r="C37" s="15" t="s">
        <v>25</v>
      </c>
      <c r="D37" s="16">
        <f t="array" ref="D37">IF(COUNT(IF([1]SURVEI!$H$13:$H$4181=1,[1]SURVEI!$H$13:$H$4181,"-"))&gt;0,[1]POLA!$BE$51,"-")</f>
        <v>89.722666666666655</v>
      </c>
      <c r="E37" s="17">
        <f t="array" ref="E37">IF(COUNT(IF([1]SURVEI!$H$13:$H$4181=1,[1]SURVEI!$H$13:$H$4181,"-"))&gt;0,$D37/$D$41*100,"-")</f>
        <v>3.8336150031210989</v>
      </c>
      <c r="F37" s="18">
        <f t="array" ref="F37">IF(COUNT(IF([1]SURVEI!$H$13:$H$4181=1,[1]SURVEI!$H$13:$H$4181,"-"))&gt;0,$D37/$D$43*100,"-")</f>
        <v>4.1731472868217043</v>
      </c>
      <c r="G37" s="17">
        <v>0.5</v>
      </c>
      <c r="H37" s="17">
        <f t="array" ref="H37">IF(COUNT(IF([1]SURVEI!$H$13:$H$4181=1,[1]SURVEI!$H$13:$H$4181,"-"))&gt;0,E37*G37,"-")</f>
        <v>1.9168075015605495</v>
      </c>
      <c r="I37" s="17">
        <f t="array" ref="I37">IF(COUNT(IF([1]SURVEI!$H$13:$H$4181=1,[1]SURVEI!$H$13:$H$4181,"-"))&gt;0,F37*G37,"-")</f>
        <v>2.0865736434108522</v>
      </c>
      <c r="J37" s="17">
        <v>2.5</v>
      </c>
      <c r="K37" s="19">
        <f t="array" ref="K37">IF(COUNT(IF([1]SURVEI!$H$13:$H$4181=1,[1]SURVEI!$H$13:$H$4181,"-"))&gt;0,IF(I37&gt;J37,J37,I37),"-")</f>
        <v>2.0865736434108522</v>
      </c>
      <c r="M37" s="14" t="s">
        <v>24</v>
      </c>
      <c r="N37" s="15" t="s">
        <v>25</v>
      </c>
      <c r="O37" s="16">
        <f t="array" ref="O37">IF(COUNT(IF([1]SURVEI!$J$13:$J$4181=1,[1]SURVEI!$J$13:$J$4181,"-"))&gt;0,[1]POLA!$DU$51,"-")</f>
        <v>82.39297619047619</v>
      </c>
      <c r="P37" s="17">
        <f t="array" ref="P37">IF(COUNT(IF([1]SURVEI!$J$13:$J$4181=1,[1]SURVEI!$J$13:$J$4181,"-"))&gt;0,$O37/$O$41*100,"-")</f>
        <v>3.5800441833765557</v>
      </c>
      <c r="Q37" s="18">
        <f t="array" ref="Q37">IF(COUNT(IF([1]SURVEI!$J$13:$J$4181=1,[1]SURVEI!$J$13:$J$4181,"-"))&gt;0,$O37/$O$43*100,"-")</f>
        <v>3.0839954192418584</v>
      </c>
      <c r="R37" s="17">
        <v>0.5</v>
      </c>
      <c r="S37" s="17">
        <f t="array" ref="S37">IF(COUNT(IF([1]SURVEI!$J$13:$J$4181=1,[1]SURVEI!$J$13:$J$4181,"-"))&gt;0,P37*R37,"-")</f>
        <v>1.7900220916882779</v>
      </c>
      <c r="T37" s="17">
        <f t="array" ref="T37">IF(COUNT(IF([1]SURVEI!$J$13:$J$4181=1,[1]SURVEI!$J$13:$J$4181,"-"))&gt;0,Q37*R37,"-")</f>
        <v>1.5419977096209292</v>
      </c>
      <c r="U37" s="17">
        <v>2.5</v>
      </c>
      <c r="V37" s="19">
        <f t="array" ref="V37">IF(COUNT(IF([1]SURVEI!$J$13:$J$4181=1,[1]SURVEI!$J$13:$J$4181,"-"))&gt;0,IF(T37&gt;U37,U37,T37),"-")</f>
        <v>1.5419977096209292</v>
      </c>
    </row>
    <row r="38" spans="2:22" ht="11.85" customHeight="1" x14ac:dyDescent="0.25">
      <c r="B38" s="14" t="s">
        <v>26</v>
      </c>
      <c r="C38" s="15" t="s">
        <v>27</v>
      </c>
      <c r="D38" s="16">
        <f t="array" ref="D38">IF(COUNT(IF([1]SURVEI!$H$13:$H$4181=1,[1]SURVEI!$H$13:$H$4181,"-"))&gt;0,[1]POLA!$BE$56,"-")</f>
        <v>130.58990472222209</v>
      </c>
      <c r="E38" s="17">
        <f t="array" ref="E38">IF(COUNT(IF([1]SURVEI!$H$13:$H$4181=1,[1]SURVEI!$H$13:$H$4181,"-"))&gt;0,$D38/$D$41*100,"-")</f>
        <v>5.5797652544054142</v>
      </c>
      <c r="F38" s="18">
        <f t="array" ref="F38">IF(COUNT(IF([1]SURVEI!$H$13:$H$4181=1,[1]SURVEI!$H$13:$H$4181,"-"))&gt;0,$D38/$D$43*100,"-")</f>
        <v>6.0739490568475389</v>
      </c>
      <c r="G38" s="17">
        <v>5</v>
      </c>
      <c r="H38" s="17">
        <f t="array" ref="H38">IF(COUNT(IF([1]SURVEI!$H$13:$H$4181=1,[1]SURVEI!$H$13:$H$4181,"-"))&gt;0,E38*G38,"-")</f>
        <v>27.898826272027073</v>
      </c>
      <c r="I38" s="17">
        <f t="array" ref="I38">IF(COUNT(IF([1]SURVEI!$H$13:$H$4181=1,[1]SURVEI!$H$13:$H$4181,"-"))&gt;0,F38*G38,"-")</f>
        <v>30.369745284237695</v>
      </c>
      <c r="J38" s="17">
        <v>30</v>
      </c>
      <c r="K38" s="19">
        <f t="array" ref="K38">IF(COUNT(IF([1]SURVEI!$H$13:$H$4181=1,[1]SURVEI!$H$13:$H$4181,"-"))&gt;0,IF(I38&gt;J38,J38,I38),"-")</f>
        <v>30</v>
      </c>
      <c r="M38" s="14" t="s">
        <v>26</v>
      </c>
      <c r="N38" s="15" t="s">
        <v>27</v>
      </c>
      <c r="O38" s="16">
        <f t="array" ref="O38">IF(COUNT(IF([1]SURVEI!$J$13:$J$4181=1,[1]SURVEI!$J$13:$J$4181,"-"))&gt;0,[1]POLA!$DU$56,"-")</f>
        <v>133.81112440476176</v>
      </c>
      <c r="P38" s="17">
        <f t="array" ref="P38">IF(COUNT(IF([1]SURVEI!$J$13:$J$4181=1,[1]SURVEI!$J$13:$J$4181,"-"))&gt;0,$O38/$O$41*100,"-")</f>
        <v>5.8142060130086364</v>
      </c>
      <c r="Q38" s="18">
        <f t="array" ref="Q38">IF(COUNT(IF([1]SURVEI!$J$13:$J$4181=1,[1]SURVEI!$J$13:$J$4181,"-"))&gt;0,$O38/$O$43*100,"-")</f>
        <v>5.0085931324275741</v>
      </c>
      <c r="R38" s="17">
        <v>5</v>
      </c>
      <c r="S38" s="17">
        <f t="array" ref="S38">IF(COUNT(IF([1]SURVEI!$J$13:$J$4181=1,[1]SURVEI!$J$13:$J$4181,"-"))&gt;0,P38*R38,"-")</f>
        <v>29.071030065043182</v>
      </c>
      <c r="T38" s="17">
        <f t="array" ref="T38">IF(COUNT(IF([1]SURVEI!$J$13:$J$4181=1,[1]SURVEI!$J$13:$J$4181,"-"))&gt;0,Q38*R38,"-")</f>
        <v>25.04296566213787</v>
      </c>
      <c r="U38" s="17">
        <v>30</v>
      </c>
      <c r="V38" s="19">
        <f t="array" ref="V38">IF(COUNT(IF([1]SURVEI!$J$13:$J$4181=1,[1]SURVEI!$J$13:$J$4181,"-"))&gt;0,IF(T38&gt;U38,U38,T38),"-")</f>
        <v>25.04296566213787</v>
      </c>
    </row>
    <row r="39" spans="2:22" ht="11.85" customHeight="1" x14ac:dyDescent="0.25">
      <c r="B39" s="14" t="s">
        <v>28</v>
      </c>
      <c r="C39" s="15" t="s">
        <v>29</v>
      </c>
      <c r="D39" s="16">
        <f t="array" ref="D39">IF(COUNT(IF([1]SURVEI!$H$13:$H$4181=1,[1]SURVEI!$H$13:$H$4181,"-"))&gt;0,[1]POLA!$BE$60,"-")</f>
        <v>65.833860555555546</v>
      </c>
      <c r="E39" s="17">
        <f t="array" ref="E39">IF(COUNT(IF([1]SURVEI!$H$13:$H$4181=1,[1]SURVEI!$H$13:$H$4181,"-"))&gt;0,$D39/$D$41*100,"-")</f>
        <v>2.812908765594277</v>
      </c>
      <c r="F39" s="18">
        <f t="array" ref="F39">IF(COUNT(IF([1]SURVEI!$H$13:$H$4181=1,[1]SURVEI!$H$13:$H$4181,"-"))&gt;0,$D39/$D$43*100,"-")</f>
        <v>3.0620400258397926</v>
      </c>
      <c r="G39" s="17">
        <v>0</v>
      </c>
      <c r="H39" s="17">
        <f t="array" ref="H39">IF(COUNT(IF([1]SURVEI!$H$13:$H$4181=1,[1]SURVEI!$H$13:$H$4181,"-"))&gt;0,E39*G39,"-")</f>
        <v>0</v>
      </c>
      <c r="I39" s="17">
        <f t="array" ref="I39">IF(COUNT(IF([1]SURVEI!$H$13:$H$4181=1,[1]SURVEI!$H$13:$H$4181,"-"))&gt;0,F39*G39,"-")</f>
        <v>0</v>
      </c>
      <c r="J39" s="17">
        <v>0</v>
      </c>
      <c r="K39" s="19">
        <f t="array" ref="K39">IF(COUNT(IF([1]SURVEI!$H$13:$H$4181=1,[1]SURVEI!$H$13:$H$4181,"-"))&gt;0,IF(I39&gt;J39,J39,I39),"-")</f>
        <v>0</v>
      </c>
      <c r="M39" s="14" t="s">
        <v>28</v>
      </c>
      <c r="N39" s="15" t="s">
        <v>29</v>
      </c>
      <c r="O39" s="16">
        <f t="array" ref="O39">IF(COUNT(IF([1]SURVEI!$J$13:$J$4181=1,[1]SURVEI!$J$13:$J$4181,"-"))&gt;0,[1]POLA!$DU$60,"-")</f>
        <v>63.534623214285716</v>
      </c>
      <c r="P39" s="17">
        <f t="array" ref="P39">IF(COUNT(IF([1]SURVEI!$J$13:$J$4181=1,[1]SURVEI!$J$13:$J$4181,"-"))&gt;0,$O39/$O$41*100,"-")</f>
        <v>2.7606328694267561</v>
      </c>
      <c r="Q39" s="18">
        <f t="array" ref="Q39">IF(COUNT(IF([1]SURVEI!$J$13:$J$4181=1,[1]SURVEI!$J$13:$J$4181,"-"))&gt;0,$O39/$O$43*100,"-")</f>
        <v>2.3781212430430854</v>
      </c>
      <c r="R39" s="17">
        <v>0</v>
      </c>
      <c r="S39" s="17">
        <f t="array" ref="S39">IF(COUNT(IF([1]SURVEI!$J$13:$J$4181=1,[1]SURVEI!$J$13:$J$4181,"-"))&gt;0,P39*R39,"-")</f>
        <v>0</v>
      </c>
      <c r="T39" s="17">
        <f t="array" ref="T39">IF(COUNT(IF([1]SURVEI!$J$13:$J$4181=1,[1]SURVEI!$J$13:$J$4181,"-"))&gt;0,Q39*R39,"-")</f>
        <v>0</v>
      </c>
      <c r="U39" s="17">
        <v>0</v>
      </c>
      <c r="V39" s="19">
        <f t="array" ref="V39">IF(COUNT(IF([1]SURVEI!$J$13:$J$4181=1,[1]SURVEI!$J$13:$J$4181,"-"))&gt;0,IF(T39&gt;U39,U39,T39),"-")</f>
        <v>0</v>
      </c>
    </row>
    <row r="40" spans="2:22" ht="11.85" customHeight="1" x14ac:dyDescent="0.2">
      <c r="B40" s="34"/>
      <c r="C40" s="35"/>
      <c r="D40" s="35"/>
      <c r="E40" s="35"/>
      <c r="F40" s="35"/>
      <c r="G40" s="35"/>
      <c r="H40" s="35"/>
      <c r="I40" s="35"/>
      <c r="J40" s="35"/>
      <c r="K40" s="36"/>
      <c r="M40" s="34"/>
      <c r="N40" s="35"/>
      <c r="O40" s="35"/>
      <c r="P40" s="35"/>
      <c r="Q40" s="35"/>
      <c r="R40" s="35"/>
      <c r="S40" s="35"/>
      <c r="T40" s="35"/>
      <c r="U40" s="35"/>
      <c r="V40" s="36"/>
    </row>
    <row r="41" spans="2:22" ht="11.85" customHeight="1" x14ac:dyDescent="0.25">
      <c r="B41" s="20"/>
      <c r="C41" s="21" t="s">
        <v>30</v>
      </c>
      <c r="D41" s="18">
        <f t="array" ref="D41">IF(SUM(D31:D39)&gt;0,SUM(D31:D39),"-")</f>
        <v>2340.4193324999992</v>
      </c>
      <c r="E41" s="19">
        <f t="array" ref="E41">IF(SUM(E31:E39)&gt;0,SUM(E31:E39),"-")</f>
        <v>100</v>
      </c>
      <c r="F41" s="19">
        <f t="array" ref="F41">IF(SUM(F31:F39)&gt;0,SUM(F31:F39),"-")</f>
        <v>108.85671313953488</v>
      </c>
      <c r="G41" s="19">
        <f t="array" ref="G41">IF(SUM(G31:G39)&gt;0,SUM(G31:G39),"-")</f>
        <v>11.5</v>
      </c>
      <c r="H41" s="19">
        <f t="array" ref="H41">IF(SUM(H31:H39)&gt;0,SUM(H31:H39),"-")</f>
        <v>98.683136399969129</v>
      </c>
      <c r="I41" s="19">
        <f t="array" ref="I41">IF(SUM(I31:I39)&gt;0,SUM(I31:I39),"-")</f>
        <v>107.4232187080103</v>
      </c>
      <c r="J41" s="19">
        <f t="array" ref="J41">IF(SUM(J31:J39)&gt;0,SUM(J31:J39),"-")</f>
        <v>100</v>
      </c>
      <c r="K41" s="19">
        <f t="array" ref="K41">IF(SUM(K31:K39)&gt;0,SUM(K31:K39),"-")</f>
        <v>95.340828385012927</v>
      </c>
      <c r="M41" s="20"/>
      <c r="N41" s="21" t="s">
        <v>30</v>
      </c>
      <c r="O41" s="18">
        <f t="array" ref="O41">IF(SUM(O31:O39)&gt;0,SUM(O31:O39),"-")</f>
        <v>2301.4513779761901</v>
      </c>
      <c r="P41" s="19">
        <f t="array" ref="P41">IF(SUM(P31:P39)&gt;0,SUM(P31:P39),"-")</f>
        <v>100.00000000000003</v>
      </c>
      <c r="Q41" s="19">
        <f t="array" ref="Q41">IF(SUM(Q31:Q39)&gt;0,SUM(Q31:Q39),"-")</f>
        <v>86.144060276182287</v>
      </c>
      <c r="R41" s="19">
        <f t="array" ref="R41">IF(SUM(R31:R39)&gt;0,SUM(R31:R39),"-")</f>
        <v>11.5</v>
      </c>
      <c r="S41" s="19">
        <f t="array" ref="S41">IF(SUM(S31:S39)&gt;0,SUM(S31:S39),"-")</f>
        <v>100.58614566310493</v>
      </c>
      <c r="T41" s="19">
        <f t="array" ref="T41">IF(SUM(T31:T39)&gt;0,SUM(T31:T39),"-")</f>
        <v>86.64898994951362</v>
      </c>
      <c r="U41" s="19">
        <f t="array" ref="U41">IF(SUM(U31:U39)&gt;0,SUM(U31:U39),"-")</f>
        <v>100</v>
      </c>
      <c r="V41" s="19">
        <f t="array" ref="V41">IF(SUM(V31:V39)&gt;0,SUM(V31:V39),"-")</f>
        <v>81.557548013296667</v>
      </c>
    </row>
    <row r="42" spans="2:22" ht="11.85" customHeight="1" x14ac:dyDescent="0.25">
      <c r="B42" s="37" t="s">
        <v>31</v>
      </c>
      <c r="C42" s="37"/>
      <c r="D42" s="37"/>
      <c r="E42" s="37"/>
      <c r="F42" s="37"/>
      <c r="G42" s="37"/>
      <c r="H42" s="37"/>
      <c r="I42" s="37"/>
      <c r="J42" s="37"/>
      <c r="K42" s="37"/>
      <c r="M42" s="37" t="s">
        <v>31</v>
      </c>
      <c r="N42" s="37"/>
      <c r="O42" s="37"/>
      <c r="P42" s="37"/>
      <c r="Q42" s="37"/>
      <c r="R42" s="37"/>
      <c r="S42" s="37"/>
      <c r="T42" s="37"/>
      <c r="U42" s="37"/>
      <c r="V42" s="37"/>
    </row>
    <row r="43" spans="2:22" ht="11.85" customHeight="1" x14ac:dyDescent="0.2">
      <c r="B43" s="22" t="s">
        <v>34</v>
      </c>
      <c r="D43" s="23">
        <f>[1]POLA!$BI$12</f>
        <v>2150</v>
      </c>
      <c r="E43" s="24" t="s">
        <v>33</v>
      </c>
      <c r="G43" s="5"/>
      <c r="M43" s="22" t="s">
        <v>35</v>
      </c>
      <c r="O43" s="16">
        <f t="array" ref="O43">IF(COUNT(IF([1]SURVEI!$J$13:$J$4181=1,[1]SURVEI!$J$13:$J$4181,""))&gt;0,SUM(IF([1]SURVEI!$J$13:$J$4181=1,[1]SURVEI!$AE$13:$AE$4181,0))/COUNT(IF([1]SURVEI!$J$13:$J$4181=1,[1]SURVEI!$J$13:$J$4181,""),"-"),"-")</f>
        <v>2671.6309523809518</v>
      </c>
      <c r="P43" s="24" t="s">
        <v>33</v>
      </c>
      <c r="R43" s="5"/>
    </row>
    <row r="44" spans="2:22" ht="11.85" customHeight="1" x14ac:dyDescent="0.2">
      <c r="B44" s="22"/>
      <c r="D44" s="25"/>
      <c r="E44" s="24"/>
      <c r="G44" s="5"/>
      <c r="M44" s="22"/>
      <c r="O44" s="30"/>
      <c r="P44" s="24"/>
      <c r="R44" s="5"/>
    </row>
    <row r="45" spans="2:22" ht="12.75" customHeight="1" x14ac:dyDescent="0.25">
      <c r="G45" s="38" t="str">
        <f>UPPER([1]SITUASI!$M$11)</f>
        <v>WILAYAH PERIKANAN</v>
      </c>
      <c r="H45" s="38"/>
      <c r="I45" s="38"/>
      <c r="J45" s="38"/>
      <c r="K45" s="38"/>
      <c r="R45" s="38" t="str">
        <f>UPPER([1]SITUASI!$M$41)</f>
        <v>WILAYAH SEDANG</v>
      </c>
      <c r="S45" s="38"/>
      <c r="T45" s="38"/>
      <c r="U45" s="38"/>
      <c r="V45" s="38"/>
    </row>
    <row r="47" spans="2:22" ht="12" x14ac:dyDescent="0.25">
      <c r="B47" s="39" t="s">
        <v>1</v>
      </c>
      <c r="C47" s="39" t="s">
        <v>2</v>
      </c>
      <c r="D47" s="40" t="s">
        <v>3</v>
      </c>
      <c r="E47" s="40"/>
      <c r="F47" s="40"/>
      <c r="G47" s="40"/>
      <c r="H47" s="40"/>
      <c r="I47" s="40"/>
      <c r="J47" s="40"/>
      <c r="K47" s="40"/>
      <c r="M47" s="39" t="s">
        <v>1</v>
      </c>
      <c r="N47" s="39" t="s">
        <v>2</v>
      </c>
      <c r="O47" s="40" t="s">
        <v>3</v>
      </c>
      <c r="P47" s="40"/>
      <c r="Q47" s="40"/>
      <c r="R47" s="40"/>
      <c r="S47" s="40"/>
      <c r="T47" s="40"/>
      <c r="U47" s="40"/>
      <c r="V47" s="40"/>
    </row>
    <row r="48" spans="2:22" ht="11.85" customHeight="1" x14ac:dyDescent="0.25">
      <c r="B48" s="39"/>
      <c r="C48" s="39"/>
      <c r="D48" s="10" t="s">
        <v>4</v>
      </c>
      <c r="E48" s="11" t="s">
        <v>5</v>
      </c>
      <c r="F48" s="12" t="s">
        <v>6</v>
      </c>
      <c r="G48" s="11" t="s">
        <v>7</v>
      </c>
      <c r="H48" s="13" t="s">
        <v>8</v>
      </c>
      <c r="I48" s="11" t="s">
        <v>9</v>
      </c>
      <c r="J48" s="11" t="s">
        <v>10</v>
      </c>
      <c r="K48" s="11" t="s">
        <v>11</v>
      </c>
      <c r="M48" s="39"/>
      <c r="N48" s="39"/>
      <c r="O48" s="10" t="s">
        <v>4</v>
      </c>
      <c r="P48" s="11" t="s">
        <v>5</v>
      </c>
      <c r="Q48" s="12" t="s">
        <v>6</v>
      </c>
      <c r="R48" s="11" t="s">
        <v>7</v>
      </c>
      <c r="S48" s="13" t="s">
        <v>8</v>
      </c>
      <c r="T48" s="11" t="s">
        <v>9</v>
      </c>
      <c r="U48" s="11" t="s">
        <v>10</v>
      </c>
      <c r="V48" s="11" t="s">
        <v>11</v>
      </c>
    </row>
    <row r="49" spans="2:22" ht="11.85" customHeight="1" x14ac:dyDescent="0.25">
      <c r="B49" s="31"/>
      <c r="C49" s="32"/>
      <c r="D49" s="32"/>
      <c r="E49" s="32"/>
      <c r="F49" s="32"/>
      <c r="G49" s="32"/>
      <c r="H49" s="32"/>
      <c r="I49" s="32"/>
      <c r="J49" s="32"/>
      <c r="K49" s="33"/>
      <c r="M49" s="31"/>
      <c r="N49" s="32"/>
      <c r="O49" s="32"/>
      <c r="P49" s="32"/>
      <c r="Q49" s="32"/>
      <c r="R49" s="32"/>
      <c r="S49" s="32"/>
      <c r="T49" s="32"/>
      <c r="U49" s="32"/>
      <c r="V49" s="33"/>
    </row>
    <row r="50" spans="2:22" ht="11.85" customHeight="1" x14ac:dyDescent="0.25">
      <c r="B50" s="14" t="s">
        <v>12</v>
      </c>
      <c r="C50" s="15" t="s">
        <v>13</v>
      </c>
      <c r="D50" s="16" t="str">
        <f t="array" ref="D50">IF(COUNT(IF([1]SURVEI!$H$13:$H$4181=2,[1]SURVEI!$H$13:$H$4181,"-"))&gt;0,[1]POLA!$BF$14,"-")</f>
        <v>-</v>
      </c>
      <c r="E50" s="17" t="str">
        <f t="array" ref="E50">IF(COUNT(IF([1]SURVEI!$H$13:$H$4181=2,[1]SURVEI!$H$13:$H$4181,"-"))&gt;0,$D50/$D$60*100,"-")</f>
        <v>-</v>
      </c>
      <c r="F50" s="18" t="str">
        <f t="array" ref="F50">IF(COUNT(IF([1]SURVEI!$H$13:$H$4181=2,[1]SURVEI!$H$13:$H$4181,"-"))&gt;0,$D50/$D$62*100,"-")</f>
        <v>-</v>
      </c>
      <c r="G50" s="17">
        <v>0.5</v>
      </c>
      <c r="H50" s="17" t="str">
        <f t="array" ref="H50">IF(COUNT(IF([1]SURVEI!$H$13:$H$4181=2,[1]SURVEI!$H$13:$H$4181,"-"))&gt;0,E50*G50,"-")</f>
        <v>-</v>
      </c>
      <c r="I50" s="17" t="str">
        <f t="array" ref="I50">IF(COUNT(IF([1]SURVEI!$H$13:$H$4181=2,[1]SURVEI!$H$13:$H$4181,"-"))&gt;0,F50*G50,"-")</f>
        <v>-</v>
      </c>
      <c r="J50" s="17">
        <v>25</v>
      </c>
      <c r="K50" s="19" t="str">
        <f t="array" ref="K50">IF(COUNT(IF([1]SURVEI!$H$13:$H$4181=2,[1]SURVEI!$H$13:$H$4181,"-"))&gt;0,IF(I50&gt;J50,J50,I50),"-")</f>
        <v>-</v>
      </c>
      <c r="M50" s="14" t="s">
        <v>12</v>
      </c>
      <c r="N50" s="15" t="s">
        <v>13</v>
      </c>
      <c r="O50" s="16">
        <f t="array" ref="O50">IF(COUNT(IF([1]SURVEI!$J$13:$J$4181=1,[1]SURVEI!$J$13:$J$4181,"-"))&gt;0,[1]POLA!$DV$14,"-")</f>
        <v>853.50433461538455</v>
      </c>
      <c r="P50" s="17">
        <f t="array" ref="P50">IF(COUNT(IF([1]SURVEI!$J$13:$J$4181=2,[1]SURVEI!$J$13:$J$4181,"-"))&gt;0,$O50/$O$60*100,"-")</f>
        <v>44.770207683480365</v>
      </c>
      <c r="Q50" s="18">
        <f t="array" ref="Q50">IF(COUNT(IF([1]SURVEI!$J$13:$J$4181=2,[1]SURVEI!$J$13:$J$4181,"-"))&gt;0,$O50/$O$62*100,"-")</f>
        <v>35.372997946375506</v>
      </c>
      <c r="R50" s="17">
        <v>0.5</v>
      </c>
      <c r="S50" s="17">
        <f t="array" ref="S50">IF(COUNT(IF([1]SURVEI!$J$13:$J$4181=2,[1]SURVEI!$J$13:$J$4181,"-"))&gt;0,P50*R50,"-")</f>
        <v>22.385103841740182</v>
      </c>
      <c r="T50" s="17">
        <f t="array" ref="T50">IF(COUNT(IF([1]SURVEI!$J$13:$J$4181=2,[1]SURVEI!$J$13:$J$4181,"-"))&gt;0,Q50*R50,"-")</f>
        <v>17.686498973187753</v>
      </c>
      <c r="U50" s="17">
        <v>25</v>
      </c>
      <c r="V50" s="19">
        <f t="array" ref="V50">IF(COUNT(IF([1]SURVEI!$J$13:$J$4181=2,[1]SURVEI!$J$13:$J$4181,"-"))&gt;0,IF(T50&gt;U50,U50,T50),"-")</f>
        <v>17.686498973187753</v>
      </c>
    </row>
    <row r="51" spans="2:22" ht="11.85" customHeight="1" x14ac:dyDescent="0.25">
      <c r="B51" s="14" t="s">
        <v>14</v>
      </c>
      <c r="C51" s="15" t="s">
        <v>15</v>
      </c>
      <c r="D51" s="16" t="str">
        <f t="array" ref="D51">IF(COUNT(IF([1]SURVEI!$H$13:$H$4181=2,[1]SURVEI!$H$13:$H$4181,"-"))&gt;0,[1]POLA!$BF$19,"-")</f>
        <v>-</v>
      </c>
      <c r="E51" s="17" t="str">
        <f t="array" ref="E51">IF(COUNT(IF([1]SURVEI!$H$13:$H$4181=2,[1]SURVEI!$H$13:$H$4181,"-"))&gt;0,$D51/$D$60*100,"-")</f>
        <v>-</v>
      </c>
      <c r="F51" s="18" t="str">
        <f t="array" ref="F51">IF(COUNT(IF([1]SURVEI!$H$13:$H$4181=2,[1]SURVEI!$H$13:$H$4181,"-"))&gt;0,$D51/$D$62*100,"-")</f>
        <v>-</v>
      </c>
      <c r="G51" s="17">
        <v>0.5</v>
      </c>
      <c r="H51" s="17" t="str">
        <f t="array" ref="H51">IF(COUNT(IF([1]SURVEI!$H$13:$H$4181=2,[1]SURVEI!$H$13:$H$4181,"-"))&gt;0,E51*G51,"-")</f>
        <v>-</v>
      </c>
      <c r="I51" s="17" t="str">
        <f t="array" ref="I51">IF(COUNT(IF([1]SURVEI!$H$13:$H$4181=2,[1]SURVEI!$H$13:$H$4181,"-"))&gt;0,F51*G51,"-")</f>
        <v>-</v>
      </c>
      <c r="J51" s="17">
        <v>2.5</v>
      </c>
      <c r="K51" s="19" t="str">
        <f t="array" ref="K51">IF(COUNT(IF([1]SURVEI!$H$13:$H$4181=2,[1]SURVEI!$H$13:$H$4181,"-"))&gt;0,IF(I51&gt;J51,J51,I51),"-")</f>
        <v>-</v>
      </c>
      <c r="M51" s="14" t="s">
        <v>14</v>
      </c>
      <c r="N51" s="15" t="s">
        <v>15</v>
      </c>
      <c r="O51" s="16">
        <f t="array" ref="O51">IF(COUNT(IF([1]SURVEI!$J$13:$J$4181=1,[1]SURVEI!$J$13:$J$4181,"-"))&gt;0,[1]POLA!$DV$19,"-")</f>
        <v>75.38213942307695</v>
      </c>
      <c r="P51" s="17">
        <f t="array" ref="P51">IF(COUNT(IF([1]SURVEI!$J$13:$J$4181=2,[1]SURVEI!$J$13:$J$4181,"-"))&gt;0,$O51/$O$60*100,"-")</f>
        <v>3.9541381346552273</v>
      </c>
      <c r="Q51" s="18">
        <f t="array" ref="Q51">IF(COUNT(IF([1]SURVEI!$J$13:$J$4181=2,[1]SURVEI!$J$13:$J$4181,"-"))&gt;0,$O51/$O$62*100,"-")</f>
        <v>3.1241695617251866</v>
      </c>
      <c r="R51" s="17">
        <v>0.5</v>
      </c>
      <c r="S51" s="17">
        <f t="array" ref="S51">IF(COUNT(IF([1]SURVEI!$J$13:$J$4181=2,[1]SURVEI!$J$13:$J$4181,"-"))&gt;0,P51*R51,"-")</f>
        <v>1.9770690673276137</v>
      </c>
      <c r="T51" s="17">
        <f t="array" ref="T51">IF(COUNT(IF([1]SURVEI!$J$13:$J$4181=2,[1]SURVEI!$J$13:$J$4181,"-"))&gt;0,Q51*R51,"-")</f>
        <v>1.5620847808625933</v>
      </c>
      <c r="U51" s="17">
        <v>2.5</v>
      </c>
      <c r="V51" s="19">
        <f t="array" ref="V51">IF(COUNT(IF([1]SURVEI!$J$13:$J$4181=2,[1]SURVEI!$J$13:$J$4181,"-"))&gt;0,IF(T51&gt;U51,U51,T51),"-")</f>
        <v>1.5620847808625933</v>
      </c>
    </row>
    <row r="52" spans="2:22" ht="11.85" customHeight="1" x14ac:dyDescent="0.25">
      <c r="B52" s="14" t="s">
        <v>16</v>
      </c>
      <c r="C52" s="15" t="s">
        <v>17</v>
      </c>
      <c r="D52" s="16" t="str">
        <f t="array" ref="D52">IF(COUNT(IF([1]SURVEI!$H$13:$H$4181=2,[1]SURVEI!$H$13:$H$4181,"-"))&gt;0,[1]POLA!$BF$26,"-")</f>
        <v>-</v>
      </c>
      <c r="E52" s="17" t="str">
        <f t="array" ref="E52">IF(COUNT(IF([1]SURVEI!$H$13:$H$4181=2,[1]SURVEI!$H$13:$H$4181,"-"))&gt;0,$D52/$D$60*100,"-")</f>
        <v>-</v>
      </c>
      <c r="F52" s="18" t="str">
        <f t="array" ref="F52">IF(COUNT(IF([1]SURVEI!$H$13:$H$4181=2,[1]SURVEI!$H$13:$H$4181,"-"))&gt;0,$D52/$D$62*100,"-")</f>
        <v>-</v>
      </c>
      <c r="G52" s="17">
        <v>2</v>
      </c>
      <c r="H52" s="17" t="str">
        <f t="array" ref="H52">IF(COUNT(IF([1]SURVEI!$H$13:$H$4181=2,[1]SURVEI!$H$13:$H$4181,"-"))&gt;0,E52*G52,"-")</f>
        <v>-</v>
      </c>
      <c r="I52" s="17" t="str">
        <f t="array" ref="I52">IF(COUNT(IF([1]SURVEI!$H$13:$H$4181=2,[1]SURVEI!$H$13:$H$4181,"-"))&gt;0,F52*G52,"-")</f>
        <v>-</v>
      </c>
      <c r="J52" s="17">
        <v>24</v>
      </c>
      <c r="K52" s="19" t="str">
        <f t="array" ref="K52">IF(COUNT(IF([1]SURVEI!$H$13:$H$4181=2,[1]SURVEI!$H$13:$H$4181,"-"))&gt;0,IF(I52&gt;J52,J52,I52),"-")</f>
        <v>-</v>
      </c>
      <c r="M52" s="14" t="s">
        <v>16</v>
      </c>
      <c r="N52" s="15" t="s">
        <v>17</v>
      </c>
      <c r="O52" s="16">
        <f t="array" ref="O52">IF(COUNT(IF([1]SURVEI!$J$13:$J$4181=1,[1]SURVEI!$J$13:$J$4181,"-"))&gt;0,[1]POLA!$DV$26,"-")</f>
        <v>249.30006410256408</v>
      </c>
      <c r="P52" s="17">
        <f t="array" ref="P52">IF(COUNT(IF([1]SURVEI!$J$13:$J$4181=2,[1]SURVEI!$J$13:$J$4181,"-"))&gt;0,$O52/$O$60*100,"-")</f>
        <v>13.07692907078949</v>
      </c>
      <c r="Q52" s="18">
        <f t="array" ref="Q52">IF(COUNT(IF([1]SURVEI!$J$13:$J$4181=2,[1]SURVEI!$J$13:$J$4181,"-"))&gt;0,$O52/$O$62*100,"-")</f>
        <v>10.332098265798692</v>
      </c>
      <c r="R52" s="17">
        <v>2</v>
      </c>
      <c r="S52" s="17">
        <f t="array" ref="S52">IF(COUNT(IF([1]SURVEI!$J$13:$J$4181=2,[1]SURVEI!$J$13:$J$4181,"-"))&gt;0,P52*R52,"-")</f>
        <v>26.153858141578979</v>
      </c>
      <c r="T52" s="17">
        <f t="array" ref="T52">IF(COUNT(IF([1]SURVEI!$J$13:$J$4181=2,[1]SURVEI!$J$13:$J$4181,"-"))&gt;0,Q52*R52,"-")</f>
        <v>20.664196531597383</v>
      </c>
      <c r="U52" s="17">
        <v>24</v>
      </c>
      <c r="V52" s="19">
        <f t="array" ref="V52">IF(COUNT(IF([1]SURVEI!$J$13:$J$4181=2,[1]SURVEI!$J$13:$J$4181,"-"))&gt;0,IF(T52&gt;U52,U52,T52),"-")</f>
        <v>20.664196531597383</v>
      </c>
    </row>
    <row r="53" spans="2:22" ht="11.85" customHeight="1" x14ac:dyDescent="0.25">
      <c r="B53" s="14" t="s">
        <v>18</v>
      </c>
      <c r="C53" s="15" t="s">
        <v>19</v>
      </c>
      <c r="D53" s="16" t="str">
        <f t="array" ref="D53">IF(COUNT(IF([1]SURVEI!$H$13:$H$4181=2,[1]SURVEI!$H$13:$H$4181,"-"))&gt;0,[1]POLA!$BF$33,"-")</f>
        <v>-</v>
      </c>
      <c r="E53" s="17" t="str">
        <f t="array" ref="E53">IF(COUNT(IF([1]SURVEI!$H$13:$H$4181=2,[1]SURVEI!$H$13:$H$4181,"-"))&gt;0,$D53/$D$60*100,"-")</f>
        <v>-</v>
      </c>
      <c r="F53" s="18" t="str">
        <f t="array" ref="F53">IF(COUNT(IF([1]SURVEI!$H$13:$H$4181=2,[1]SURVEI!$H$13:$H$4181,"-"))&gt;0,$D53/$D$62*100,"-")</f>
        <v>-</v>
      </c>
      <c r="G53" s="17">
        <v>0.5</v>
      </c>
      <c r="H53" s="17" t="str">
        <f t="array" ref="H53">IF(COUNT(IF([1]SURVEI!$H$13:$H$4181=2,[1]SURVEI!$H$13:$H$4181,"-"))&gt;0,E53*G53,"-")</f>
        <v>-</v>
      </c>
      <c r="I53" s="17" t="str">
        <f t="array" ref="I53">IF(COUNT(IF([1]SURVEI!$H$13:$H$4181=2,[1]SURVEI!$H$13:$H$4181,"-"))&gt;0,F53*G53,"-")</f>
        <v>-</v>
      </c>
      <c r="J53" s="17">
        <v>5</v>
      </c>
      <c r="K53" s="19" t="str">
        <f t="array" ref="K53">IF(COUNT(IF([1]SURVEI!$H$13:$H$4181=2,[1]SURVEI!$H$13:$H$4181,"-"))&gt;0,IF(I53&gt;J53,J53,I53),"-")</f>
        <v>-</v>
      </c>
      <c r="M53" s="14" t="s">
        <v>18</v>
      </c>
      <c r="N53" s="15" t="s">
        <v>19</v>
      </c>
      <c r="O53" s="16">
        <f t="array" ref="O53">IF(COUNT(IF([1]SURVEI!$J$13:$J$4181=1,[1]SURVEI!$J$13:$J$4181,"-"))&gt;0,[1]POLA!$DV$33,"-")</f>
        <v>346.73805128205129</v>
      </c>
      <c r="P53" s="17">
        <f t="array" ref="P53">IF(COUNT(IF([1]SURVEI!$J$13:$J$4181=2,[1]SURVEI!$J$13:$J$4181,"-"))&gt;0,$O53/$O$60*100,"-")</f>
        <v>18.187997339999551</v>
      </c>
      <c r="Q53" s="18">
        <f t="array" ref="Q53">IF(COUNT(IF([1]SURVEI!$J$13:$J$4181=2,[1]SURVEI!$J$13:$J$4181,"-"))&gt;0,$O53/$O$62*100,"-")</f>
        <v>14.370359796072163</v>
      </c>
      <c r="R53" s="17">
        <v>0.5</v>
      </c>
      <c r="S53" s="17">
        <f t="array" ref="S53">IF(COUNT(IF([1]SURVEI!$J$13:$J$4181=2,[1]SURVEI!$J$13:$J$4181,"-"))&gt;0,P53*R53,"-")</f>
        <v>9.0939986699997757</v>
      </c>
      <c r="T53" s="17">
        <f t="array" ref="T53">IF(COUNT(IF([1]SURVEI!$J$13:$J$4181=2,[1]SURVEI!$J$13:$J$4181,"-"))&gt;0,Q53*R53,"-")</f>
        <v>7.1851798980360817</v>
      </c>
      <c r="U53" s="17">
        <v>5</v>
      </c>
      <c r="V53" s="19">
        <f t="array" ref="V53">IF(COUNT(IF([1]SURVEI!$J$13:$J$4181=2,[1]SURVEI!$J$13:$J$4181,"-"))&gt;0,IF(T53&gt;U53,U53,T53),"-")</f>
        <v>5</v>
      </c>
    </row>
    <row r="54" spans="2:22" ht="11.85" customHeight="1" x14ac:dyDescent="0.25">
      <c r="B54" s="14" t="s">
        <v>20</v>
      </c>
      <c r="C54" s="15" t="s">
        <v>21</v>
      </c>
      <c r="D54" s="16" t="str">
        <f t="array" ref="D54">IF(COUNT(IF([1]SURVEI!$H$13:$H$4181=2,[1]SURVEI!$H$13:$H$4181,"-"))&gt;0,[1]POLA!$BF$39,"-")</f>
        <v>-</v>
      </c>
      <c r="E54" s="17" t="str">
        <f t="array" ref="E54">IF(COUNT(IF([1]SURVEI!$H$13:$H$4181=2,[1]SURVEI!$H$13:$H$4181,"-"))&gt;0,$D54/$D$60*100,"-")</f>
        <v>-</v>
      </c>
      <c r="F54" s="18" t="str">
        <f t="array" ref="F54">IF(COUNT(IF([1]SURVEI!$H$13:$H$4181=2,[1]SURVEI!$H$13:$H$4181,"-"))&gt;0,$D54/$D$62*100,"-")</f>
        <v>-</v>
      </c>
      <c r="G54" s="17">
        <v>0.5</v>
      </c>
      <c r="H54" s="17" t="str">
        <f t="array" ref="H54">IF(COUNT(IF([1]SURVEI!$H$13:$H$4181=2,[1]SURVEI!$H$13:$H$4181,"-"))&gt;0,E54*G54,"-")</f>
        <v>-</v>
      </c>
      <c r="I54" s="17" t="str">
        <f t="array" ref="I54">IF(COUNT(IF([1]SURVEI!$H$13:$H$4181=2,[1]SURVEI!$H$13:$H$4181,"-"))&gt;0,F54*G54,"-")</f>
        <v>-</v>
      </c>
      <c r="J54" s="17">
        <v>1</v>
      </c>
      <c r="K54" s="19" t="str">
        <f t="array" ref="K54">IF(COUNT(IF([1]SURVEI!$H$13:$H$4181=2,[1]SURVEI!$H$13:$H$4181,"-"))&gt;0,IF(I54&gt;J54,J54,I54),"-")</f>
        <v>-</v>
      </c>
      <c r="M54" s="14" t="s">
        <v>20</v>
      </c>
      <c r="N54" s="15" t="s">
        <v>21</v>
      </c>
      <c r="O54" s="16">
        <f t="array" ref="O54">IF(COUNT(IF([1]SURVEI!$J$13:$J$4181=1,[1]SURVEI!$J$13:$J$4181,"-"))&gt;0,[1]POLA!$DV$39,"-")</f>
        <v>35.33123333333333</v>
      </c>
      <c r="P54" s="17">
        <f t="array" ref="P54">IF(COUNT(IF([1]SURVEI!$J$13:$J$4181=2,[1]SURVEI!$J$13:$J$4181,"-"))&gt;0,$O54/$O$60*100,"-")</f>
        <v>1.8532848515170568</v>
      </c>
      <c r="Q54" s="18">
        <f t="array" ref="Q54">IF(COUNT(IF([1]SURVEI!$J$13:$J$4181=2,[1]SURVEI!$J$13:$J$4181,"-"))&gt;0,$O54/$O$62*100,"-")</f>
        <v>1.4642827147516473</v>
      </c>
      <c r="R54" s="17">
        <v>0.5</v>
      </c>
      <c r="S54" s="17">
        <f t="array" ref="S54">IF(COUNT(IF([1]SURVEI!$J$13:$J$4181=2,[1]SURVEI!$J$13:$J$4181,"-"))&gt;0,P54*R54,"-")</f>
        <v>0.9266424257585284</v>
      </c>
      <c r="T54" s="17">
        <f t="array" ref="T54">IF(COUNT(IF([1]SURVEI!$J$13:$J$4181=2,[1]SURVEI!$J$13:$J$4181,"-"))&gt;0,Q54*R54,"-")</f>
        <v>0.73214135737582364</v>
      </c>
      <c r="U54" s="17">
        <v>1</v>
      </c>
      <c r="V54" s="19">
        <f t="array" ref="V54">IF(COUNT(IF([1]SURVEI!$J$13:$J$4181=2,[1]SURVEI!$J$13:$J$4181,"-"))&gt;0,IF(T54&gt;U54,U54,T54),"-")</f>
        <v>0.73214135737582364</v>
      </c>
    </row>
    <row r="55" spans="2:22" ht="11.85" customHeight="1" x14ac:dyDescent="0.25">
      <c r="B55" s="14" t="s">
        <v>22</v>
      </c>
      <c r="C55" s="15" t="s">
        <v>23</v>
      </c>
      <c r="D55" s="16" t="str">
        <f t="array" ref="D55">IF(COUNT(IF([1]SURVEI!$H$13:$H$4181=2,[1]SURVEI!$H$13:$H$4181,"-"))&gt;0,[1]POLA!$BF$45,"-")</f>
        <v>-</v>
      </c>
      <c r="E55" s="17" t="str">
        <f t="array" ref="E55">IF(COUNT(IF([1]SURVEI!$H$13:$H$4181=2,[1]SURVEI!$H$13:$H$4181,"-"))&gt;0,$D55/$D$60*100,"-")</f>
        <v>-</v>
      </c>
      <c r="F55" s="18" t="str">
        <f t="array" ref="F55">IF(COUNT(IF([1]SURVEI!$H$13:$H$4181=2,[1]SURVEI!$H$13:$H$4181,"-"))&gt;0,$D55/$D$62*100,"-")</f>
        <v>-</v>
      </c>
      <c r="G55" s="17">
        <v>2</v>
      </c>
      <c r="H55" s="17" t="str">
        <f t="array" ref="H55">IF(COUNT(IF([1]SURVEI!$H$13:$H$4181=2,[1]SURVEI!$H$13:$H$4181,"-"))&gt;0,E55*G55,"-")</f>
        <v>-</v>
      </c>
      <c r="I55" s="17" t="str">
        <f t="array" ref="I55">IF(COUNT(IF([1]SURVEI!$H$13:$H$4181=2,[1]SURVEI!$H$13:$H$4181,"-"))&gt;0,F55*G55,"-")</f>
        <v>-</v>
      </c>
      <c r="J55" s="17">
        <v>10</v>
      </c>
      <c r="K55" s="19" t="str">
        <f t="array" ref="K55">IF(COUNT(IF([1]SURVEI!$H$13:$H$4181=2,[1]SURVEI!$H$13:$H$4181,"-"))&gt;0,IF(I55&gt;J55,J55,I55),"-")</f>
        <v>-</v>
      </c>
      <c r="M55" s="14" t="s">
        <v>22</v>
      </c>
      <c r="N55" s="15" t="s">
        <v>23</v>
      </c>
      <c r="O55" s="16">
        <f t="array" ref="O55">IF(COUNT(IF([1]SURVEI!$J$13:$J$4181=1,[1]SURVEI!$J$13:$J$4181,"-"))&gt;0,[1]POLA!$DV$45,"-")</f>
        <v>107.61718589743592</v>
      </c>
      <c r="P55" s="17">
        <f t="array" ref="P55">IF(COUNT(IF([1]SURVEI!$J$13:$J$4181=2,[1]SURVEI!$J$13:$J$4181,"-"))&gt;0,$O55/$O$60*100,"-")</f>
        <v>5.6450138183669321</v>
      </c>
      <c r="Q55" s="18">
        <f t="array" ref="Q55">IF(COUNT(IF([1]SURVEI!$J$13:$J$4181=2,[1]SURVEI!$J$13:$J$4181,"-"))&gt;0,$O55/$O$62*100,"-")</f>
        <v>4.4601325867432733</v>
      </c>
      <c r="R55" s="17">
        <v>2</v>
      </c>
      <c r="S55" s="17">
        <f t="array" ref="S55">IF(COUNT(IF([1]SURVEI!$J$13:$J$4181=2,[1]SURVEI!$J$13:$J$4181,"-"))&gt;0,P55*R55,"-")</f>
        <v>11.290027636733864</v>
      </c>
      <c r="T55" s="17">
        <f t="array" ref="T55">IF(COUNT(IF([1]SURVEI!$J$13:$J$4181=2,[1]SURVEI!$J$13:$J$4181,"-"))&gt;0,Q55*R55,"-")</f>
        <v>8.9202651734865466</v>
      </c>
      <c r="U55" s="17">
        <v>10</v>
      </c>
      <c r="V55" s="19">
        <f t="array" ref="V55">IF(COUNT(IF([1]SURVEI!$J$13:$J$4181=2,[1]SURVEI!$J$13:$J$4181,"-"))&gt;0,IF(T55&gt;U55,U55,T55),"-")</f>
        <v>8.9202651734865466</v>
      </c>
    </row>
    <row r="56" spans="2:22" ht="11.85" customHeight="1" x14ac:dyDescent="0.25">
      <c r="B56" s="14" t="s">
        <v>24</v>
      </c>
      <c r="C56" s="15" t="s">
        <v>25</v>
      </c>
      <c r="D56" s="16" t="str">
        <f t="array" ref="D56">IF(COUNT(IF([1]SURVEI!$H$13:$H$4181=2,[1]SURVEI!$H$13:$H$4181,"-"))&gt;0,[1]POLA!$BF$51,"-")</f>
        <v>-</v>
      </c>
      <c r="E56" s="17" t="str">
        <f t="array" ref="E56">IF(COUNT(IF([1]SURVEI!$H$13:$H$4181=2,[1]SURVEI!$H$13:$H$4181,"-"))&gt;0,$D56/$D$60*100,"-")</f>
        <v>-</v>
      </c>
      <c r="F56" s="18" t="str">
        <f t="array" ref="F56">IF(COUNT(IF([1]SURVEI!$H$13:$H$4181=2,[1]SURVEI!$H$13:$H$4181,"-"))&gt;0,$D56/$D$62*100,"-")</f>
        <v>-</v>
      </c>
      <c r="G56" s="17">
        <v>0.5</v>
      </c>
      <c r="H56" s="17" t="str">
        <f t="array" ref="H56">IF(COUNT(IF([1]SURVEI!$H$13:$H$4181=2,[1]SURVEI!$H$13:$H$4181,"-"))&gt;0,E56*G56,"-")</f>
        <v>-</v>
      </c>
      <c r="I56" s="17" t="str">
        <f t="array" ref="I56">IF(COUNT(IF([1]SURVEI!$H$13:$H$4181=2,[1]SURVEI!$H$13:$H$4181,"-"))&gt;0,F56*G56,"-")</f>
        <v>-</v>
      </c>
      <c r="J56" s="17">
        <v>2.5</v>
      </c>
      <c r="K56" s="19" t="str">
        <f t="array" ref="K56">IF(COUNT(IF([1]SURVEI!$H$13:$H$4181=2,[1]SURVEI!$H$13:$H$4181,"-"))&gt;0,IF(I56&gt;J56,J56,I56),"-")</f>
        <v>-</v>
      </c>
      <c r="M56" s="14" t="s">
        <v>24</v>
      </c>
      <c r="N56" s="15" t="s">
        <v>25</v>
      </c>
      <c r="O56" s="16">
        <f t="array" ref="O56">IF(COUNT(IF([1]SURVEI!$J$13:$J$4181=1,[1]SURVEI!$J$13:$J$4181,"-"))&gt;0,[1]POLA!$DV$51,"-")</f>
        <v>82.81507692307693</v>
      </c>
      <c r="P56" s="17">
        <f t="array" ref="P56">IF(COUNT(IF([1]SURVEI!$J$13:$J$4181=2,[1]SURVEI!$J$13:$J$4181,"-"))&gt;0,$O56/$O$60*100,"-")</f>
        <v>4.3440297170140756</v>
      </c>
      <c r="Q56" s="18">
        <f t="array" ref="Q56">IF(COUNT(IF([1]SURVEI!$J$13:$J$4181=2,[1]SURVEI!$J$13:$J$4181,"-"))&gt;0,$O56/$O$62*100,"-")</f>
        <v>3.432223396087398</v>
      </c>
      <c r="R56" s="17">
        <v>0.5</v>
      </c>
      <c r="S56" s="17">
        <f t="array" ref="S56">IF(COUNT(IF([1]SURVEI!$J$13:$J$4181=2,[1]SURVEI!$J$13:$J$4181,"-"))&gt;0,P56*R56,"-")</f>
        <v>2.1720148585070378</v>
      </c>
      <c r="T56" s="17">
        <f t="array" ref="T56">IF(COUNT(IF([1]SURVEI!$J$13:$J$4181=2,[1]SURVEI!$J$13:$J$4181,"-"))&gt;0,Q56*R56,"-")</f>
        <v>1.716111698043699</v>
      </c>
      <c r="U56" s="17">
        <v>2.5</v>
      </c>
      <c r="V56" s="19">
        <f t="array" ref="V56">IF(COUNT(IF([1]SURVEI!$J$13:$J$4181=2,[1]SURVEI!$J$13:$J$4181,"-"))&gt;0,IF(T56&gt;U56,U56,T56),"-")</f>
        <v>1.716111698043699</v>
      </c>
    </row>
    <row r="57" spans="2:22" ht="11.85" customHeight="1" x14ac:dyDescent="0.25">
      <c r="B57" s="14" t="s">
        <v>26</v>
      </c>
      <c r="C57" s="15" t="s">
        <v>27</v>
      </c>
      <c r="D57" s="16" t="str">
        <f t="array" ref="D57">IF(COUNT(IF([1]SURVEI!$H$13:$H$4181=2,[1]SURVEI!$H$13:$H$4181,"-"))&gt;0,[1]POLA!$BF$56,"-")</f>
        <v>-</v>
      </c>
      <c r="E57" s="17" t="str">
        <f t="array" ref="E57">IF(COUNT(IF([1]SURVEI!$H$13:$H$4181=2,[1]SURVEI!$H$13:$H$4181,"-"))&gt;0,$D57/$D$60*100,"-")</f>
        <v>-</v>
      </c>
      <c r="F57" s="18" t="str">
        <f t="array" ref="F57">IF(COUNT(IF([1]SURVEI!$H$13:$H$4181=2,[1]SURVEI!$H$13:$H$4181,"-"))&gt;0,$D57/$D$62*100,"-")</f>
        <v>-</v>
      </c>
      <c r="G57" s="17">
        <v>5</v>
      </c>
      <c r="H57" s="17" t="str">
        <f t="array" ref="H57">IF(COUNT(IF([1]SURVEI!$H$13:$H$4181=2,[1]SURVEI!$H$13:$H$4181,"-"))&gt;0,E57*G57,"-")</f>
        <v>-</v>
      </c>
      <c r="I57" s="17" t="str">
        <f t="array" ref="I57">IF(COUNT(IF([1]SURVEI!$H$13:$H$4181=2,[1]SURVEI!$H$13:$H$4181,"-"))&gt;0,F57*G57,"-")</f>
        <v>-</v>
      </c>
      <c r="J57" s="17">
        <v>30</v>
      </c>
      <c r="K57" s="19" t="str">
        <f t="array" ref="K57">IF(COUNT(IF([1]SURVEI!$H$13:$H$4181=2,[1]SURVEI!$H$13:$H$4181,"-"))&gt;0,IF(I57&gt;J57,J57,I57),"-")</f>
        <v>-</v>
      </c>
      <c r="M57" s="14" t="s">
        <v>26</v>
      </c>
      <c r="N57" s="15" t="s">
        <v>27</v>
      </c>
      <c r="O57" s="16">
        <f t="array" ref="O57">IF(COUNT(IF([1]SURVEI!$J$13:$J$4181=1,[1]SURVEI!$J$13:$J$4181,"-"))&gt;0,[1]POLA!$DV$56,"-")</f>
        <v>115.32687115384599</v>
      </c>
      <c r="P57" s="17">
        <f t="array" ref="P57">IF(COUNT(IF([1]SURVEI!$J$13:$J$4181=2,[1]SURVEI!$J$13:$J$4181,"-"))&gt;0,$O57/$O$60*100,"-")</f>
        <v>6.0494220868489981</v>
      </c>
      <c r="Q57" s="18">
        <f t="array" ref="Q57">IF(COUNT(IF([1]SURVEI!$J$13:$J$4181=2,[1]SURVEI!$J$13:$J$4181,"-"))&gt;0,$O57/$O$62*100,"-")</f>
        <v>4.7796560732468167</v>
      </c>
      <c r="R57" s="17">
        <v>5</v>
      </c>
      <c r="S57" s="17">
        <f t="array" ref="S57">IF(COUNT(IF([1]SURVEI!$J$13:$J$4181=2,[1]SURVEI!$J$13:$J$4181,"-"))&gt;0,P57*R57,"-")</f>
        <v>30.247110434244991</v>
      </c>
      <c r="T57" s="17">
        <f t="array" ref="T57">IF(COUNT(IF([1]SURVEI!$J$13:$J$4181=2,[1]SURVEI!$J$13:$J$4181,"-"))&gt;0,Q57*R57,"-")</f>
        <v>23.898280366234083</v>
      </c>
      <c r="U57" s="17">
        <v>30</v>
      </c>
      <c r="V57" s="19">
        <f t="array" ref="V57">IF(COUNT(IF([1]SURVEI!$J$13:$J$4181=2,[1]SURVEI!$J$13:$J$4181,"-"))&gt;0,IF(T57&gt;U57,U57,T57),"-")</f>
        <v>23.898280366234083</v>
      </c>
    </row>
    <row r="58" spans="2:22" ht="11.85" customHeight="1" x14ac:dyDescent="0.25">
      <c r="B58" s="14" t="s">
        <v>28</v>
      </c>
      <c r="C58" s="15" t="s">
        <v>29</v>
      </c>
      <c r="D58" s="16" t="str">
        <f t="array" ref="D58">IF(COUNT(IF([1]SURVEI!$H$13:$H$4181=2,[1]SURVEI!$H$13:$H$4181,"-"))&gt;0,[1]POLA!$BF$60,"-")</f>
        <v>-</v>
      </c>
      <c r="E58" s="17" t="str">
        <f t="array" ref="E58">IF(COUNT(IF([1]SURVEI!$H$13:$H$4181=2,[1]SURVEI!$H$13:$H$4181,"-"))&gt;0,$D58/$D$60*100,"-")</f>
        <v>-</v>
      </c>
      <c r="F58" s="18" t="str">
        <f t="array" ref="F58">IF(COUNT(IF([1]SURVEI!$H$13:$H$4181=2,[1]SURVEI!$H$13:$H$4181,"-"))&gt;0,$D58/$D$62*100,"-")</f>
        <v>-</v>
      </c>
      <c r="G58" s="17">
        <v>0</v>
      </c>
      <c r="H58" s="17" t="str">
        <f t="array" ref="H58">IF(COUNT(IF([1]SURVEI!$H$13:$H$4181=2,[1]SURVEI!$H$13:$H$4181,"-"))&gt;0,E58*G58,"-")</f>
        <v>-</v>
      </c>
      <c r="I58" s="17" t="str">
        <f t="array" ref="I58">IF(COUNT(IF([1]SURVEI!$H$13:$H$4181=2,[1]SURVEI!$H$13:$H$4181,"-"))&gt;0,F58*G58,"-")</f>
        <v>-</v>
      </c>
      <c r="J58" s="17">
        <v>0</v>
      </c>
      <c r="K58" s="19" t="str">
        <f t="array" ref="K58">IF(COUNT(IF([1]SURVEI!$H$13:$H$4181=2,[1]SURVEI!$H$13:$H$4181,"-"))&gt;0,IF(I58&gt;J58,J58,I58),"-")</f>
        <v>-</v>
      </c>
      <c r="M58" s="14" t="s">
        <v>28</v>
      </c>
      <c r="N58" s="15" t="s">
        <v>29</v>
      </c>
      <c r="O58" s="16">
        <f t="array" ref="O58">IF(COUNT(IF([1]SURVEI!$J$13:$J$4181=1,[1]SURVEI!$J$13:$J$4181,"-"))&gt;0,[1]POLA!$DV$60,"-")</f>
        <v>40.396424358974365</v>
      </c>
      <c r="P58" s="17">
        <f t="array" ref="P58">IF(COUNT(IF([1]SURVEI!$J$13:$J$4181=2,[1]SURVEI!$J$13:$J$4181,"-"))&gt;0,$O58/$O$60*100,"-")</f>
        <v>2.1189772973282892</v>
      </c>
      <c r="Q58" s="18">
        <f t="array" ref="Q58">IF(COUNT(IF([1]SURVEI!$J$13:$J$4181=2,[1]SURVEI!$J$13:$J$4181,"-"))&gt;0,$O58/$O$62*100,"-")</f>
        <v>1.6742066536016356</v>
      </c>
      <c r="R58" s="17">
        <v>0</v>
      </c>
      <c r="S58" s="17">
        <f t="array" ref="S58">IF(COUNT(IF([1]SURVEI!$J$13:$J$4181=2,[1]SURVEI!$J$13:$J$4181,"-"))&gt;0,P58*R58,"-")</f>
        <v>0</v>
      </c>
      <c r="T58" s="17">
        <f t="array" ref="T58">IF(COUNT(IF([1]SURVEI!$J$13:$J$4181=2,[1]SURVEI!$J$13:$J$4181,"-"))&gt;0,Q58*R58,"-")</f>
        <v>0</v>
      </c>
      <c r="U58" s="17">
        <v>0</v>
      </c>
      <c r="V58" s="19">
        <f t="array" ref="V58">IF(COUNT(IF([1]SURVEI!$J$13:$J$4181=2,[1]SURVEI!$J$13:$J$4181,"-"))&gt;0,IF(T58&gt;U58,U58,T58),"-")</f>
        <v>0</v>
      </c>
    </row>
    <row r="59" spans="2:22" ht="11.85" customHeight="1" x14ac:dyDescent="0.2">
      <c r="B59" s="34"/>
      <c r="C59" s="35"/>
      <c r="D59" s="35"/>
      <c r="E59" s="35"/>
      <c r="F59" s="35"/>
      <c r="G59" s="35"/>
      <c r="H59" s="35"/>
      <c r="I59" s="35"/>
      <c r="J59" s="35"/>
      <c r="K59" s="36"/>
      <c r="M59" s="34"/>
      <c r="N59" s="35"/>
      <c r="O59" s="35"/>
      <c r="P59" s="35"/>
      <c r="Q59" s="35"/>
      <c r="R59" s="35"/>
      <c r="S59" s="35"/>
      <c r="T59" s="35"/>
      <c r="U59" s="35"/>
      <c r="V59" s="36"/>
    </row>
    <row r="60" spans="2:22" ht="11.85" customHeight="1" x14ac:dyDescent="0.25">
      <c r="B60" s="20"/>
      <c r="C60" s="21" t="s">
        <v>30</v>
      </c>
      <c r="D60" s="18" t="str">
        <f t="array" ref="D60">IF(SUM(D50:D58)&gt;0,SUM(D50:D58),"-")</f>
        <v>-</v>
      </c>
      <c r="E60" s="19" t="str">
        <f t="array" ref="E60">IF(SUM(E50:E58)&gt;0,SUM(E50:E58),"-")</f>
        <v>-</v>
      </c>
      <c r="F60" s="19" t="str">
        <f t="array" ref="F60">IF(SUM(F50:F58)&gt;0,SUM(F50:F58),"-")</f>
        <v>-</v>
      </c>
      <c r="G60" s="19">
        <f t="array" ref="G60">IF(SUM(G50:G58)&gt;0,SUM(G50:G58),"-")</f>
        <v>11.5</v>
      </c>
      <c r="H60" s="19" t="str">
        <f t="array" ref="H60">IF(SUM(H50:H58)&gt;0,SUM(H50:H58),"-")</f>
        <v>-</v>
      </c>
      <c r="I60" s="19" t="str">
        <f t="array" ref="I60">IF(SUM(I50:I58)&gt;0,SUM(I50:I58),"-")</f>
        <v>-</v>
      </c>
      <c r="J60" s="19">
        <f t="array" ref="J60">IF(SUM(J50:J58)&gt;0,SUM(J50:J58),"-")</f>
        <v>100</v>
      </c>
      <c r="K60" s="19" t="str">
        <f t="array" ref="K60">IF(SUM(K50:K58)&gt;0,SUM(K50:K58),"-")</f>
        <v>-</v>
      </c>
      <c r="M60" s="20"/>
      <c r="N60" s="21" t="s">
        <v>30</v>
      </c>
      <c r="O60" s="18">
        <f t="array" ref="O60">IF(SUM(O50:O58)&gt;0,SUM(O50:O58),"-")</f>
        <v>1906.4113810897438</v>
      </c>
      <c r="P60" s="19">
        <f t="array" ref="P60">IF(SUM(P50:P58)&gt;0,SUM(P50:P58),"-")</f>
        <v>99.999999999999986</v>
      </c>
      <c r="Q60" s="19">
        <f t="array" ref="Q60">IF(SUM(Q50:Q58)&gt;0,SUM(Q50:Q58),"-")</f>
        <v>79.010126994402313</v>
      </c>
      <c r="R60" s="19">
        <f t="array" ref="R60">IF(SUM(R50:R58)&gt;0,SUM(R50:R58),"-")</f>
        <v>11.5</v>
      </c>
      <c r="S60" s="19">
        <f t="array" ref="S60">IF(SUM(S50:S58)&gt;0,SUM(S50:S58),"-")</f>
        <v>104.24582507589098</v>
      </c>
      <c r="T60" s="19">
        <f t="array" ref="T60">IF(SUM(T50:T58)&gt;0,SUM(T50:T58),"-")</f>
        <v>82.364758778823955</v>
      </c>
      <c r="U60" s="19">
        <f t="array" ref="U60">IF(SUM(U50:U58)&gt;0,SUM(U50:U58),"-")</f>
        <v>100</v>
      </c>
      <c r="V60" s="19">
        <f t="array" ref="V60">IF(SUM(V50:V58)&gt;0,SUM(V50:V58),"-")</f>
        <v>80.179578880787886</v>
      </c>
    </row>
    <row r="61" spans="2:22" ht="11.85" customHeight="1" x14ac:dyDescent="0.25">
      <c r="B61" s="37" t="s">
        <v>31</v>
      </c>
      <c r="C61" s="37"/>
      <c r="D61" s="37"/>
      <c r="E61" s="37"/>
      <c r="F61" s="37"/>
      <c r="G61" s="37"/>
      <c r="H61" s="37"/>
      <c r="I61" s="37"/>
      <c r="J61" s="37"/>
      <c r="K61" s="37"/>
      <c r="M61" s="37" t="s">
        <v>31</v>
      </c>
      <c r="N61" s="37"/>
      <c r="O61" s="37"/>
      <c r="P61" s="37"/>
      <c r="Q61" s="37"/>
      <c r="R61" s="37"/>
      <c r="S61" s="37"/>
      <c r="T61" s="37"/>
      <c r="U61" s="37"/>
      <c r="V61" s="37"/>
    </row>
    <row r="62" spans="2:22" ht="11.85" customHeight="1" x14ac:dyDescent="0.2">
      <c r="B62" s="22" t="s">
        <v>34</v>
      </c>
      <c r="D62" s="23">
        <f>[1]POLA!$BJ$12</f>
        <v>2150</v>
      </c>
      <c r="E62" s="24" t="s">
        <v>33</v>
      </c>
      <c r="G62" s="5"/>
      <c r="M62" s="22" t="s">
        <v>34</v>
      </c>
      <c r="O62" s="16">
        <f t="array" ref="O62">IF(COUNT(IF([1]SURVEI!$J$13:$J$4181=2,[1]SURVEI!$J$13:$J$4181,""))&gt;0,SUM(IF([1]SURVEI!$J$13:$J$4181=2,[1]SURVEI!$AE$13:$AE$4181,0))/COUNT(IF([1]SURVEI!$J$13:$J$4181=2,[1]SURVEI!$J$13:$J$4181,""),"-"),"-")</f>
        <v>2412.8696581196587</v>
      </c>
      <c r="P62" s="24" t="s">
        <v>33</v>
      </c>
      <c r="R62" s="5"/>
    </row>
    <row r="63" spans="2:22" ht="11.85" customHeight="1" x14ac:dyDescent="0.2">
      <c r="B63" s="22"/>
      <c r="D63" s="25"/>
      <c r="E63" s="24"/>
      <c r="G63" s="5"/>
      <c r="M63" s="22"/>
      <c r="O63" s="30"/>
      <c r="P63" s="24"/>
      <c r="R63" s="5"/>
    </row>
    <row r="64" spans="2:22" ht="11.85" customHeight="1" x14ac:dyDescent="0.25">
      <c r="G64" s="38" t="str">
        <f>UPPER([1]SITUASI!$M$12)</f>
        <v>WILAYAH LAINNYA</v>
      </c>
      <c r="H64" s="38"/>
      <c r="I64" s="38"/>
      <c r="J64" s="38"/>
      <c r="K64" s="38"/>
      <c r="R64" s="38" t="str">
        <f>UPPER([1]SITUASI!$M$42)</f>
        <v>WILAYAH TERTINGGAL</v>
      </c>
      <c r="S64" s="38"/>
      <c r="T64" s="38"/>
      <c r="U64" s="38"/>
      <c r="V64" s="38"/>
    </row>
    <row r="65" spans="2:22" ht="11.85" customHeight="1" x14ac:dyDescent="0.25"/>
    <row r="66" spans="2:22" ht="11.85" customHeight="1" x14ac:dyDescent="0.25">
      <c r="B66" s="39" t="s">
        <v>1</v>
      </c>
      <c r="C66" s="39" t="s">
        <v>2</v>
      </c>
      <c r="D66" s="40" t="s">
        <v>3</v>
      </c>
      <c r="E66" s="40"/>
      <c r="F66" s="40"/>
      <c r="G66" s="40"/>
      <c r="H66" s="40"/>
      <c r="I66" s="40"/>
      <c r="J66" s="40"/>
      <c r="K66" s="40"/>
      <c r="M66" s="39" t="s">
        <v>1</v>
      </c>
      <c r="N66" s="39" t="s">
        <v>2</v>
      </c>
      <c r="O66" s="40" t="s">
        <v>3</v>
      </c>
      <c r="P66" s="40"/>
      <c r="Q66" s="40"/>
      <c r="R66" s="40"/>
      <c r="S66" s="40"/>
      <c r="T66" s="40"/>
      <c r="U66" s="40"/>
      <c r="V66" s="40"/>
    </row>
    <row r="67" spans="2:22" ht="11.85" customHeight="1" x14ac:dyDescent="0.25">
      <c r="B67" s="39"/>
      <c r="C67" s="39"/>
      <c r="D67" s="10" t="s">
        <v>4</v>
      </c>
      <c r="E67" s="11" t="s">
        <v>5</v>
      </c>
      <c r="F67" s="12" t="s">
        <v>6</v>
      </c>
      <c r="G67" s="11" t="s">
        <v>7</v>
      </c>
      <c r="H67" s="13" t="s">
        <v>8</v>
      </c>
      <c r="I67" s="11" t="s">
        <v>9</v>
      </c>
      <c r="J67" s="11" t="s">
        <v>10</v>
      </c>
      <c r="K67" s="11" t="s">
        <v>11</v>
      </c>
      <c r="M67" s="39"/>
      <c r="N67" s="39"/>
      <c r="O67" s="10" t="s">
        <v>4</v>
      </c>
      <c r="P67" s="11" t="s">
        <v>5</v>
      </c>
      <c r="Q67" s="12" t="s">
        <v>6</v>
      </c>
      <c r="R67" s="11" t="s">
        <v>7</v>
      </c>
      <c r="S67" s="13" t="s">
        <v>8</v>
      </c>
      <c r="T67" s="11" t="s">
        <v>9</v>
      </c>
      <c r="U67" s="11" t="s">
        <v>10</v>
      </c>
      <c r="V67" s="11" t="s">
        <v>11</v>
      </c>
    </row>
    <row r="68" spans="2:22" ht="11.85" customHeight="1" x14ac:dyDescent="0.25">
      <c r="B68" s="31"/>
      <c r="C68" s="32"/>
      <c r="D68" s="32"/>
      <c r="E68" s="32"/>
      <c r="F68" s="32"/>
      <c r="G68" s="32"/>
      <c r="H68" s="32"/>
      <c r="I68" s="32"/>
      <c r="J68" s="32"/>
      <c r="K68" s="33"/>
      <c r="M68" s="31"/>
      <c r="N68" s="32"/>
      <c r="O68" s="32"/>
      <c r="P68" s="32"/>
      <c r="Q68" s="32"/>
      <c r="R68" s="32"/>
      <c r="S68" s="32"/>
      <c r="T68" s="32"/>
      <c r="U68" s="32"/>
      <c r="V68" s="33"/>
    </row>
    <row r="69" spans="2:22" ht="11.85" customHeight="1" x14ac:dyDescent="0.25">
      <c r="B69" s="14" t="s">
        <v>12</v>
      </c>
      <c r="C69" s="15" t="s">
        <v>13</v>
      </c>
      <c r="D69" s="16">
        <f t="array" ref="D69">IF(COUNT(IF([1]SURVEI!$H$13:$H$4181=3,[1]SURVEI!$H$13:$H$4181,"-"))&gt;0,[1]POLA!$BG$14,"-")</f>
        <v>885.25013888888873</v>
      </c>
      <c r="E69" s="17">
        <f t="array" ref="E69">IF(COUNT(IF([1]SURVEI!$H$13:$H$4181=3,[1]SURVEI!$H$13:$H$4181,"-"))&gt;0,$D69/$D$79*100,"-")</f>
        <v>48.512666797225435</v>
      </c>
      <c r="F69" s="18">
        <f t="array" ref="F69">IF(COUNT(IF([1]SURVEI!$H$13:$H$4181=3,[1]SURVEI!$H$13:$H$4181,"-"))&gt;0,$D69/$D$81*100,"-")</f>
        <v>41.174425064599475</v>
      </c>
      <c r="G69" s="17">
        <v>0.5</v>
      </c>
      <c r="H69" s="17">
        <f t="array" ref="H69">IF(COUNT(IF([1]SURVEI!$H$13:$H$4181=3,[1]SURVEI!$H$13:$H$4181,"-"))&gt;0,E69*G69,"-")</f>
        <v>24.256333398612718</v>
      </c>
      <c r="I69" s="17">
        <f t="array" ref="I69">IF(COUNT(IF([1]SURVEI!$H$13:$H$4181=3,[1]SURVEI!$H$13:$H$4181,"-"))&gt;0,F69*G69,"-")</f>
        <v>20.587212532299738</v>
      </c>
      <c r="J69" s="17">
        <v>25</v>
      </c>
      <c r="K69" s="19">
        <f t="array" ref="K69">IF(COUNT(IF([1]SURVEI!$H$13:$H$4181=3,[1]SURVEI!$H$13:$H$4181,"-"))&gt;0,IF(I69&gt;J69,J69,I69),"-")</f>
        <v>20.587212532299738</v>
      </c>
      <c r="M69" s="14" t="s">
        <v>12</v>
      </c>
      <c r="N69" s="15" t="s">
        <v>13</v>
      </c>
      <c r="O69" s="16" t="str">
        <f t="array" ref="O69">IF(COUNT(IF([1]SURVEI!$J$13:$J$4181=1,[1]SURVEI!$J$13:$J$4181,"-"))&gt;0,[1]POLA!$DW$14,"-")</f>
        <v>-</v>
      </c>
      <c r="P69" s="17" t="str">
        <f t="array" ref="P69">IF(COUNT(IF([1]SURVEI!$J$13:$J$4181=3,[1]SURVEI!$J$13:$J$4181,"-"))&gt;0,$O69/$O$79*100,"-")</f>
        <v>-</v>
      </c>
      <c r="Q69" s="18" t="str">
        <f t="array" ref="Q69">IF(COUNT(IF([1]SURVEI!$J$13:$J$4181=3,[1]SURVEI!$J$13:$J$4181,"-"))&gt;0,$O69/$O$81*100,"-")</f>
        <v>-</v>
      </c>
      <c r="R69" s="17">
        <v>0.5</v>
      </c>
      <c r="S69" s="17" t="str">
        <f t="array" ref="S69">IF(COUNT(IF([1]SURVEI!$J$13:$J$4181=3,[1]SURVEI!$J$13:$J$4181,"-"))&gt;0,P69*R69,"-")</f>
        <v>-</v>
      </c>
      <c r="T69" s="17" t="str">
        <f t="array" ref="T69">IF(COUNT(IF([1]SURVEI!$J$13:$J$4181=3,[1]SURVEI!$J$13:$J$4181,"-"))&gt;0,Q69*R69,"-")</f>
        <v>-</v>
      </c>
      <c r="U69" s="17">
        <v>25</v>
      </c>
      <c r="V69" s="19" t="str">
        <f t="array" ref="V69">IF(COUNT(IF([1]SURVEI!$J$13:$J$4181=3,[1]SURVEI!$J$13:$J$4181,"-"))&gt;0,IF(T69&gt;U69,U69,T69),"-")</f>
        <v>-</v>
      </c>
    </row>
    <row r="70" spans="2:22" ht="11.85" customHeight="1" x14ac:dyDescent="0.25">
      <c r="B70" s="14" t="s">
        <v>14</v>
      </c>
      <c r="C70" s="15" t="s">
        <v>15</v>
      </c>
      <c r="D70" s="16">
        <f t="array" ref="D70">IF(COUNT(IF([1]SURVEI!$H$13:$H$4181=3,[1]SURVEI!$H$13:$H$4181,"-"))&gt;0,[1]POLA!$BG$19,"-")</f>
        <v>83.887151041666684</v>
      </c>
      <c r="E70" s="17">
        <f t="array" ref="E70">IF(COUNT(IF([1]SURVEI!$H$13:$H$4181=3,[1]SURVEI!$H$13:$H$4181,"-"))&gt;0,$D70/$D$79*100,"-")</f>
        <v>4.5971067704782236</v>
      </c>
      <c r="F70" s="18">
        <f t="array" ref="F70">IF(COUNT(IF([1]SURVEI!$H$13:$H$4181=3,[1]SURVEI!$H$13:$H$4181,"-"))&gt;0,$D70/$D$81*100,"-")</f>
        <v>3.9017279554263573</v>
      </c>
      <c r="G70" s="17">
        <v>0.5</v>
      </c>
      <c r="H70" s="17">
        <f t="array" ref="H70">IF(COUNT(IF([1]SURVEI!$H$13:$H$4181=3,[1]SURVEI!$H$13:$H$4181,"-"))&gt;0,E70*G70,"-")</f>
        <v>2.2985533852391118</v>
      </c>
      <c r="I70" s="17">
        <f t="array" ref="I70">IF(COUNT(IF([1]SURVEI!$H$13:$H$4181=3,[1]SURVEI!$H$13:$H$4181,"-"))&gt;0,F70*G70,"-")</f>
        <v>1.9508639777131787</v>
      </c>
      <c r="J70" s="17">
        <v>2.5</v>
      </c>
      <c r="K70" s="19">
        <f t="array" ref="K70">IF(COUNT(IF([1]SURVEI!$H$13:$H$4181=3,[1]SURVEI!$H$13:$H$4181,"-"))&gt;0,IF(I70&gt;J70,J70,I70),"-")</f>
        <v>1.9508639777131787</v>
      </c>
      <c r="M70" s="14" t="s">
        <v>14</v>
      </c>
      <c r="N70" s="15" t="s">
        <v>15</v>
      </c>
      <c r="O70" s="16" t="str">
        <f t="array" ref="O70">IF(COUNT(IF([1]SURVEI!$J$13:$J$4181=1,[1]SURVEI!$J$13:$J$4181,"-"))&gt;0,[1]POLA!$DW$19,"-")</f>
        <v>-</v>
      </c>
      <c r="P70" s="17" t="str">
        <f t="array" ref="P70">IF(COUNT(IF([1]SURVEI!$J$13:$J$4181=3,[1]SURVEI!$J$13:$J$4181,"-"))&gt;0,$O70/$O$79*100,"-")</f>
        <v>-</v>
      </c>
      <c r="Q70" s="18" t="str">
        <f t="array" ref="Q70">IF(COUNT(IF([1]SURVEI!$J$13:$J$4181=3,[1]SURVEI!$J$13:$J$4181,"-"))&gt;0,$O70/$O$81*100,"-")</f>
        <v>-</v>
      </c>
      <c r="R70" s="17">
        <v>0.5</v>
      </c>
      <c r="S70" s="17" t="str">
        <f t="array" ref="S70">IF(COUNT(IF([1]SURVEI!$J$13:$J$4181=3,[1]SURVEI!$J$13:$J$4181,"-"))&gt;0,P70*R70,"-")</f>
        <v>-</v>
      </c>
      <c r="T70" s="17" t="str">
        <f t="array" ref="T70">IF(COUNT(IF([1]SURVEI!$J$13:$J$4181=3,[1]SURVEI!$J$13:$J$4181,"-"))&gt;0,Q70*R70,"-")</f>
        <v>-</v>
      </c>
      <c r="U70" s="17">
        <v>2.5</v>
      </c>
      <c r="V70" s="19" t="str">
        <f t="array" ref="V70">IF(COUNT(IF([1]SURVEI!$J$13:$J$4181=3,[1]SURVEI!$J$13:$J$4181,"-"))&gt;0,IF(T70&gt;U70,U70,T70),"-")</f>
        <v>-</v>
      </c>
    </row>
    <row r="71" spans="2:22" ht="11.85" customHeight="1" x14ac:dyDescent="0.25">
      <c r="B71" s="14" t="s">
        <v>16</v>
      </c>
      <c r="C71" s="15" t="s">
        <v>17</v>
      </c>
      <c r="D71" s="16">
        <f t="array" ref="D71">IF(COUNT(IF([1]SURVEI!$H$13:$H$4181=3,[1]SURVEI!$H$13:$H$4181,"-"))&gt;0,[1]POLA!$BG$26,"-")</f>
        <v>257.16922222222217</v>
      </c>
      <c r="E71" s="17">
        <f t="array" ref="E71">IF(COUNT(IF([1]SURVEI!$H$13:$H$4181=3,[1]SURVEI!$H$13:$H$4181,"-"))&gt;0,$D71/$D$79*100,"-")</f>
        <v>14.093152025739695</v>
      </c>
      <c r="F71" s="18">
        <f t="array" ref="F71">IF(COUNT(IF([1]SURVEI!$H$13:$H$4181=3,[1]SURVEI!$H$13:$H$4181,"-"))&gt;0,$D71/$D$81*100,"-")</f>
        <v>11.961359173126612</v>
      </c>
      <c r="G71" s="17">
        <v>2</v>
      </c>
      <c r="H71" s="17">
        <f t="array" ref="H71">IF(COUNT(IF([1]SURVEI!$H$13:$H$4181=3,[1]SURVEI!$H$13:$H$4181,"-"))&gt;0,E71*G71,"-")</f>
        <v>28.186304051479389</v>
      </c>
      <c r="I71" s="17">
        <f t="array" ref="I71">IF(COUNT(IF([1]SURVEI!$H$13:$H$4181=3,[1]SURVEI!$H$13:$H$4181,"-"))&gt;0,F71*G71,"-")</f>
        <v>23.922718346253223</v>
      </c>
      <c r="J71" s="17">
        <v>24</v>
      </c>
      <c r="K71" s="19">
        <f t="array" ref="K71">IF(COUNT(IF([1]SURVEI!$H$13:$H$4181=3,[1]SURVEI!$H$13:$H$4181,"-"))&gt;0,IF(I71&gt;J71,J71,I71),"-")</f>
        <v>23.922718346253223</v>
      </c>
      <c r="M71" s="14" t="s">
        <v>16</v>
      </c>
      <c r="N71" s="15" t="s">
        <v>17</v>
      </c>
      <c r="O71" s="16" t="str">
        <f t="array" ref="O71">IF(COUNT(IF([1]SURVEI!$J$13:$J$4181=1,[1]SURVEI!$J$13:$J$4181,"-"))&gt;0,[1]POLA!$DW$26,"-")</f>
        <v>-</v>
      </c>
      <c r="P71" s="17" t="str">
        <f t="array" ref="P71">IF(COUNT(IF([1]SURVEI!$J$13:$J$4181=3,[1]SURVEI!$J$13:$J$4181,"-"))&gt;0,$O71/$O$79*100,"-")</f>
        <v>-</v>
      </c>
      <c r="Q71" s="18" t="str">
        <f t="array" ref="Q71">IF(COUNT(IF([1]SURVEI!$J$13:$J$4181=3,[1]SURVEI!$J$13:$J$4181,"-"))&gt;0,$O71/$O$81*100,"-")</f>
        <v>-</v>
      </c>
      <c r="R71" s="17">
        <v>2</v>
      </c>
      <c r="S71" s="17" t="str">
        <f t="array" ref="S71">IF(COUNT(IF([1]SURVEI!$J$13:$J$4181=3,[1]SURVEI!$J$13:$J$4181,"-"))&gt;0,P71*R71,"-")</f>
        <v>-</v>
      </c>
      <c r="T71" s="17" t="str">
        <f t="array" ref="T71">IF(COUNT(IF([1]SURVEI!$J$13:$J$4181=3,[1]SURVEI!$J$13:$J$4181,"-"))&gt;0,Q71*R71,"-")</f>
        <v>-</v>
      </c>
      <c r="U71" s="17">
        <v>24</v>
      </c>
      <c r="V71" s="19" t="str">
        <f t="array" ref="V71">IF(COUNT(IF([1]SURVEI!$J$13:$J$4181=3,[1]SURVEI!$J$13:$J$4181,"-"))&gt;0,IF(T71&gt;U71,U71,T71),"-")</f>
        <v>-</v>
      </c>
    </row>
    <row r="72" spans="2:22" ht="11.85" customHeight="1" x14ac:dyDescent="0.25">
      <c r="B72" s="14" t="s">
        <v>18</v>
      </c>
      <c r="C72" s="15" t="s">
        <v>19</v>
      </c>
      <c r="D72" s="16">
        <f t="array" ref="D72">IF(COUNT(IF([1]SURVEI!$H$13:$H$4181=3,[1]SURVEI!$H$13:$H$4181,"-"))&gt;0,[1]POLA!$BG$33,"-")</f>
        <v>227.74873611111104</v>
      </c>
      <c r="E72" s="17">
        <f t="array" ref="E72">IF(COUNT(IF([1]SURVEI!$H$13:$H$4181=3,[1]SURVEI!$H$13:$H$4181,"-"))&gt;0,$D72/$D$79*100,"-")</f>
        <v>12.480877509169552</v>
      </c>
      <c r="F72" s="18">
        <f t="array" ref="F72">IF(COUNT(IF([1]SURVEI!$H$13:$H$4181=3,[1]SURVEI!$H$13:$H$4181,"-"))&gt;0,$D72/$D$81*100,"-")</f>
        <v>10.592964470284235</v>
      </c>
      <c r="G72" s="17">
        <v>0.5</v>
      </c>
      <c r="H72" s="17">
        <f t="array" ref="H72">IF(COUNT(IF([1]SURVEI!$H$13:$H$4181=3,[1]SURVEI!$H$13:$H$4181,"-"))&gt;0,E72*G72,"-")</f>
        <v>6.2404387545847761</v>
      </c>
      <c r="I72" s="17">
        <f t="array" ref="I72">IF(COUNT(IF([1]SURVEI!$H$13:$H$4181=3,[1]SURVEI!$H$13:$H$4181,"-"))&gt;0,F72*G72,"-")</f>
        <v>5.2964822351421175</v>
      </c>
      <c r="J72" s="17">
        <v>5</v>
      </c>
      <c r="K72" s="19">
        <f t="array" ref="K72">IF(COUNT(IF([1]SURVEI!$H$13:$H$4181=3,[1]SURVEI!$H$13:$H$4181,"-"))&gt;0,IF(I72&gt;J72,J72,I72),"-")</f>
        <v>5</v>
      </c>
      <c r="M72" s="14" t="s">
        <v>18</v>
      </c>
      <c r="N72" s="15" t="s">
        <v>19</v>
      </c>
      <c r="O72" s="16" t="str">
        <f t="array" ref="O72">IF(COUNT(IF([1]SURVEI!$J$13:$J$4181=1,[1]SURVEI!$J$13:$J$4181,"-"))&gt;0,[1]POLA!$DW$33,"-")</f>
        <v>-</v>
      </c>
      <c r="P72" s="17" t="str">
        <f t="array" ref="P72">IF(COUNT(IF([1]SURVEI!$J$13:$J$4181=3,[1]SURVEI!$J$13:$J$4181,"-"))&gt;0,$O72/$O$79*100,"-")</f>
        <v>-</v>
      </c>
      <c r="Q72" s="18" t="str">
        <f t="array" ref="Q72">IF(COUNT(IF([1]SURVEI!$J$13:$J$4181=3,[1]SURVEI!$J$13:$J$4181,"-"))&gt;0,$O72/$O$81*100,"-")</f>
        <v>-</v>
      </c>
      <c r="R72" s="17">
        <v>0.5</v>
      </c>
      <c r="S72" s="17" t="str">
        <f t="array" ref="S72">IF(COUNT(IF([1]SURVEI!$J$13:$J$4181=3,[1]SURVEI!$J$13:$J$4181,"-"))&gt;0,P72*R72,"-")</f>
        <v>-</v>
      </c>
      <c r="T72" s="17" t="str">
        <f t="array" ref="T72">IF(COUNT(IF([1]SURVEI!$J$13:$J$4181=3,[1]SURVEI!$J$13:$J$4181,"-"))&gt;0,Q72*R72,"-")</f>
        <v>-</v>
      </c>
      <c r="U72" s="17">
        <v>5</v>
      </c>
      <c r="V72" s="19" t="str">
        <f t="array" ref="V72">IF(COUNT(IF([1]SURVEI!$J$13:$J$4181=3,[1]SURVEI!$J$13:$J$4181,"-"))&gt;0,IF(T72&gt;U72,U72,T72),"-")</f>
        <v>-</v>
      </c>
    </row>
    <row r="73" spans="2:22" ht="11.85" customHeight="1" x14ac:dyDescent="0.25">
      <c r="B73" s="14" t="s">
        <v>20</v>
      </c>
      <c r="C73" s="15" t="s">
        <v>21</v>
      </c>
      <c r="D73" s="16">
        <f t="array" ref="D73">IF(COUNT(IF([1]SURVEI!$H$13:$H$4181=3,[1]SURVEI!$H$13:$H$4181,"-"))&gt;0,[1]POLA!$BG$39,"-")</f>
        <v>39.479641666666666</v>
      </c>
      <c r="E73" s="17">
        <f t="array" ref="E73">IF(COUNT(IF([1]SURVEI!$H$13:$H$4181=3,[1]SURVEI!$H$13:$H$4181,"-"))&gt;0,$D73/$D$79*100,"-")</f>
        <v>2.1635271403094918</v>
      </c>
      <c r="F73" s="18">
        <f t="array" ref="F73">IF(COUNT(IF([1]SURVEI!$H$13:$H$4181=3,[1]SURVEI!$H$13:$H$4181,"-"))&gt;0,$D73/$D$81*100,"-")</f>
        <v>1.8362624031007753</v>
      </c>
      <c r="G73" s="17">
        <v>0.5</v>
      </c>
      <c r="H73" s="17">
        <f t="array" ref="H73">IF(COUNT(IF([1]SURVEI!$H$13:$H$4181=3,[1]SURVEI!$H$13:$H$4181,"-"))&gt;0,E73*G73,"-")</f>
        <v>1.0817635701547459</v>
      </c>
      <c r="I73" s="17">
        <f t="array" ref="I73">IF(COUNT(IF([1]SURVEI!$H$13:$H$4181=3,[1]SURVEI!$H$13:$H$4181,"-"))&gt;0,F73*G73,"-")</f>
        <v>0.91813120155038763</v>
      </c>
      <c r="J73" s="17">
        <v>1</v>
      </c>
      <c r="K73" s="19">
        <f t="array" ref="K73">IF(COUNT(IF([1]SURVEI!$H$13:$H$4181=3,[1]SURVEI!$H$13:$H$4181,"-"))&gt;0,IF(I73&gt;J73,J73,I73),"-")</f>
        <v>0.91813120155038763</v>
      </c>
      <c r="M73" s="14" t="s">
        <v>20</v>
      </c>
      <c r="N73" s="15" t="s">
        <v>21</v>
      </c>
      <c r="O73" s="16" t="str">
        <f t="array" ref="O73">IF(COUNT(IF([1]SURVEI!$J$13:$J$4181=1,[1]SURVEI!$J$13:$J$4181,"-"))&gt;0,[1]POLA!$DW$39,"-")</f>
        <v>-</v>
      </c>
      <c r="P73" s="17" t="str">
        <f t="array" ref="P73">IF(COUNT(IF([1]SURVEI!$J$13:$J$4181=3,[1]SURVEI!$J$13:$J$4181,"-"))&gt;0,$O73/$O$79*100,"-")</f>
        <v>-</v>
      </c>
      <c r="Q73" s="18" t="str">
        <f t="array" ref="Q73">IF(COUNT(IF([1]SURVEI!$J$13:$J$4181=3,[1]SURVEI!$J$13:$J$4181,"-"))&gt;0,$O73/$O$81*100,"-")</f>
        <v>-</v>
      </c>
      <c r="R73" s="17">
        <v>0.5</v>
      </c>
      <c r="S73" s="17" t="str">
        <f t="array" ref="S73">IF(COUNT(IF([1]SURVEI!$J$13:$J$4181=3,[1]SURVEI!$J$13:$J$4181,"-"))&gt;0,P73*R73,"-")</f>
        <v>-</v>
      </c>
      <c r="T73" s="17" t="str">
        <f t="array" ref="T73">IF(COUNT(IF([1]SURVEI!$J$13:$J$4181=3,[1]SURVEI!$J$13:$J$4181,"-"))&gt;0,Q73*R73,"-")</f>
        <v>-</v>
      </c>
      <c r="U73" s="17">
        <v>1</v>
      </c>
      <c r="V73" s="19" t="str">
        <f t="array" ref="V73">IF(COUNT(IF([1]SURVEI!$J$13:$J$4181=3,[1]SURVEI!$J$13:$J$4181,"-"))&gt;0,IF(T73&gt;U73,U73,T73),"-")</f>
        <v>-</v>
      </c>
    </row>
    <row r="74" spans="2:22" ht="11.85" customHeight="1" x14ac:dyDescent="0.25">
      <c r="B74" s="14" t="s">
        <v>22</v>
      </c>
      <c r="C74" s="15" t="s">
        <v>23</v>
      </c>
      <c r="D74" s="16">
        <f t="array" ref="D74">IF(COUNT(IF([1]SURVEI!$H$13:$H$4181=3,[1]SURVEI!$H$13:$H$4181,"-"))&gt;0,[1]POLA!$BG$45,"-")</f>
        <v>104.15117361111112</v>
      </c>
      <c r="E74" s="17">
        <f t="array" ref="E74">IF(COUNT(IF([1]SURVEI!$H$13:$H$4181=3,[1]SURVEI!$H$13:$H$4181,"-"))&gt;0,$D74/$D$79*100,"-")</f>
        <v>5.7075971637548548</v>
      </c>
      <c r="F74" s="18">
        <f t="array" ref="F74">IF(COUNT(IF([1]SURVEI!$H$13:$H$4181=3,[1]SURVEI!$H$13:$H$4181,"-"))&gt;0,$D74/$D$81*100,"-")</f>
        <v>4.8442406330749357</v>
      </c>
      <c r="G74" s="17">
        <v>2</v>
      </c>
      <c r="H74" s="17">
        <f t="array" ref="H74">IF(COUNT(IF([1]SURVEI!$H$13:$H$4181=3,[1]SURVEI!$H$13:$H$4181,"-"))&gt;0,E74*G74,"-")</f>
        <v>11.41519432750971</v>
      </c>
      <c r="I74" s="17">
        <f t="array" ref="I74">IF(COUNT(IF([1]SURVEI!$H$13:$H$4181=3,[1]SURVEI!$H$13:$H$4181,"-"))&gt;0,F74*G74,"-")</f>
        <v>9.6884812661498714</v>
      </c>
      <c r="J74" s="17">
        <v>10</v>
      </c>
      <c r="K74" s="19">
        <f t="array" ref="K74">IF(COUNT(IF([1]SURVEI!$H$13:$H$4181=3,[1]SURVEI!$H$13:$H$4181,"-"))&gt;0,IF(I74&gt;J74,J74,I74),"-")</f>
        <v>9.6884812661498714</v>
      </c>
      <c r="M74" s="14" t="s">
        <v>22</v>
      </c>
      <c r="N74" s="15" t="s">
        <v>23</v>
      </c>
      <c r="O74" s="16" t="str">
        <f t="array" ref="O74">IF(COUNT(IF([1]SURVEI!$J$13:$J$4181=1,[1]SURVEI!$J$13:$J$4181,"-"))&gt;0,[1]POLA!$DW$45,"-")</f>
        <v>-</v>
      </c>
      <c r="P74" s="17" t="str">
        <f t="array" ref="P74">IF(COUNT(IF([1]SURVEI!$J$13:$J$4181=3,[1]SURVEI!$J$13:$J$4181,"-"))&gt;0,$O74/$O$79*100,"-")</f>
        <v>-</v>
      </c>
      <c r="Q74" s="18" t="str">
        <f t="array" ref="Q74">IF(COUNT(IF([1]SURVEI!$J$13:$J$4181=3,[1]SURVEI!$J$13:$J$4181,"-"))&gt;0,$O74/$O$81*100,"-")</f>
        <v>-</v>
      </c>
      <c r="R74" s="17">
        <v>2</v>
      </c>
      <c r="S74" s="17" t="str">
        <f t="array" ref="S74">IF(COUNT(IF([1]SURVEI!$J$13:$J$4181=3,[1]SURVEI!$J$13:$J$4181,"-"))&gt;0,P74*R74,"-")</f>
        <v>-</v>
      </c>
      <c r="T74" s="17" t="str">
        <f t="array" ref="T74">IF(COUNT(IF([1]SURVEI!$J$13:$J$4181=3,[1]SURVEI!$J$13:$J$4181,"-"))&gt;0,Q74*R74,"-")</f>
        <v>-</v>
      </c>
      <c r="U74" s="17">
        <v>10</v>
      </c>
      <c r="V74" s="19" t="str">
        <f t="array" ref="V74">IF(COUNT(IF([1]SURVEI!$J$13:$J$4181=3,[1]SURVEI!$J$13:$J$4181,"-"))&gt;0,IF(T74&gt;U74,U74,T74),"-")</f>
        <v>-</v>
      </c>
    </row>
    <row r="75" spans="2:22" ht="11.85" customHeight="1" x14ac:dyDescent="0.25">
      <c r="B75" s="14" t="s">
        <v>24</v>
      </c>
      <c r="C75" s="15" t="s">
        <v>25</v>
      </c>
      <c r="D75" s="16">
        <f t="array" ref="D75">IF(COUNT(IF([1]SURVEI!$H$13:$H$4181=3,[1]SURVEI!$H$13:$H$4181,"-"))&gt;0,[1]POLA!$BG$51,"-")</f>
        <v>73.688138888888886</v>
      </c>
      <c r="E75" s="17">
        <f t="array" ref="E75">IF(COUNT(IF([1]SURVEI!$H$13:$H$4181=3,[1]SURVEI!$H$13:$H$4181,"-"))&gt;0,$D75/$D$79*100,"-")</f>
        <v>4.0381898536736909</v>
      </c>
      <c r="F75" s="18">
        <f t="array" ref="F75">IF(COUNT(IF([1]SURVEI!$H$13:$H$4181=3,[1]SURVEI!$H$13:$H$4181,"-"))&gt;0,$D75/$D$81*100,"-")</f>
        <v>3.4273552971576229</v>
      </c>
      <c r="G75" s="17">
        <v>0.5</v>
      </c>
      <c r="H75" s="17">
        <f t="array" ref="H75">IF(COUNT(IF([1]SURVEI!$H$13:$H$4181=3,[1]SURVEI!$H$13:$H$4181,"-"))&gt;0,E75*G75,"-")</f>
        <v>2.0190949268368454</v>
      </c>
      <c r="I75" s="17">
        <f t="array" ref="I75">IF(COUNT(IF([1]SURVEI!$H$13:$H$4181=3,[1]SURVEI!$H$13:$H$4181,"-"))&gt;0,F75*G75,"-")</f>
        <v>1.7136776485788114</v>
      </c>
      <c r="J75" s="17">
        <v>2.5</v>
      </c>
      <c r="K75" s="19">
        <f t="array" ref="K75">IF(COUNT(IF([1]SURVEI!$H$13:$H$4181=3,[1]SURVEI!$H$13:$H$4181,"-"))&gt;0,IF(I75&gt;J75,J75,I75),"-")</f>
        <v>1.7136776485788114</v>
      </c>
      <c r="M75" s="14" t="s">
        <v>24</v>
      </c>
      <c r="N75" s="15" t="s">
        <v>25</v>
      </c>
      <c r="O75" s="16" t="str">
        <f t="array" ref="O75">IF(COUNT(IF([1]SURVEI!$J$13:$J$4181=1,[1]SURVEI!$J$13:$J$4181,"-"))&gt;0,[1]POLA!$DW$51,"-")</f>
        <v>-</v>
      </c>
      <c r="P75" s="17" t="str">
        <f t="array" ref="P75">IF(COUNT(IF([1]SURVEI!$J$13:$J$4181=3,[1]SURVEI!$J$13:$J$4181,"-"))&gt;0,$O75/$O$79*100,"-")</f>
        <v>-</v>
      </c>
      <c r="Q75" s="18" t="str">
        <f t="array" ref="Q75">IF(COUNT(IF([1]SURVEI!$J$13:$J$4181=3,[1]SURVEI!$J$13:$J$4181,"-"))&gt;0,$O75/$O$81*100,"-")</f>
        <v>-</v>
      </c>
      <c r="R75" s="17">
        <v>0.5</v>
      </c>
      <c r="S75" s="17" t="str">
        <f t="array" ref="S75">IF(COUNT(IF([1]SURVEI!$J$13:$J$4181=3,[1]SURVEI!$J$13:$J$4181,"-"))&gt;0,P75*R75,"-")</f>
        <v>-</v>
      </c>
      <c r="T75" s="17" t="str">
        <f t="array" ref="T75">IF(COUNT(IF([1]SURVEI!$J$13:$J$4181=3,[1]SURVEI!$J$13:$J$4181,"-"))&gt;0,Q75*R75,"-")</f>
        <v>-</v>
      </c>
      <c r="U75" s="17">
        <v>2.5</v>
      </c>
      <c r="V75" s="19" t="str">
        <f t="array" ref="V75">IF(COUNT(IF([1]SURVEI!$J$13:$J$4181=3,[1]SURVEI!$J$13:$J$4181,"-"))&gt;0,IF(T75&gt;U75,U75,T75),"-")</f>
        <v>-</v>
      </c>
    </row>
    <row r="76" spans="2:22" ht="11.85" customHeight="1" x14ac:dyDescent="0.25">
      <c r="B76" s="14" t="s">
        <v>26</v>
      </c>
      <c r="C76" s="15" t="s">
        <v>27</v>
      </c>
      <c r="D76" s="16">
        <f t="array" ref="D76">IF(COUNT(IF([1]SURVEI!$H$13:$H$4181=3,[1]SURVEI!$H$13:$H$4181,"-"))&gt;0,[1]POLA!$BG$56,"-")</f>
        <v>117.81304131944427</v>
      </c>
      <c r="E76" s="17">
        <f t="array" ref="E76">IF(COUNT(IF([1]SURVEI!$H$13:$H$4181=3,[1]SURVEI!$H$13:$H$4181,"-"))&gt;0,$D76/$D$79*100,"-")</f>
        <v>6.4562823170766181</v>
      </c>
      <c r="F76" s="18">
        <f t="array" ref="F76">IF(COUNT(IF([1]SURVEI!$H$13:$H$4181=3,[1]SURVEI!$H$13:$H$4181,"-"))&gt;0,$D76/$D$81*100,"-")</f>
        <v>5.4796763404392683</v>
      </c>
      <c r="G76" s="17">
        <v>5</v>
      </c>
      <c r="H76" s="17">
        <f t="array" ref="H76">IF(COUNT(IF([1]SURVEI!$H$13:$H$4181=3,[1]SURVEI!$H$13:$H$4181,"-"))&gt;0,E76*G76,"-")</f>
        <v>32.28141158538309</v>
      </c>
      <c r="I76" s="17">
        <f t="array" ref="I76">IF(COUNT(IF([1]SURVEI!$H$13:$H$4181=3,[1]SURVEI!$H$13:$H$4181,"-"))&gt;0,F76*G76,"-")</f>
        <v>27.398381702196343</v>
      </c>
      <c r="J76" s="17">
        <v>30</v>
      </c>
      <c r="K76" s="19">
        <f t="array" ref="K76">IF(COUNT(IF([1]SURVEI!$H$13:$H$4181=3,[1]SURVEI!$H$13:$H$4181,"-"))&gt;0,IF(I76&gt;J76,J76,I76),"-")</f>
        <v>27.398381702196343</v>
      </c>
      <c r="M76" s="14" t="s">
        <v>26</v>
      </c>
      <c r="N76" s="15" t="s">
        <v>27</v>
      </c>
      <c r="O76" s="16" t="str">
        <f t="array" ref="O76">IF(COUNT(IF([1]SURVEI!$J$13:$J$4181=1,[1]SURVEI!$J$13:$J$4181,"-"))&gt;0,[1]POLA!$DW$56,"-")</f>
        <v>-</v>
      </c>
      <c r="P76" s="17" t="str">
        <f t="array" ref="P76">IF(COUNT(IF([1]SURVEI!$J$13:$J$4181=3,[1]SURVEI!$J$13:$J$4181,"-"))&gt;0,$O76/$O$79*100,"-")</f>
        <v>-</v>
      </c>
      <c r="Q76" s="18" t="str">
        <f t="array" ref="Q76">IF(COUNT(IF([1]SURVEI!$J$13:$J$4181=3,[1]SURVEI!$J$13:$J$4181,"-"))&gt;0,$O76/$O$81*100,"-")</f>
        <v>-</v>
      </c>
      <c r="R76" s="17">
        <v>5</v>
      </c>
      <c r="S76" s="17" t="str">
        <f t="array" ref="S76">IF(COUNT(IF([1]SURVEI!$J$13:$J$4181=3,[1]SURVEI!$J$13:$J$4181,"-"))&gt;0,P76*R76,"-")</f>
        <v>-</v>
      </c>
      <c r="T76" s="17" t="str">
        <f t="array" ref="T76">IF(COUNT(IF([1]SURVEI!$J$13:$J$4181=3,[1]SURVEI!$J$13:$J$4181,"-"))&gt;0,Q76*R76,"-")</f>
        <v>-</v>
      </c>
      <c r="U76" s="17">
        <v>30</v>
      </c>
      <c r="V76" s="19" t="str">
        <f t="array" ref="V76">IF(COUNT(IF([1]SURVEI!$J$13:$J$4181=3,[1]SURVEI!$J$13:$J$4181,"-"))&gt;0,IF(T76&gt;U76,U76,T76),"-")</f>
        <v>-</v>
      </c>
    </row>
    <row r="77" spans="2:22" ht="11.85" customHeight="1" x14ac:dyDescent="0.25">
      <c r="B77" s="14" t="s">
        <v>28</v>
      </c>
      <c r="C77" s="15" t="s">
        <v>29</v>
      </c>
      <c r="D77" s="16">
        <f t="array" ref="D77">IF(COUNT(IF([1]SURVEI!$H$13:$H$4181=3,[1]SURVEI!$H$13:$H$4181,"-"))&gt;0,[1]POLA!$BG$60,"-")</f>
        <v>35.59419444444444</v>
      </c>
      <c r="E77" s="17">
        <f t="array" ref="E77">IF(COUNT(IF([1]SURVEI!$H$13:$H$4181=3,[1]SURVEI!$H$13:$H$4181,"-"))&gt;0,$D77/$D$79*100,"-")</f>
        <v>1.9506004225724496</v>
      </c>
      <c r="F77" s="18">
        <f t="array" ref="F77">IF(COUNT(IF([1]SURVEI!$H$13:$H$4181=3,[1]SURVEI!$H$13:$H$4181,"-"))&gt;0,$D77/$D$81*100,"-")</f>
        <v>1.6555439276485788</v>
      </c>
      <c r="G77" s="17">
        <v>0</v>
      </c>
      <c r="H77" s="17">
        <f t="array" ref="H77">IF(COUNT(IF([1]SURVEI!$H$13:$H$4181=3,[1]SURVEI!$H$13:$H$4181,"-"))&gt;0,E77*G77,"-")</f>
        <v>0</v>
      </c>
      <c r="I77" s="17">
        <f t="array" ref="I77">IF(COUNT(IF([1]SURVEI!$H$13:$H$4181=3,[1]SURVEI!$H$13:$H$4181,"-"))&gt;0,F77*G77,"-")</f>
        <v>0</v>
      </c>
      <c r="J77" s="17">
        <v>0</v>
      </c>
      <c r="K77" s="19">
        <f t="array" ref="K77">IF(COUNT(IF([1]SURVEI!$H$13:$H$4181=3,[1]SURVEI!$H$13:$H$4181,"-"))&gt;0,IF(I77&gt;J77,J77,I77),"-")</f>
        <v>0</v>
      </c>
      <c r="M77" s="14" t="s">
        <v>28</v>
      </c>
      <c r="N77" s="15" t="s">
        <v>29</v>
      </c>
      <c r="O77" s="16" t="str">
        <f t="array" ref="O77">IF(COUNT(IF([1]SURVEI!$J$13:$J$4181=1,[1]SURVEI!$J$13:$J$4181,"-"))&gt;0,[1]POLA!$DW$60,"-")</f>
        <v>-</v>
      </c>
      <c r="P77" s="17" t="str">
        <f t="array" ref="P77">IF(COUNT(IF([1]SURVEI!$J$13:$J$4181=3,[1]SURVEI!$J$13:$J$4181,"-"))&gt;0,$O77/$O$79*100,"-")</f>
        <v>-</v>
      </c>
      <c r="Q77" s="18" t="str">
        <f t="array" ref="Q77">IF(COUNT(IF([1]SURVEI!$J$13:$J$4181=3,[1]SURVEI!$J$13:$J$4181,"-"))&gt;0,$O77/$O$81*100,"-")</f>
        <v>-</v>
      </c>
      <c r="R77" s="17">
        <v>0</v>
      </c>
      <c r="S77" s="17" t="str">
        <f t="array" ref="S77">IF(COUNT(IF([1]SURVEI!$J$13:$J$4181=3,[1]SURVEI!$J$13:$J$4181,"-"))&gt;0,P77*R77,"-")</f>
        <v>-</v>
      </c>
      <c r="T77" s="17" t="str">
        <f t="array" ref="T77">IF(COUNT(IF([1]SURVEI!$J$13:$J$4181=3,[1]SURVEI!$J$13:$J$4181,"-"))&gt;0,Q77*R77,"-")</f>
        <v>-</v>
      </c>
      <c r="U77" s="17">
        <v>0</v>
      </c>
      <c r="V77" s="19" t="str">
        <f t="array" ref="V77">IF(COUNT(IF([1]SURVEI!$J$13:$J$4181=3,[1]SURVEI!$J$13:$J$4181,"-"))&gt;0,IF(T77&gt;U77,U77,T77),"-")</f>
        <v>-</v>
      </c>
    </row>
    <row r="78" spans="2:22" ht="11.85" customHeight="1" x14ac:dyDescent="0.2">
      <c r="B78" s="34"/>
      <c r="C78" s="35"/>
      <c r="D78" s="35"/>
      <c r="E78" s="35"/>
      <c r="F78" s="35"/>
      <c r="G78" s="35"/>
      <c r="H78" s="35"/>
      <c r="I78" s="35"/>
      <c r="J78" s="35"/>
      <c r="K78" s="36"/>
      <c r="M78" s="34"/>
      <c r="N78" s="35"/>
      <c r="O78" s="35"/>
      <c r="P78" s="35"/>
      <c r="Q78" s="35"/>
      <c r="R78" s="35"/>
      <c r="S78" s="35"/>
      <c r="T78" s="35"/>
      <c r="U78" s="35"/>
      <c r="V78" s="36"/>
    </row>
    <row r="79" spans="2:22" ht="11.85" customHeight="1" x14ac:dyDescent="0.25">
      <c r="B79" s="20"/>
      <c r="C79" s="21" t="s">
        <v>30</v>
      </c>
      <c r="D79" s="18">
        <f t="array" ref="D79">IF(SUM(D69:D77)&gt;0,SUM(D69:D77),"-")</f>
        <v>1824.7814381944438</v>
      </c>
      <c r="E79" s="19">
        <f t="array" ref="E79">IF(SUM(E69:E77)&gt;0,SUM(E69:E77),"-")</f>
        <v>100</v>
      </c>
      <c r="F79" s="19">
        <f t="array" ref="F79">IF(SUM(F69:F77)&gt;0,SUM(F69:F77),"-")</f>
        <v>84.873555264857856</v>
      </c>
      <c r="G79" s="19">
        <f t="array" ref="G79">IF(SUM(G69:G77)&gt;0,SUM(G69:G77),"-")</f>
        <v>11.5</v>
      </c>
      <c r="H79" s="19">
        <f t="array" ref="H79">IF(SUM(H69:H77)&gt;0,SUM(H69:H77),"-")</f>
        <v>107.77909399980038</v>
      </c>
      <c r="I79" s="19">
        <f t="array" ref="I79">IF(SUM(I69:I77)&gt;0,SUM(I69:I77),"-")</f>
        <v>91.47594890988367</v>
      </c>
      <c r="J79" s="19">
        <f t="array" ref="J79">IF(SUM(J69:J77)&gt;0,SUM(J69:J77),"-")</f>
        <v>100</v>
      </c>
      <c r="K79" s="19">
        <f t="array" ref="K79">IF(SUM(K69:K77)&gt;0,SUM(K69:K77),"-")</f>
        <v>91.179466674741548</v>
      </c>
      <c r="M79" s="20"/>
      <c r="N79" s="21" t="s">
        <v>30</v>
      </c>
      <c r="O79" s="18" t="str">
        <f t="array" ref="O79">IF(SUM(O69:O77)&gt;0,SUM(O69:O77),"-")</f>
        <v>-</v>
      </c>
      <c r="P79" s="19" t="str">
        <f t="array" ref="P79">IF(SUM(P69:P77)&gt;0,SUM(P69:P77),"-")</f>
        <v>-</v>
      </c>
      <c r="Q79" s="19" t="str">
        <f t="array" ref="Q79">IF(SUM(Q69:Q77)&gt;0,SUM(Q69:Q77),"-")</f>
        <v>-</v>
      </c>
      <c r="R79" s="19">
        <f t="array" ref="R79">IF(SUM(R69:R77)&gt;0,SUM(R69:R77),"-")</f>
        <v>11.5</v>
      </c>
      <c r="S79" s="19" t="str">
        <f t="array" ref="S79">IF(SUM(S69:S77)&gt;0,SUM(S69:S77),"-")</f>
        <v>-</v>
      </c>
      <c r="T79" s="19" t="str">
        <f t="array" ref="T79">IF(SUM(T69:T77)&gt;0,SUM(T69:T77),"-")</f>
        <v>-</v>
      </c>
      <c r="U79" s="19">
        <f t="array" ref="U79">IF(SUM(U69:U77)&gt;0,SUM(U69:U77),"-")</f>
        <v>100</v>
      </c>
      <c r="V79" s="19" t="str">
        <f t="array" ref="V79">IF(SUM(V69:V77)&gt;0,SUM(V69:V77),"-")</f>
        <v>-</v>
      </c>
    </row>
    <row r="80" spans="2:22" ht="11.85" customHeight="1" x14ac:dyDescent="0.25">
      <c r="B80" s="37" t="s">
        <v>31</v>
      </c>
      <c r="C80" s="37"/>
      <c r="D80" s="37"/>
      <c r="E80" s="37"/>
      <c r="F80" s="37"/>
      <c r="G80" s="37"/>
      <c r="H80" s="37"/>
      <c r="I80" s="37"/>
      <c r="J80" s="37"/>
      <c r="K80" s="37"/>
      <c r="M80" s="37" t="s">
        <v>31</v>
      </c>
      <c r="N80" s="37"/>
      <c r="O80" s="37"/>
      <c r="P80" s="37"/>
      <c r="Q80" s="37"/>
      <c r="R80" s="37"/>
      <c r="S80" s="37"/>
      <c r="T80" s="37"/>
      <c r="U80" s="37"/>
      <c r="V80" s="37"/>
    </row>
    <row r="81" spans="2:18" ht="11.85" customHeight="1" x14ac:dyDescent="0.2">
      <c r="B81" s="22" t="s">
        <v>34</v>
      </c>
      <c r="D81" s="23">
        <f>[1]POLA!$BK$12</f>
        <v>2150</v>
      </c>
      <c r="E81" s="24" t="s">
        <v>33</v>
      </c>
      <c r="G81" s="5"/>
      <c r="M81" s="22" t="s">
        <v>34</v>
      </c>
      <c r="O81" s="16" t="str">
        <f t="array" ref="O81">IF(COUNT(IF([1]SURVEI!$J$13:$J$4181=3,[1]SURVEI!$J$13:$J$4181,""))&gt;0,SUM(IF([1]SURVEI!$J$13:$J$4181=3,[1]SURVEI!$AE$13:$AE$4181,0))/COUNT(IF([1]SURVEI!$J$13:$J$4181=3,[1]SURVEI!$J$13:$J$4181,""),"-"),"-")</f>
        <v>-</v>
      </c>
      <c r="P81" s="24" t="s">
        <v>33</v>
      </c>
      <c r="R81" s="5"/>
    </row>
  </sheetData>
  <sheetProtection sheet="1" formatCells="0" formatColumns="0" formatRows="0" insertColumns="0" insertRows="0" insertHyperlinks="0" deleteColumns="0" deleteRows="0" sort="0" autoFilter="0" pivotTables="0"/>
  <mergeCells count="62">
    <mergeCell ref="B1:C3"/>
    <mergeCell ref="M1:N3"/>
    <mergeCell ref="G4:K4"/>
    <mergeCell ref="R4:V4"/>
    <mergeCell ref="G5:K5"/>
    <mergeCell ref="R5:V5"/>
    <mergeCell ref="G6:K6"/>
    <mergeCell ref="R6:V6"/>
    <mergeCell ref="B9:B10"/>
    <mergeCell ref="C9:C10"/>
    <mergeCell ref="D9:K9"/>
    <mergeCell ref="M9:M10"/>
    <mergeCell ref="N9:N10"/>
    <mergeCell ref="O9:V9"/>
    <mergeCell ref="B11:K11"/>
    <mergeCell ref="M11:V11"/>
    <mergeCell ref="B21:K21"/>
    <mergeCell ref="M21:V21"/>
    <mergeCell ref="B23:K23"/>
    <mergeCell ref="M23:V23"/>
    <mergeCell ref="G26:K26"/>
    <mergeCell ref="R26:V26"/>
    <mergeCell ref="B28:B29"/>
    <mergeCell ref="C28:C29"/>
    <mergeCell ref="D28:K28"/>
    <mergeCell ref="M28:M29"/>
    <mergeCell ref="N28:N29"/>
    <mergeCell ref="O28:V28"/>
    <mergeCell ref="B30:K30"/>
    <mergeCell ref="M30:V30"/>
    <mergeCell ref="B40:K40"/>
    <mergeCell ref="M40:V40"/>
    <mergeCell ref="B42:K42"/>
    <mergeCell ref="M42:V42"/>
    <mergeCell ref="G45:K45"/>
    <mergeCell ref="R45:V45"/>
    <mergeCell ref="B47:B48"/>
    <mergeCell ref="C47:C48"/>
    <mergeCell ref="D47:K47"/>
    <mergeCell ref="M47:M48"/>
    <mergeCell ref="N47:N48"/>
    <mergeCell ref="O47:V47"/>
    <mergeCell ref="B49:K49"/>
    <mergeCell ref="M49:V49"/>
    <mergeCell ref="B59:K59"/>
    <mergeCell ref="M59:V59"/>
    <mergeCell ref="B61:K61"/>
    <mergeCell ref="M61:V61"/>
    <mergeCell ref="G64:K64"/>
    <mergeCell ref="R64:V64"/>
    <mergeCell ref="B66:B67"/>
    <mergeCell ref="C66:C67"/>
    <mergeCell ref="D66:K66"/>
    <mergeCell ref="M66:M67"/>
    <mergeCell ref="N66:N67"/>
    <mergeCell ref="O66:V66"/>
    <mergeCell ref="B68:K68"/>
    <mergeCell ref="M68:V68"/>
    <mergeCell ref="B78:K78"/>
    <mergeCell ref="M78:V78"/>
    <mergeCell ref="B80:K80"/>
    <mergeCell ref="M80:V80"/>
  </mergeCells>
  <hyperlinks>
    <hyperlink ref="B1" location="MENU!A1" display="MENU UTAMA"/>
    <hyperlink ref="B1:E3" location="MENU!B7" display="KEMBALI KE MENU UTAMA"/>
    <hyperlink ref="B1:C3" location="MENU!B17" display="KEMBALI KE MENU UTAMA"/>
    <hyperlink ref="M1" location="MENU!A1" display="MENU UTAMA"/>
    <hyperlink ref="M1:P3" location="MENU!B7" display="KEMBALI KE MENU UTAMA"/>
    <hyperlink ref="M1:N3" location="MENU!B17" display="KEMBALI KE MENU UTAMA"/>
  </hyperlinks>
  <pageMargins left="0.59055118110236227" right="0" top="1.1811023622047245" bottom="1.9685039370078741" header="0.51181102362204722" footer="0.51181102362204722"/>
  <pageSetup paperSize="9" scale="75" fitToHeight="0" orientation="landscape" horizontalDpi="4294967293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PPH</vt:lpstr>
      <vt:lpstr>PPH!Print_Titles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2023-01-18T04:15:29Z</cp:lastPrinted>
  <dcterms:created xsi:type="dcterms:W3CDTF">2023-01-18T04:15:19Z</dcterms:created>
  <dcterms:modified xsi:type="dcterms:W3CDTF">2023-01-18T04:19:45Z</dcterms:modified>
</cp:coreProperties>
</file>