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5255" windowHeight="7935"/>
  </bookViews>
  <sheets>
    <sheet name="Peserta KB Kumulatif" sheetId="4" r:id="rId1"/>
    <sheet name="Peserta KB Kumulatif (2)" sheetId="6" r:id="rId2"/>
  </sheets>
  <definedNames>
    <definedName name="_xlnm.Print_Area" localSheetId="0">'Peserta KB Kumulatif'!$A$1:$L$28</definedName>
    <definedName name="_xlnm.Print_Area" localSheetId="1">'Peserta KB Kumulatif (2)'!$A$1:$Z$28</definedName>
  </definedNames>
  <calcPr calcId="144525"/>
</workbook>
</file>

<file path=xl/calcChain.xml><?xml version="1.0" encoding="utf-8"?>
<calcChain xmlns="http://schemas.openxmlformats.org/spreadsheetml/2006/main">
  <c r="W8" i="6" l="1"/>
  <c r="W9" i="6"/>
  <c r="W10" i="6"/>
  <c r="W11" i="6"/>
  <c r="W12" i="6"/>
  <c r="W13" i="6"/>
  <c r="W14" i="6"/>
  <c r="W15" i="6"/>
  <c r="W16" i="6"/>
  <c r="W17" i="6"/>
  <c r="W18" i="6"/>
  <c r="W7" i="6"/>
  <c r="T8" i="6"/>
  <c r="T9" i="6"/>
  <c r="T10" i="6"/>
  <c r="T11" i="6"/>
  <c r="T12" i="6"/>
  <c r="T13" i="6"/>
  <c r="T14" i="6"/>
  <c r="T15" i="6"/>
  <c r="T16" i="6"/>
  <c r="T17" i="6"/>
  <c r="T18" i="6"/>
  <c r="T7" i="6"/>
  <c r="Q8" i="6"/>
  <c r="Q9" i="6"/>
  <c r="Q10" i="6"/>
  <c r="Q11" i="6"/>
  <c r="Q12" i="6"/>
  <c r="Q13" i="6"/>
  <c r="Q14" i="6"/>
  <c r="Q15" i="6"/>
  <c r="Q16" i="6"/>
  <c r="Q17" i="6"/>
  <c r="Q18" i="6"/>
  <c r="Q7" i="6"/>
  <c r="N8" i="6"/>
  <c r="N9" i="6"/>
  <c r="N10" i="6"/>
  <c r="N11" i="6"/>
  <c r="N12" i="6"/>
  <c r="N13" i="6"/>
  <c r="N14" i="6"/>
  <c r="N15" i="6"/>
  <c r="N16" i="6"/>
  <c r="N17" i="6"/>
  <c r="N18" i="6"/>
  <c r="N7" i="6"/>
  <c r="K8" i="6"/>
  <c r="K9" i="6"/>
  <c r="K10" i="6"/>
  <c r="K11" i="6"/>
  <c r="K12" i="6"/>
  <c r="K13" i="6"/>
  <c r="K14" i="6"/>
  <c r="K15" i="6"/>
  <c r="K16" i="6"/>
  <c r="K17" i="6"/>
  <c r="K18" i="6"/>
  <c r="K7" i="6"/>
  <c r="H8" i="6"/>
  <c r="H9" i="6"/>
  <c r="H10" i="6"/>
  <c r="H11" i="6"/>
  <c r="H12" i="6"/>
  <c r="H13" i="6"/>
  <c r="H14" i="6"/>
  <c r="H15" i="6"/>
  <c r="H16" i="6"/>
  <c r="H17" i="6"/>
  <c r="H18" i="6"/>
  <c r="H7" i="6"/>
  <c r="E8" i="6"/>
  <c r="E9" i="6"/>
  <c r="E10" i="6"/>
  <c r="E11" i="6"/>
  <c r="E12" i="6"/>
  <c r="E13" i="6"/>
  <c r="E14" i="6"/>
  <c r="E15" i="6"/>
  <c r="E16" i="6"/>
  <c r="E17" i="6"/>
  <c r="E18" i="6"/>
  <c r="E7" i="6"/>
  <c r="Y8" i="6" l="1"/>
  <c r="Z8" i="6" s="1"/>
  <c r="Y7" i="6"/>
  <c r="Y18" i="6"/>
  <c r="Z18" i="6" s="1"/>
  <c r="Y17" i="6"/>
  <c r="Z17" i="6" s="1"/>
  <c r="Y16" i="6"/>
  <c r="Z16" i="6" s="1"/>
  <c r="Y15" i="6"/>
  <c r="Y14" i="6"/>
  <c r="Z14" i="6" s="1"/>
  <c r="Y13" i="6"/>
  <c r="Z13" i="6" s="1"/>
  <c r="Y12" i="6"/>
  <c r="Z12" i="6" s="1"/>
  <c r="Y11" i="6"/>
  <c r="Y10" i="6"/>
  <c r="Z10" i="6" s="1"/>
  <c r="Y9" i="6"/>
  <c r="X8" i="6"/>
  <c r="X9" i="6"/>
  <c r="X10" i="6"/>
  <c r="X11" i="6"/>
  <c r="X12" i="6"/>
  <c r="X13" i="6"/>
  <c r="X14" i="6"/>
  <c r="X15" i="6"/>
  <c r="X16" i="6"/>
  <c r="X17" i="6"/>
  <c r="X18" i="6"/>
  <c r="X7" i="6"/>
  <c r="U8" i="6"/>
  <c r="U9" i="6"/>
  <c r="U10" i="6"/>
  <c r="U11" i="6"/>
  <c r="U12" i="6"/>
  <c r="U13" i="6"/>
  <c r="U14" i="6"/>
  <c r="U15" i="6"/>
  <c r="U16" i="6"/>
  <c r="U17" i="6"/>
  <c r="U18" i="6"/>
  <c r="U7" i="6"/>
  <c r="R8" i="6"/>
  <c r="R9" i="6"/>
  <c r="R10" i="6"/>
  <c r="R11" i="6"/>
  <c r="R12" i="6"/>
  <c r="R13" i="6"/>
  <c r="R14" i="6"/>
  <c r="R15" i="6"/>
  <c r="R16" i="6"/>
  <c r="R17" i="6"/>
  <c r="R18" i="6"/>
  <c r="R7" i="6"/>
  <c r="O8" i="6"/>
  <c r="O9" i="6"/>
  <c r="O10" i="6"/>
  <c r="O11" i="6"/>
  <c r="O12" i="6"/>
  <c r="O13" i="6"/>
  <c r="O14" i="6"/>
  <c r="O15" i="6"/>
  <c r="O16" i="6"/>
  <c r="O17" i="6"/>
  <c r="O18" i="6"/>
  <c r="O7" i="6"/>
  <c r="L8" i="6"/>
  <c r="L9" i="6"/>
  <c r="L10" i="6"/>
  <c r="L11" i="6"/>
  <c r="L12" i="6"/>
  <c r="L13" i="6"/>
  <c r="L14" i="6"/>
  <c r="L15" i="6"/>
  <c r="L16" i="6"/>
  <c r="L17" i="6"/>
  <c r="L18" i="6"/>
  <c r="L7" i="6"/>
  <c r="G19" i="6"/>
  <c r="I8" i="6"/>
  <c r="I9" i="6"/>
  <c r="I10" i="6"/>
  <c r="I11" i="6"/>
  <c r="I12" i="6"/>
  <c r="I13" i="6"/>
  <c r="I14" i="6"/>
  <c r="I15" i="6"/>
  <c r="I16" i="6"/>
  <c r="I17" i="6"/>
  <c r="I18" i="6"/>
  <c r="I7" i="6"/>
  <c r="F8" i="6"/>
  <c r="F9" i="6"/>
  <c r="F10" i="6"/>
  <c r="F11" i="6"/>
  <c r="F12" i="6"/>
  <c r="F13" i="6"/>
  <c r="F14" i="6"/>
  <c r="F15" i="6"/>
  <c r="F16" i="6"/>
  <c r="F17" i="6"/>
  <c r="F18" i="6"/>
  <c r="F7" i="6"/>
  <c r="W19" i="6"/>
  <c r="X19" i="6" s="1"/>
  <c r="V19" i="6"/>
  <c r="T19" i="6"/>
  <c r="U19" i="6" s="1"/>
  <c r="S19" i="6"/>
  <c r="Q19" i="6"/>
  <c r="R19" i="6" s="1"/>
  <c r="P19" i="6"/>
  <c r="N19" i="6"/>
  <c r="M19" i="6"/>
  <c r="K19" i="6"/>
  <c r="L19" i="6" s="1"/>
  <c r="J19" i="6"/>
  <c r="H19" i="6"/>
  <c r="I19" i="6" s="1"/>
  <c r="E19" i="6"/>
  <c r="F19" i="6" s="1"/>
  <c r="D19" i="6"/>
  <c r="C19" i="6"/>
  <c r="Y19" i="6" l="1"/>
  <c r="Z9" i="6"/>
  <c r="O19" i="6"/>
  <c r="Z11" i="6"/>
  <c r="Z15" i="6"/>
  <c r="Z7" i="6"/>
  <c r="Z19" i="6" l="1"/>
  <c r="D19" i="4" l="1"/>
  <c r="E19" i="4"/>
  <c r="F19" i="4"/>
  <c r="G19" i="4"/>
  <c r="H19" i="4"/>
  <c r="K8" i="4" l="1"/>
  <c r="K9" i="4"/>
  <c r="K10" i="4"/>
  <c r="K11" i="4"/>
  <c r="K12" i="4"/>
  <c r="K13" i="4"/>
  <c r="K14" i="4"/>
  <c r="K15" i="4"/>
  <c r="K16" i="4"/>
  <c r="K17" i="4"/>
  <c r="K18" i="4"/>
  <c r="C19" i="4" l="1"/>
  <c r="L8" i="4"/>
  <c r="L9" i="4"/>
  <c r="L10" i="4"/>
  <c r="L11" i="4"/>
  <c r="L12" i="4"/>
  <c r="L13" i="4"/>
  <c r="L14" i="4"/>
  <c r="L15" i="4"/>
  <c r="L16" i="4"/>
  <c r="L17" i="4"/>
  <c r="L18" i="4"/>
  <c r="K7" i="4"/>
  <c r="L7" i="4" s="1"/>
  <c r="J19" i="4"/>
  <c r="I19" i="4"/>
  <c r="K19" i="4" l="1"/>
  <c r="L19" i="4" s="1"/>
</calcChain>
</file>

<file path=xl/sharedStrings.xml><?xml version="1.0" encoding="utf-8"?>
<sst xmlns="http://schemas.openxmlformats.org/spreadsheetml/2006/main" count="79" uniqueCount="31">
  <si>
    <t>KABUPATEN : SUKOHARJO</t>
  </si>
  <si>
    <t>NO</t>
  </si>
  <si>
    <t>KECAMATAN</t>
  </si>
  <si>
    <t>IUD</t>
  </si>
  <si>
    <t>MOP</t>
  </si>
  <si>
    <t>MOW</t>
  </si>
  <si>
    <t>IMP</t>
  </si>
  <si>
    <t>KONDOM</t>
  </si>
  <si>
    <t>JUMLAH</t>
  </si>
  <si>
    <t>%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</si>
  <si>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</si>
  <si>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</si>
  <si>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</si>
  <si>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</si>
  <si>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</si>
  <si>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</si>
  <si>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</si>
  <si>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</si>
  <si>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</si>
  <si>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 xml:space="preserve">GATAK </t>
  </si>
  <si>
    <t>KARTASURA</t>
  </si>
  <si>
    <t>PPM</t>
  </si>
  <si>
    <t>PESERTA KB BARU KUMULATIF</t>
  </si>
  <si>
    <t>BAKI</t>
  </si>
  <si>
    <t>SUNTIK</t>
  </si>
  <si>
    <t>PIL</t>
  </si>
  <si>
    <t>NIP. 19631012 199203 1 015</t>
  </si>
  <si>
    <t>Capaian</t>
  </si>
  <si>
    <t xml:space="preserve">PPM </t>
  </si>
  <si>
    <t>S/D BULAN : Desember 2020</t>
  </si>
  <si>
    <t>S/D BULAN :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</si>
</sst>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0.0%"/>
  </numFmts>
  <fonts count="3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4">
    <xf numFmtId="0" fontId="0" fillId="0" borderId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4" applyNumberFormat="0" applyAlignment="0" applyProtection="0"/>
    <xf numFmtId="0" fontId="18" fillId="7" borderId="15" applyNumberFormat="0" applyAlignment="0" applyProtection="0"/>
    <xf numFmtId="0" fontId="19" fillId="7" borderId="14" applyNumberFormat="0" applyAlignment="0" applyProtection="0"/>
    <xf numFmtId="0" fontId="20" fillId="0" borderId="16" applyNumberFormat="0" applyFill="0" applyAlignment="0" applyProtection="0"/>
    <xf numFmtId="0" fontId="21" fillId="8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24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4" fillId="33" borderId="0" applyNumberFormat="0" applyBorder="0" applyAlignment="0" applyProtection="0"/>
    <xf numFmtId="0" fontId="25" fillId="0" borderId="0"/>
    <xf numFmtId="0" fontId="3" fillId="9" borderId="18" applyNumberFormat="0" applyFont="0" applyAlignment="0" applyProtection="0"/>
    <xf numFmtId="0" fontId="26" fillId="0" borderId="0"/>
    <xf numFmtId="0" fontId="2" fillId="9" borderId="1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0" borderId="0"/>
    <xf numFmtId="0" fontId="27" fillId="0" borderId="0"/>
    <xf numFmtId="0" fontId="1" fillId="9" borderId="1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6" fillId="0" borderId="0" xfId="0" applyFont="1"/>
    <xf numFmtId="41" fontId="6" fillId="2" borderId="5" xfId="1" applyFont="1" applyFill="1" applyBorder="1"/>
    <xf numFmtId="41" fontId="6" fillId="2" borderId="6" xfId="1" applyFont="1" applyFill="1" applyBorder="1"/>
    <xf numFmtId="41" fontId="6" fillId="2" borderId="7" xfId="1" applyFont="1" applyFill="1" applyBorder="1"/>
    <xf numFmtId="0" fontId="6" fillId="0" borderId="2" xfId="0" applyFont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41" fontId="5" fillId="0" borderId="5" xfId="1" applyFont="1" applyBorder="1" applyAlignment="1">
      <alignment vertical="center"/>
    </xf>
    <xf numFmtId="10" fontId="6" fillId="0" borderId="5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10" fontId="7" fillId="0" borderId="1" xfId="2" applyNumberFormat="1" applyFont="1" applyFill="1" applyBorder="1" applyAlignment="1">
      <alignment vertical="center"/>
    </xf>
    <xf numFmtId="0" fontId="9" fillId="0" borderId="0" xfId="0" applyFont="1"/>
    <xf numFmtId="41" fontId="8" fillId="0" borderId="5" xfId="1" applyFont="1" applyBorder="1"/>
    <xf numFmtId="0" fontId="0" fillId="0" borderId="0" xfId="0" applyAlignment="1">
      <alignment horizontal="center" vertical="center"/>
    </xf>
    <xf numFmtId="41" fontId="6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0" fontId="0" fillId="0" borderId="1" xfId="2" applyNumberFormat="1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vertical="center"/>
    </xf>
    <xf numFmtId="41" fontId="6" fillId="0" borderId="0" xfId="0" applyNumberFormat="1" applyFont="1"/>
    <xf numFmtId="10" fontId="0" fillId="0" borderId="1" xfId="2" applyNumberFormat="1" applyFont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41" fontId="6" fillId="2" borderId="1" xfId="1" applyFont="1" applyFill="1" applyBorder="1" applyAlignment="1">
      <alignment vertical="center"/>
    </xf>
    <xf numFmtId="41" fontId="0" fillId="0" borderId="1" xfId="1" applyFont="1" applyBorder="1" applyAlignment="1">
      <alignment vertical="center"/>
    </xf>
    <xf numFmtId="41" fontId="7" fillId="0" borderId="1" xfId="1" applyFont="1" applyFill="1" applyBorder="1" applyAlignment="1">
      <alignment vertical="center"/>
    </xf>
    <xf numFmtId="41" fontId="8" fillId="0" borderId="5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6" fillId="2" borderId="5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74">
    <cellStyle name="20% - Accent1" xfId="20" builtinId="30" customBuiltin="1"/>
    <cellStyle name="20% - Accent1 2" xfId="47"/>
    <cellStyle name="20% - Accent1 3" xfId="62"/>
    <cellStyle name="20% - Accent2" xfId="24" builtinId="34" customBuiltin="1"/>
    <cellStyle name="20% - Accent2 2" xfId="49"/>
    <cellStyle name="20% - Accent2 3" xfId="64"/>
    <cellStyle name="20% - Accent3" xfId="28" builtinId="38" customBuiltin="1"/>
    <cellStyle name="20% - Accent3 2" xfId="51"/>
    <cellStyle name="20% - Accent3 3" xfId="66"/>
    <cellStyle name="20% - Accent4" xfId="32" builtinId="42" customBuiltin="1"/>
    <cellStyle name="20% - Accent4 2" xfId="53"/>
    <cellStyle name="20% - Accent4 3" xfId="68"/>
    <cellStyle name="20% - Accent5" xfId="36" builtinId="46" customBuiltin="1"/>
    <cellStyle name="20% - Accent5 2" xfId="55"/>
    <cellStyle name="20% - Accent5 3" xfId="70"/>
    <cellStyle name="20% - Accent6" xfId="40" builtinId="50" customBuiltin="1"/>
    <cellStyle name="20% - Accent6 2" xfId="57"/>
    <cellStyle name="20% - Accent6 3" xfId="72"/>
    <cellStyle name="40% - Accent1" xfId="21" builtinId="31" customBuiltin="1"/>
    <cellStyle name="40% - Accent1 2" xfId="48"/>
    <cellStyle name="40% - Accent1 3" xfId="63"/>
    <cellStyle name="40% - Accent2" xfId="25" builtinId="35" customBuiltin="1"/>
    <cellStyle name="40% - Accent2 2" xfId="50"/>
    <cellStyle name="40% - Accent2 3" xfId="65"/>
    <cellStyle name="40% - Accent3" xfId="29" builtinId="39" customBuiltin="1"/>
    <cellStyle name="40% - Accent3 2" xfId="52"/>
    <cellStyle name="40% - Accent3 3" xfId="67"/>
    <cellStyle name="40% - Accent4" xfId="33" builtinId="43" customBuiltin="1"/>
    <cellStyle name="40% - Accent4 2" xfId="54"/>
    <cellStyle name="40% - Accent4 3" xfId="69"/>
    <cellStyle name="40% - Accent5" xfId="37" builtinId="47" customBuiltin="1"/>
    <cellStyle name="40% - Accent5 2" xfId="56"/>
    <cellStyle name="40% - Accent5 3" xfId="71"/>
    <cellStyle name="40% - Accent6" xfId="41" builtinId="51" customBuiltin="1"/>
    <cellStyle name="40% - Accent6 2" xfId="58"/>
    <cellStyle name="40% - Accent6 3" xfId="73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[0]" xfId="1" builtinId="6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5"/>
    <cellStyle name="Normal 2 2" xfId="59"/>
    <cellStyle name="Normal 3" xfId="43"/>
    <cellStyle name="Normal 4" xfId="60"/>
    <cellStyle name="Note 2" xfId="44"/>
    <cellStyle name="Note 3" xfId="46"/>
    <cellStyle name="Note 4" xfId="61"/>
    <cellStyle name="Output" xfId="12" builtinId="21" customBuiltin="1"/>
    <cellStyle name="Percent" xfId="2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SheetLayoutView="100" workbookViewId="0">
      <selection activeCell="K19" sqref="K19"/>
    </sheetView>
  </sheetViews>
  <sheetFormatPr defaultRowHeight="15" x14ac:dyDescent="0.25"/>
  <cols>
    <col min="1" max="1" width="3.42578125" customWidth="1"/>
    <col min="2" max="2" width="19.5703125" customWidth="1"/>
    <col min="3" max="6" width="9.28515625" customWidth="1"/>
    <col min="7" max="7" width="11.28515625" customWidth="1"/>
    <col min="8" max="9" width="9.28515625" customWidth="1"/>
    <col min="10" max="10" width="9.5703125" customWidth="1"/>
    <col min="11" max="11" width="11.42578125" customWidth="1"/>
    <col min="12" max="12" width="12.42578125" customWidth="1"/>
  </cols>
  <sheetData>
    <row r="1" spans="1:12" ht="15.75" x14ac:dyDescent="0.25">
      <c r="A1" s="45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5.75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5.75" x14ac:dyDescent="0.25">
      <c r="A3" s="45" t="s">
        <v>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 customHeight="1" x14ac:dyDescent="0.25">
      <c r="A5" s="48" t="s">
        <v>1</v>
      </c>
      <c r="B5" s="48" t="s">
        <v>2</v>
      </c>
      <c r="C5" s="48" t="s">
        <v>21</v>
      </c>
      <c r="D5" s="48" t="s">
        <v>3</v>
      </c>
      <c r="E5" s="48" t="s">
        <v>5</v>
      </c>
      <c r="F5" s="48" t="s">
        <v>4</v>
      </c>
      <c r="G5" s="48" t="s">
        <v>7</v>
      </c>
      <c r="H5" s="48" t="s">
        <v>6</v>
      </c>
      <c r="I5" s="48" t="s">
        <v>24</v>
      </c>
      <c r="J5" s="48" t="s">
        <v>25</v>
      </c>
      <c r="K5" s="48" t="s">
        <v>8</v>
      </c>
      <c r="L5" s="48" t="s">
        <v>9</v>
      </c>
    </row>
    <row r="6" spans="1:12" ht="1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s="9" customFormat="1" ht="20.25" customHeight="1" x14ac:dyDescent="0.25">
      <c r="A7" s="5">
        <v>1</v>
      </c>
      <c r="B7" s="6" t="s">
        <v>10</v>
      </c>
      <c r="C7" s="18">
        <v>1579</v>
      </c>
      <c r="D7" s="2">
        <v>72</v>
      </c>
      <c r="E7" s="2">
        <v>16</v>
      </c>
      <c r="F7" s="2">
        <v>5</v>
      </c>
      <c r="G7" s="2">
        <v>117</v>
      </c>
      <c r="H7" s="2">
        <v>291</v>
      </c>
      <c r="I7" s="2">
        <v>873</v>
      </c>
      <c r="J7" s="2">
        <v>89</v>
      </c>
      <c r="K7" s="7">
        <f>SUM(D7:J7)</f>
        <v>1463</v>
      </c>
      <c r="L7" s="8">
        <f>K7/C7</f>
        <v>0.92653578214059529</v>
      </c>
    </row>
    <row r="8" spans="1:12" s="9" customFormat="1" ht="20.25" customHeight="1" x14ac:dyDescent="0.25">
      <c r="A8" s="10">
        <v>2</v>
      </c>
      <c r="B8" s="11" t="s">
        <v>11</v>
      </c>
      <c r="C8" s="18">
        <v>1218</v>
      </c>
      <c r="D8" s="3">
        <v>54</v>
      </c>
      <c r="E8" s="3">
        <v>3</v>
      </c>
      <c r="F8" s="3">
        <v>0</v>
      </c>
      <c r="G8" s="3">
        <v>116</v>
      </c>
      <c r="H8" s="3">
        <v>29</v>
      </c>
      <c r="I8" s="3">
        <v>383</v>
      </c>
      <c r="J8" s="3">
        <v>27</v>
      </c>
      <c r="K8" s="7">
        <f t="shared" ref="K8:K18" si="0">SUM(D8:J8)</f>
        <v>612</v>
      </c>
      <c r="L8" s="8">
        <f t="shared" ref="L8:L18" si="1">K8/C8</f>
        <v>0.50246305418719217</v>
      </c>
    </row>
    <row r="9" spans="1:12" s="9" customFormat="1" ht="20.25" customHeight="1" x14ac:dyDescent="0.25">
      <c r="A9" s="10">
        <v>3</v>
      </c>
      <c r="B9" s="11" t="s">
        <v>12</v>
      </c>
      <c r="C9" s="18">
        <v>1383</v>
      </c>
      <c r="D9" s="3">
        <v>29</v>
      </c>
      <c r="E9" s="3">
        <v>11</v>
      </c>
      <c r="F9" s="3"/>
      <c r="G9" s="3">
        <v>72</v>
      </c>
      <c r="H9" s="3">
        <v>94</v>
      </c>
      <c r="I9" s="3">
        <v>565</v>
      </c>
      <c r="J9" s="3">
        <v>268</v>
      </c>
      <c r="K9" s="7">
        <f t="shared" si="0"/>
        <v>1039</v>
      </c>
      <c r="L9" s="8">
        <f t="shared" si="1"/>
        <v>0.7512653651482285</v>
      </c>
    </row>
    <row r="10" spans="1:12" s="9" customFormat="1" ht="20.25" customHeight="1" x14ac:dyDescent="0.25">
      <c r="A10" s="12">
        <v>4</v>
      </c>
      <c r="B10" s="11" t="s">
        <v>13</v>
      </c>
      <c r="C10" s="18">
        <v>2511</v>
      </c>
      <c r="D10" s="3">
        <v>256</v>
      </c>
      <c r="E10" s="3">
        <v>62</v>
      </c>
      <c r="F10" s="3">
        <v>2</v>
      </c>
      <c r="G10" s="3">
        <v>103</v>
      </c>
      <c r="H10" s="3">
        <v>166</v>
      </c>
      <c r="I10" s="3">
        <v>740</v>
      </c>
      <c r="J10" s="3">
        <v>151</v>
      </c>
      <c r="K10" s="7">
        <f t="shared" si="0"/>
        <v>1480</v>
      </c>
      <c r="L10" s="8">
        <f t="shared" si="1"/>
        <v>0.58940661091198721</v>
      </c>
    </row>
    <row r="11" spans="1:12" s="9" customFormat="1" ht="20.25" customHeight="1" x14ac:dyDescent="0.25">
      <c r="A11" s="12">
        <v>5</v>
      </c>
      <c r="B11" s="11" t="s">
        <v>14</v>
      </c>
      <c r="C11" s="18">
        <v>1764</v>
      </c>
      <c r="D11" s="3">
        <v>55</v>
      </c>
      <c r="E11" s="3">
        <v>12</v>
      </c>
      <c r="F11" s="3">
        <v>0</v>
      </c>
      <c r="G11" s="3">
        <v>374</v>
      </c>
      <c r="H11" s="3">
        <v>216</v>
      </c>
      <c r="I11" s="3">
        <v>541</v>
      </c>
      <c r="J11" s="3">
        <v>457</v>
      </c>
      <c r="K11" s="7">
        <f t="shared" si="0"/>
        <v>1655</v>
      </c>
      <c r="L11" s="8">
        <f t="shared" si="1"/>
        <v>0.9382086167800453</v>
      </c>
    </row>
    <row r="12" spans="1:12" s="9" customFormat="1" ht="20.25" customHeight="1" x14ac:dyDescent="0.25">
      <c r="A12" s="12">
        <v>6</v>
      </c>
      <c r="B12" s="11" t="s">
        <v>15</v>
      </c>
      <c r="C12" s="18">
        <v>1815</v>
      </c>
      <c r="D12" s="3">
        <v>59</v>
      </c>
      <c r="E12" s="3">
        <v>7</v>
      </c>
      <c r="F12" s="3">
        <v>0</v>
      </c>
      <c r="G12" s="3">
        <v>102</v>
      </c>
      <c r="H12" s="3">
        <v>87</v>
      </c>
      <c r="I12" s="3">
        <v>487</v>
      </c>
      <c r="J12" s="3">
        <v>233</v>
      </c>
      <c r="K12" s="7">
        <f t="shared" si="0"/>
        <v>975</v>
      </c>
      <c r="L12" s="8">
        <f t="shared" si="1"/>
        <v>0.53719008264462809</v>
      </c>
    </row>
    <row r="13" spans="1:12" s="9" customFormat="1" ht="20.25" customHeight="1" x14ac:dyDescent="0.25">
      <c r="A13" s="12">
        <v>7</v>
      </c>
      <c r="B13" s="11" t="s">
        <v>16</v>
      </c>
      <c r="C13" s="18">
        <v>1985</v>
      </c>
      <c r="D13" s="3">
        <v>18</v>
      </c>
      <c r="E13" s="3">
        <v>0</v>
      </c>
      <c r="F13" s="3">
        <v>0</v>
      </c>
      <c r="G13" s="3">
        <v>1</v>
      </c>
      <c r="H13" s="3">
        <v>193</v>
      </c>
      <c r="I13" s="3">
        <v>1570</v>
      </c>
      <c r="J13" s="3">
        <v>42</v>
      </c>
      <c r="K13" s="7">
        <f t="shared" si="0"/>
        <v>1824</v>
      </c>
      <c r="L13" s="8">
        <f t="shared" si="1"/>
        <v>0.91889168765743068</v>
      </c>
    </row>
    <row r="14" spans="1:12" s="9" customFormat="1" ht="20.25" customHeight="1" x14ac:dyDescent="0.25">
      <c r="A14" s="12">
        <v>8</v>
      </c>
      <c r="B14" s="11" t="s">
        <v>17</v>
      </c>
      <c r="C14" s="18">
        <v>1836</v>
      </c>
      <c r="D14" s="3">
        <v>121</v>
      </c>
      <c r="E14" s="3">
        <v>11</v>
      </c>
      <c r="F14" s="3">
        <v>3</v>
      </c>
      <c r="G14" s="3">
        <v>159</v>
      </c>
      <c r="H14" s="3">
        <v>117</v>
      </c>
      <c r="I14" s="3">
        <v>442</v>
      </c>
      <c r="J14" s="3">
        <v>121</v>
      </c>
      <c r="K14" s="7">
        <f t="shared" si="0"/>
        <v>974</v>
      </c>
      <c r="L14" s="8">
        <f t="shared" si="1"/>
        <v>0.5305010893246187</v>
      </c>
    </row>
    <row r="15" spans="1:12" s="9" customFormat="1" ht="20.25" customHeight="1" x14ac:dyDescent="0.25">
      <c r="A15" s="12">
        <v>9</v>
      </c>
      <c r="B15" s="11" t="s">
        <v>18</v>
      </c>
      <c r="C15" s="18">
        <v>2713</v>
      </c>
      <c r="D15" s="3">
        <v>201</v>
      </c>
      <c r="E15" s="3">
        <v>189</v>
      </c>
      <c r="F15" s="3">
        <v>4</v>
      </c>
      <c r="G15" s="3">
        <v>590</v>
      </c>
      <c r="H15" s="3">
        <v>187</v>
      </c>
      <c r="I15" s="3">
        <v>512</v>
      </c>
      <c r="J15" s="3">
        <v>105</v>
      </c>
      <c r="K15" s="7">
        <f t="shared" si="0"/>
        <v>1788</v>
      </c>
      <c r="L15" s="8">
        <f t="shared" si="1"/>
        <v>0.65904902322152603</v>
      </c>
    </row>
    <row r="16" spans="1:12" s="9" customFormat="1" ht="20.25" customHeight="1" x14ac:dyDescent="0.25">
      <c r="A16" s="12">
        <v>10</v>
      </c>
      <c r="B16" s="11" t="s">
        <v>23</v>
      </c>
      <c r="C16" s="18">
        <v>1629</v>
      </c>
      <c r="D16" s="3">
        <v>93</v>
      </c>
      <c r="E16" s="3">
        <v>3</v>
      </c>
      <c r="F16" s="3">
        <v>0</v>
      </c>
      <c r="G16" s="3">
        <v>103</v>
      </c>
      <c r="H16" s="3">
        <v>104</v>
      </c>
      <c r="I16" s="3">
        <v>707</v>
      </c>
      <c r="J16" s="3">
        <v>67</v>
      </c>
      <c r="K16" s="7">
        <f t="shared" si="0"/>
        <v>1077</v>
      </c>
      <c r="L16" s="8">
        <f t="shared" si="1"/>
        <v>0.66114180478821361</v>
      </c>
    </row>
    <row r="17" spans="1:12" s="9" customFormat="1" ht="20.25" customHeight="1" x14ac:dyDescent="0.25">
      <c r="A17" s="12">
        <v>11</v>
      </c>
      <c r="B17" s="11" t="s">
        <v>19</v>
      </c>
      <c r="C17" s="18">
        <v>1562</v>
      </c>
      <c r="D17" s="3">
        <v>85</v>
      </c>
      <c r="E17" s="3">
        <v>33</v>
      </c>
      <c r="F17" s="3">
        <v>0</v>
      </c>
      <c r="G17" s="3">
        <v>114</v>
      </c>
      <c r="H17" s="3">
        <v>94</v>
      </c>
      <c r="I17" s="3">
        <v>359</v>
      </c>
      <c r="J17" s="3">
        <v>200</v>
      </c>
      <c r="K17" s="7">
        <f t="shared" si="0"/>
        <v>885</v>
      </c>
      <c r="L17" s="8">
        <f t="shared" si="1"/>
        <v>0.56658130601792578</v>
      </c>
    </row>
    <row r="18" spans="1:12" s="9" customFormat="1" ht="20.25" customHeight="1" x14ac:dyDescent="0.25">
      <c r="A18" s="13">
        <v>12</v>
      </c>
      <c r="B18" s="14" t="s">
        <v>20</v>
      </c>
      <c r="C18" s="18">
        <v>2558</v>
      </c>
      <c r="D18" s="3">
        <v>156</v>
      </c>
      <c r="E18" s="4">
        <v>11</v>
      </c>
      <c r="F18" s="4">
        <v>0</v>
      </c>
      <c r="G18" s="4">
        <v>128</v>
      </c>
      <c r="H18" s="4">
        <v>53</v>
      </c>
      <c r="I18" s="4">
        <v>852</v>
      </c>
      <c r="J18" s="4">
        <v>88</v>
      </c>
      <c r="K18" s="7">
        <f t="shared" si="0"/>
        <v>1288</v>
      </c>
      <c r="L18" s="8">
        <f t="shared" si="1"/>
        <v>0.50351837372947617</v>
      </c>
    </row>
    <row r="19" spans="1:12" s="9" customFormat="1" ht="20.25" customHeight="1" x14ac:dyDescent="0.25">
      <c r="A19" s="46" t="s">
        <v>8</v>
      </c>
      <c r="B19" s="47"/>
      <c r="C19" s="15">
        <f>SUM(C7:C18)</f>
        <v>22553</v>
      </c>
      <c r="D19" s="15">
        <f t="shared" ref="D19:K19" si="2">SUM(D7:D18)</f>
        <v>1199</v>
      </c>
      <c r="E19" s="15">
        <f t="shared" si="2"/>
        <v>358</v>
      </c>
      <c r="F19" s="15">
        <f t="shared" si="2"/>
        <v>14</v>
      </c>
      <c r="G19" s="15">
        <f t="shared" si="2"/>
        <v>1979</v>
      </c>
      <c r="H19" s="15">
        <f t="shared" si="2"/>
        <v>1631</v>
      </c>
      <c r="I19" s="15">
        <f t="shared" si="2"/>
        <v>8031</v>
      </c>
      <c r="J19" s="15">
        <f t="shared" si="2"/>
        <v>1848</v>
      </c>
      <c r="K19" s="15">
        <f t="shared" si="2"/>
        <v>15060</v>
      </c>
      <c r="L19" s="16">
        <f>K19/C19</f>
        <v>0.66776038664479231</v>
      </c>
    </row>
    <row r="21" spans="1:12" s="9" customFormat="1" ht="18.75" customHeight="1" x14ac:dyDescent="0.25">
      <c r="I21" s="20"/>
      <c r="J21" s="19"/>
      <c r="K21" s="19"/>
    </row>
    <row r="22" spans="1:12" ht="20.25" customHeight="1" x14ac:dyDescent="0.25">
      <c r="B22" s="21"/>
      <c r="I22" s="21"/>
      <c r="J22" s="21"/>
      <c r="K22" s="21"/>
    </row>
    <row r="23" spans="1:12" ht="15.75" x14ac:dyDescent="0.25">
      <c r="B23" s="22"/>
      <c r="I23" s="21"/>
      <c r="J23" s="21"/>
      <c r="K23" s="21"/>
    </row>
    <row r="24" spans="1:12" x14ac:dyDescent="0.25">
      <c r="B24" s="21"/>
      <c r="I24" s="21"/>
      <c r="J24" s="21"/>
      <c r="K24" s="21"/>
    </row>
    <row r="25" spans="1:12" x14ac:dyDescent="0.25">
      <c r="B25" s="21"/>
      <c r="I25" s="21"/>
      <c r="J25" s="21"/>
      <c r="K25" s="21"/>
    </row>
    <row r="26" spans="1:12" x14ac:dyDescent="0.25">
      <c r="B26" s="23"/>
      <c r="I26" s="23"/>
      <c r="J26" s="21"/>
      <c r="K26" s="21"/>
    </row>
    <row r="27" spans="1:12" ht="12" customHeight="1" x14ac:dyDescent="0.25">
      <c r="B27" s="21"/>
      <c r="I27" s="21"/>
      <c r="J27" s="21"/>
      <c r="K27" s="21"/>
    </row>
    <row r="28" spans="1:12" ht="12" customHeight="1" x14ac:dyDescent="0.25">
      <c r="A28" s="17"/>
      <c r="B28" s="24" t="s">
        <v>26</v>
      </c>
      <c r="C28" s="17"/>
    </row>
  </sheetData>
  <mergeCells count="16">
    <mergeCell ref="A1:L1"/>
    <mergeCell ref="A2:L2"/>
    <mergeCell ref="A3:L3"/>
    <mergeCell ref="A5:A6"/>
    <mergeCell ref="B5:B6"/>
    <mergeCell ref="C5:C6"/>
    <mergeCell ref="I5:I6"/>
    <mergeCell ref="J5:J6"/>
    <mergeCell ref="K5:K6"/>
    <mergeCell ref="L5:L6"/>
    <mergeCell ref="H5:H6"/>
    <mergeCell ref="A19:B19"/>
    <mergeCell ref="D5:D6"/>
    <mergeCell ref="E5:E6"/>
    <mergeCell ref="F5:F6"/>
    <mergeCell ref="G5:G6"/>
  </mergeCells>
  <printOptions horizontalCentered="1"/>
  <pageMargins left="0.55118110236220474" right="0.98425196850393704" top="0.74803149606299213" bottom="0.74803149606299213" header="0.31496062992125984" footer="0.31496062992125984"/>
  <pageSetup paperSize="5" scale="105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view="pageBreakPreview" topLeftCell="E7" zoomScaleNormal="100" zoomScaleSheetLayoutView="100" workbookViewId="0">
      <selection activeCell="R12" sqref="R12"/>
    </sheetView>
  </sheetViews>
  <sheetFormatPr defaultRowHeight="15" x14ac:dyDescent="0.25"/>
  <cols>
    <col min="1" max="1" width="3.42578125" customWidth="1"/>
    <col min="2" max="2" width="13.85546875" customWidth="1"/>
    <col min="3" max="3" width="8" customWidth="1"/>
    <col min="4" max="4" width="7" customWidth="1"/>
    <col min="5" max="6" width="8.42578125" customWidth="1"/>
    <col min="7" max="7" width="6.140625" customWidth="1"/>
    <col min="8" max="8" width="8.5703125" customWidth="1"/>
    <col min="9" max="9" width="10.140625" customWidth="1"/>
    <col min="10" max="10" width="6" customWidth="1"/>
    <col min="11" max="11" width="8.7109375" customWidth="1"/>
    <col min="12" max="12" width="8.28515625" customWidth="1"/>
    <col min="13" max="13" width="7" customWidth="1"/>
    <col min="14" max="14" width="8.140625" customWidth="1"/>
    <col min="15" max="15" width="9.42578125" customWidth="1"/>
    <col min="16" max="16" width="5.28515625" customWidth="1"/>
    <col min="17" max="17" width="7.7109375" customWidth="1"/>
    <col min="18" max="18" width="8.42578125" customWidth="1"/>
    <col min="19" max="19" width="8.140625" customWidth="1"/>
    <col min="20" max="20" width="7.85546875" customWidth="1"/>
    <col min="21" max="21" width="8.7109375" customWidth="1"/>
    <col min="22" max="22" width="7.7109375" customWidth="1"/>
    <col min="23" max="23" width="7.85546875" style="19" customWidth="1"/>
    <col min="24" max="24" width="9.28515625" customWidth="1"/>
    <col min="25" max="25" width="9.140625" customWidth="1"/>
    <col min="26" max="26" width="9" customWidth="1"/>
  </cols>
  <sheetData>
    <row r="1" spans="1:26" ht="15.75" x14ac:dyDescent="0.25">
      <c r="A1" s="45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15.75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ht="15.75" x14ac:dyDescent="0.25">
      <c r="A3" s="45" t="s">
        <v>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15.75" x14ac:dyDescent="0.25">
      <c r="A4" s="1"/>
      <c r="B4" s="1"/>
      <c r="C4" s="2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43"/>
      <c r="X4" s="1"/>
      <c r="Y4" s="1"/>
      <c r="Z4" s="1"/>
    </row>
    <row r="5" spans="1:26" ht="15" customHeight="1" x14ac:dyDescent="0.25">
      <c r="A5" s="48" t="s">
        <v>1</v>
      </c>
      <c r="B5" s="48" t="s">
        <v>2</v>
      </c>
      <c r="C5" s="48" t="s">
        <v>28</v>
      </c>
      <c r="D5" s="50" t="s">
        <v>3</v>
      </c>
      <c r="E5" s="50"/>
      <c r="F5" s="50"/>
      <c r="G5" s="51" t="s">
        <v>5</v>
      </c>
      <c r="H5" s="52"/>
      <c r="I5" s="53"/>
      <c r="J5" s="51" t="s">
        <v>4</v>
      </c>
      <c r="K5" s="52"/>
      <c r="L5" s="52"/>
      <c r="M5" s="52" t="s">
        <v>7</v>
      </c>
      <c r="N5" s="52"/>
      <c r="O5" s="53"/>
      <c r="P5" s="51" t="s">
        <v>6</v>
      </c>
      <c r="Q5" s="52"/>
      <c r="R5" s="53"/>
      <c r="S5" s="51" t="s">
        <v>24</v>
      </c>
      <c r="T5" s="52"/>
      <c r="U5" s="53"/>
      <c r="V5" s="51" t="s">
        <v>25</v>
      </c>
      <c r="W5" s="52"/>
      <c r="X5" s="53"/>
      <c r="Y5" s="48" t="s">
        <v>8</v>
      </c>
      <c r="Z5" s="48" t="s">
        <v>9</v>
      </c>
    </row>
    <row r="6" spans="1:26" ht="21.75" customHeight="1" x14ac:dyDescent="0.25">
      <c r="A6" s="49"/>
      <c r="B6" s="49"/>
      <c r="C6" s="49"/>
      <c r="D6" s="25" t="s">
        <v>21</v>
      </c>
      <c r="E6" s="25" t="s">
        <v>27</v>
      </c>
      <c r="F6" s="25" t="s">
        <v>9</v>
      </c>
      <c r="G6" s="25" t="s">
        <v>21</v>
      </c>
      <c r="H6" s="25" t="s">
        <v>27</v>
      </c>
      <c r="I6" s="25" t="s">
        <v>9</v>
      </c>
      <c r="J6" s="25" t="s">
        <v>21</v>
      </c>
      <c r="K6" s="25" t="s">
        <v>27</v>
      </c>
      <c r="L6" s="25" t="s">
        <v>9</v>
      </c>
      <c r="M6" s="25" t="s">
        <v>21</v>
      </c>
      <c r="N6" s="25" t="s">
        <v>27</v>
      </c>
      <c r="O6" s="25" t="s">
        <v>9</v>
      </c>
      <c r="P6" s="25" t="s">
        <v>21</v>
      </c>
      <c r="Q6" s="25" t="s">
        <v>27</v>
      </c>
      <c r="R6" s="25" t="s">
        <v>9</v>
      </c>
      <c r="S6" s="25" t="s">
        <v>21</v>
      </c>
      <c r="T6" s="25" t="s">
        <v>27</v>
      </c>
      <c r="U6" s="25" t="s">
        <v>9</v>
      </c>
      <c r="V6" s="25" t="s">
        <v>21</v>
      </c>
      <c r="W6" s="41" t="s">
        <v>27</v>
      </c>
      <c r="X6" s="25" t="s">
        <v>9</v>
      </c>
      <c r="Y6" s="49"/>
      <c r="Z6" s="49"/>
    </row>
    <row r="7" spans="1:26" s="9" customFormat="1" ht="30" customHeight="1" x14ac:dyDescent="0.25">
      <c r="A7" s="37">
        <v>1</v>
      </c>
      <c r="B7" s="38" t="s">
        <v>10</v>
      </c>
      <c r="C7" s="36">
        <v>1579</v>
      </c>
      <c r="D7" s="32">
        <v>62</v>
      </c>
      <c r="E7" s="2">
        <f>'Peserta KB Kumulatif'!D7</f>
        <v>72</v>
      </c>
      <c r="F7" s="30">
        <f>E7/D7</f>
        <v>1.1612903225806452</v>
      </c>
      <c r="G7" s="34">
        <v>8</v>
      </c>
      <c r="H7" s="2">
        <f>'Peserta KB Kumulatif'!E7</f>
        <v>16</v>
      </c>
      <c r="I7" s="26">
        <f>H7/G7</f>
        <v>2</v>
      </c>
      <c r="J7" s="33">
        <v>5</v>
      </c>
      <c r="K7" s="2">
        <f>'Peserta KB Kumulatif'!F7</f>
        <v>5</v>
      </c>
      <c r="L7" s="26">
        <f>K7/J7</f>
        <v>1</v>
      </c>
      <c r="M7" s="33">
        <v>110</v>
      </c>
      <c r="N7" s="2">
        <f>'Peserta KB Kumulatif'!G7</f>
        <v>117</v>
      </c>
      <c r="O7" s="26">
        <f>N7/M7</f>
        <v>1.0636363636363637</v>
      </c>
      <c r="P7" s="33">
        <v>54</v>
      </c>
      <c r="Q7" s="2">
        <f>'Peserta KB Kumulatif'!H7</f>
        <v>291</v>
      </c>
      <c r="R7" s="26">
        <f>Q7/P7</f>
        <v>5.3888888888888893</v>
      </c>
      <c r="S7" s="33">
        <v>995</v>
      </c>
      <c r="T7" s="2">
        <f>'Peserta KB Kumulatif'!I7</f>
        <v>873</v>
      </c>
      <c r="U7" s="26">
        <f>T7/S7</f>
        <v>0.87738693467336681</v>
      </c>
      <c r="V7" s="33">
        <v>345</v>
      </c>
      <c r="W7" s="44">
        <f>'Peserta KB Kumulatif'!J7</f>
        <v>89</v>
      </c>
      <c r="X7" s="26">
        <f>W7/V7</f>
        <v>0.25797101449275361</v>
      </c>
      <c r="Y7" s="27">
        <f t="shared" ref="Y7:Y19" si="0">W7+T7+Q7+N7+K7+H7+E7</f>
        <v>1463</v>
      </c>
      <c r="Z7" s="28">
        <f>Y7/C7</f>
        <v>0.92653578214059529</v>
      </c>
    </row>
    <row r="8" spans="1:26" s="9" customFormat="1" ht="30" customHeight="1" x14ac:dyDescent="0.25">
      <c r="A8" s="37">
        <v>2</v>
      </c>
      <c r="B8" s="38" t="s">
        <v>11</v>
      </c>
      <c r="C8" s="36">
        <v>1218</v>
      </c>
      <c r="D8" s="32">
        <v>52</v>
      </c>
      <c r="E8" s="2">
        <f>'Peserta KB Kumulatif'!D8</f>
        <v>54</v>
      </c>
      <c r="F8" s="30">
        <f t="shared" ref="F8:F19" si="1">E8/D8</f>
        <v>1.0384615384615385</v>
      </c>
      <c r="G8" s="34">
        <v>5</v>
      </c>
      <c r="H8" s="2">
        <f>'Peserta KB Kumulatif'!E8</f>
        <v>3</v>
      </c>
      <c r="I8" s="26">
        <f t="shared" ref="I8:I19" si="2">H8/G8</f>
        <v>0.6</v>
      </c>
      <c r="J8" s="33">
        <v>3</v>
      </c>
      <c r="K8" s="2">
        <f>'Peserta KB Kumulatif'!F8</f>
        <v>0</v>
      </c>
      <c r="L8" s="26">
        <f t="shared" ref="L8:L19" si="3">K8/J8</f>
        <v>0</v>
      </c>
      <c r="M8" s="33">
        <v>98</v>
      </c>
      <c r="N8" s="2">
        <f>'Peserta KB Kumulatif'!G8</f>
        <v>116</v>
      </c>
      <c r="O8" s="26">
        <f t="shared" ref="O8:O19" si="4">N8/M8</f>
        <v>1.1836734693877551</v>
      </c>
      <c r="P8" s="33">
        <v>36</v>
      </c>
      <c r="Q8" s="2">
        <f>'Peserta KB Kumulatif'!H8</f>
        <v>29</v>
      </c>
      <c r="R8" s="26">
        <f t="shared" ref="R8:R19" si="5">Q8/P8</f>
        <v>0.80555555555555558</v>
      </c>
      <c r="S8" s="33">
        <v>722</v>
      </c>
      <c r="T8" s="2">
        <f>'Peserta KB Kumulatif'!I8</f>
        <v>383</v>
      </c>
      <c r="U8" s="26">
        <f t="shared" ref="U8:U19" si="6">T8/S8</f>
        <v>0.53047091412742386</v>
      </c>
      <c r="V8" s="33">
        <v>302</v>
      </c>
      <c r="W8" s="44">
        <f>'Peserta KB Kumulatif'!J8</f>
        <v>27</v>
      </c>
      <c r="X8" s="26">
        <f t="shared" ref="X8:X19" si="7">W8/V8</f>
        <v>8.9403973509933773E-2</v>
      </c>
      <c r="Y8" s="27">
        <f t="shared" si="0"/>
        <v>612</v>
      </c>
      <c r="Z8" s="28">
        <f t="shared" ref="Z8:Z17" si="8">Y8/C8</f>
        <v>0.50246305418719217</v>
      </c>
    </row>
    <row r="9" spans="1:26" s="9" customFormat="1" ht="30" customHeight="1" x14ac:dyDescent="0.25">
      <c r="A9" s="37">
        <v>3</v>
      </c>
      <c r="B9" s="38" t="s">
        <v>12</v>
      </c>
      <c r="C9" s="36">
        <v>1383</v>
      </c>
      <c r="D9" s="32">
        <v>58</v>
      </c>
      <c r="E9" s="2">
        <f>'Peserta KB Kumulatif'!D9</f>
        <v>29</v>
      </c>
      <c r="F9" s="30">
        <f t="shared" si="1"/>
        <v>0.5</v>
      </c>
      <c r="G9" s="34">
        <v>5</v>
      </c>
      <c r="H9" s="2">
        <f>'Peserta KB Kumulatif'!E9</f>
        <v>11</v>
      </c>
      <c r="I9" s="26">
        <f t="shared" si="2"/>
        <v>2.2000000000000002</v>
      </c>
      <c r="J9" s="34">
        <v>4</v>
      </c>
      <c r="K9" s="2">
        <f>'Peserta KB Kumulatif'!F9</f>
        <v>0</v>
      </c>
      <c r="L9" s="26">
        <f t="shared" si="3"/>
        <v>0</v>
      </c>
      <c r="M9" s="33">
        <v>106</v>
      </c>
      <c r="N9" s="2">
        <f>'Peserta KB Kumulatif'!G9</f>
        <v>72</v>
      </c>
      <c r="O9" s="26">
        <f t="shared" si="4"/>
        <v>0.67924528301886788</v>
      </c>
      <c r="P9" s="33">
        <v>44</v>
      </c>
      <c r="Q9" s="2">
        <f>'Peserta KB Kumulatif'!H9</f>
        <v>94</v>
      </c>
      <c r="R9" s="26">
        <f t="shared" si="5"/>
        <v>2.1363636363636362</v>
      </c>
      <c r="S9" s="33">
        <v>846</v>
      </c>
      <c r="T9" s="2">
        <f>'Peserta KB Kumulatif'!I9</f>
        <v>565</v>
      </c>
      <c r="U9" s="26">
        <f t="shared" si="6"/>
        <v>0.6678486997635934</v>
      </c>
      <c r="V9" s="33">
        <v>320</v>
      </c>
      <c r="W9" s="44">
        <f>'Peserta KB Kumulatif'!J9</f>
        <v>268</v>
      </c>
      <c r="X9" s="26">
        <f t="shared" si="7"/>
        <v>0.83750000000000002</v>
      </c>
      <c r="Y9" s="27">
        <f t="shared" si="0"/>
        <v>1039</v>
      </c>
      <c r="Z9" s="28">
        <f t="shared" si="8"/>
        <v>0.7512653651482285</v>
      </c>
    </row>
    <row r="10" spans="1:26" s="9" customFormat="1" ht="30" customHeight="1" x14ac:dyDescent="0.25">
      <c r="A10" s="39">
        <v>4</v>
      </c>
      <c r="B10" s="38" t="s">
        <v>13</v>
      </c>
      <c r="C10" s="36">
        <v>2511</v>
      </c>
      <c r="D10" s="32">
        <v>128</v>
      </c>
      <c r="E10" s="2">
        <f>'Peserta KB Kumulatif'!D10</f>
        <v>256</v>
      </c>
      <c r="F10" s="30">
        <f t="shared" si="1"/>
        <v>2</v>
      </c>
      <c r="G10" s="34">
        <v>10</v>
      </c>
      <c r="H10" s="2">
        <f>'Peserta KB Kumulatif'!E10</f>
        <v>62</v>
      </c>
      <c r="I10" s="26">
        <f t="shared" si="2"/>
        <v>6.2</v>
      </c>
      <c r="J10" s="33">
        <v>9</v>
      </c>
      <c r="K10" s="2">
        <f>'Peserta KB Kumulatif'!F10</f>
        <v>2</v>
      </c>
      <c r="L10" s="26">
        <f t="shared" si="3"/>
        <v>0.22222222222222221</v>
      </c>
      <c r="M10" s="33">
        <v>199</v>
      </c>
      <c r="N10" s="2">
        <f>'Peserta KB Kumulatif'!G10</f>
        <v>103</v>
      </c>
      <c r="O10" s="26">
        <f t="shared" si="4"/>
        <v>0.51758793969849248</v>
      </c>
      <c r="P10" s="33">
        <v>68</v>
      </c>
      <c r="Q10" s="2">
        <f>'Peserta KB Kumulatif'!H10</f>
        <v>166</v>
      </c>
      <c r="R10" s="26">
        <f t="shared" si="5"/>
        <v>2.4411764705882355</v>
      </c>
      <c r="S10" s="33">
        <v>1385</v>
      </c>
      <c r="T10" s="2">
        <f>'Peserta KB Kumulatif'!I10</f>
        <v>740</v>
      </c>
      <c r="U10" s="26">
        <f t="shared" si="6"/>
        <v>0.53429602888086647</v>
      </c>
      <c r="V10" s="33">
        <v>712</v>
      </c>
      <c r="W10" s="44">
        <f>'Peserta KB Kumulatif'!J10</f>
        <v>151</v>
      </c>
      <c r="X10" s="26">
        <f t="shared" si="7"/>
        <v>0.21207865168539325</v>
      </c>
      <c r="Y10" s="27">
        <f t="shared" si="0"/>
        <v>1480</v>
      </c>
      <c r="Z10" s="28">
        <f t="shared" si="8"/>
        <v>0.58940661091198721</v>
      </c>
    </row>
    <row r="11" spans="1:26" s="9" customFormat="1" ht="30" customHeight="1" x14ac:dyDescent="0.25">
      <c r="A11" s="39">
        <v>5</v>
      </c>
      <c r="B11" s="38" t="s">
        <v>14</v>
      </c>
      <c r="C11" s="36">
        <v>1764</v>
      </c>
      <c r="D11" s="32">
        <v>75</v>
      </c>
      <c r="E11" s="2">
        <f>'Peserta KB Kumulatif'!D11</f>
        <v>55</v>
      </c>
      <c r="F11" s="30">
        <f t="shared" si="1"/>
        <v>0.73333333333333328</v>
      </c>
      <c r="G11" s="34">
        <v>8</v>
      </c>
      <c r="H11" s="2">
        <f>'Peserta KB Kumulatif'!E11</f>
        <v>12</v>
      </c>
      <c r="I11" s="26">
        <f t="shared" si="2"/>
        <v>1.5</v>
      </c>
      <c r="J11" s="33">
        <v>5</v>
      </c>
      <c r="K11" s="2">
        <f>'Peserta KB Kumulatif'!F11</f>
        <v>0</v>
      </c>
      <c r="L11" s="26">
        <f t="shared" si="3"/>
        <v>0</v>
      </c>
      <c r="M11" s="33">
        <v>136</v>
      </c>
      <c r="N11" s="2">
        <f>'Peserta KB Kumulatif'!G11</f>
        <v>374</v>
      </c>
      <c r="O11" s="26">
        <f t="shared" si="4"/>
        <v>2.75</v>
      </c>
      <c r="P11" s="33">
        <v>65</v>
      </c>
      <c r="Q11" s="2">
        <f>'Peserta KB Kumulatif'!H11</f>
        <v>216</v>
      </c>
      <c r="R11" s="26">
        <f t="shared" si="5"/>
        <v>3.3230769230769233</v>
      </c>
      <c r="S11" s="33">
        <v>1065</v>
      </c>
      <c r="T11" s="2">
        <f>'Peserta KB Kumulatif'!I11</f>
        <v>541</v>
      </c>
      <c r="U11" s="26">
        <f t="shared" si="6"/>
        <v>0.50798122065727702</v>
      </c>
      <c r="V11" s="33">
        <v>410</v>
      </c>
      <c r="W11" s="44">
        <f>'Peserta KB Kumulatif'!J11</f>
        <v>457</v>
      </c>
      <c r="X11" s="26">
        <f t="shared" si="7"/>
        <v>1.1146341463414635</v>
      </c>
      <c r="Y11" s="27">
        <f t="shared" si="0"/>
        <v>1655</v>
      </c>
      <c r="Z11" s="28">
        <f t="shared" si="8"/>
        <v>0.9382086167800453</v>
      </c>
    </row>
    <row r="12" spans="1:26" s="9" customFormat="1" ht="30" customHeight="1" x14ac:dyDescent="0.25">
      <c r="A12" s="39">
        <v>6</v>
      </c>
      <c r="B12" s="38" t="s">
        <v>15</v>
      </c>
      <c r="C12" s="36">
        <v>1815</v>
      </c>
      <c r="D12" s="32">
        <v>81</v>
      </c>
      <c r="E12" s="2">
        <f>'Peserta KB Kumulatif'!D12</f>
        <v>59</v>
      </c>
      <c r="F12" s="30">
        <f t="shared" si="1"/>
        <v>0.72839506172839508</v>
      </c>
      <c r="G12" s="34">
        <v>10</v>
      </c>
      <c r="H12" s="2">
        <f>'Peserta KB Kumulatif'!E12</f>
        <v>7</v>
      </c>
      <c r="I12" s="26">
        <f t="shared" si="2"/>
        <v>0.7</v>
      </c>
      <c r="J12" s="33">
        <v>6</v>
      </c>
      <c r="K12" s="2">
        <f>'Peserta KB Kumulatif'!F12</f>
        <v>0</v>
      </c>
      <c r="L12" s="26">
        <f t="shared" si="3"/>
        <v>0</v>
      </c>
      <c r="M12" s="33">
        <v>132</v>
      </c>
      <c r="N12" s="2">
        <f>'Peserta KB Kumulatif'!G12</f>
        <v>102</v>
      </c>
      <c r="O12" s="26">
        <f t="shared" si="4"/>
        <v>0.77272727272727271</v>
      </c>
      <c r="P12" s="33">
        <v>62</v>
      </c>
      <c r="Q12" s="2">
        <f>'Peserta KB Kumulatif'!H12</f>
        <v>87</v>
      </c>
      <c r="R12" s="26">
        <f t="shared" si="5"/>
        <v>1.403225806451613</v>
      </c>
      <c r="S12" s="33">
        <v>1076</v>
      </c>
      <c r="T12" s="2">
        <f>'Peserta KB Kumulatif'!I12</f>
        <v>487</v>
      </c>
      <c r="U12" s="26">
        <f t="shared" si="6"/>
        <v>0.45260223048327136</v>
      </c>
      <c r="V12" s="33">
        <v>448</v>
      </c>
      <c r="W12" s="44">
        <f>'Peserta KB Kumulatif'!J12</f>
        <v>233</v>
      </c>
      <c r="X12" s="26">
        <f t="shared" si="7"/>
        <v>0.5200892857142857</v>
      </c>
      <c r="Y12" s="27">
        <f t="shared" si="0"/>
        <v>975</v>
      </c>
      <c r="Z12" s="28">
        <f t="shared" si="8"/>
        <v>0.53719008264462809</v>
      </c>
    </row>
    <row r="13" spans="1:26" s="9" customFormat="1" ht="30" customHeight="1" x14ac:dyDescent="0.25">
      <c r="A13" s="39">
        <v>7</v>
      </c>
      <c r="B13" s="38" t="s">
        <v>16</v>
      </c>
      <c r="C13" s="36">
        <v>1985</v>
      </c>
      <c r="D13" s="32">
        <v>89</v>
      </c>
      <c r="E13" s="2">
        <f>'Peserta KB Kumulatif'!D13</f>
        <v>18</v>
      </c>
      <c r="F13" s="30">
        <f t="shared" si="1"/>
        <v>0.20224719101123595</v>
      </c>
      <c r="G13" s="34">
        <v>10</v>
      </c>
      <c r="H13" s="2">
        <f>'Peserta KB Kumulatif'!E13</f>
        <v>0</v>
      </c>
      <c r="I13" s="26">
        <f t="shared" si="2"/>
        <v>0</v>
      </c>
      <c r="J13" s="33">
        <v>8</v>
      </c>
      <c r="K13" s="2">
        <f>'Peserta KB Kumulatif'!F13</f>
        <v>0</v>
      </c>
      <c r="L13" s="26">
        <f t="shared" si="3"/>
        <v>0</v>
      </c>
      <c r="M13" s="33">
        <v>158</v>
      </c>
      <c r="N13" s="2">
        <f>'Peserta KB Kumulatif'!G13</f>
        <v>1</v>
      </c>
      <c r="O13" s="26">
        <f t="shared" si="4"/>
        <v>6.3291139240506328E-3</v>
      </c>
      <c r="P13" s="33">
        <v>69</v>
      </c>
      <c r="Q13" s="2">
        <f>'Peserta KB Kumulatif'!H13</f>
        <v>193</v>
      </c>
      <c r="R13" s="26">
        <f t="shared" si="5"/>
        <v>2.7971014492753623</v>
      </c>
      <c r="S13" s="33">
        <v>1176</v>
      </c>
      <c r="T13" s="2">
        <f>'Peserta KB Kumulatif'!I13</f>
        <v>1570</v>
      </c>
      <c r="U13" s="26">
        <f t="shared" si="6"/>
        <v>1.3350340136054422</v>
      </c>
      <c r="V13" s="33">
        <v>475</v>
      </c>
      <c r="W13" s="44">
        <f>'Peserta KB Kumulatif'!J13</f>
        <v>42</v>
      </c>
      <c r="X13" s="26">
        <f t="shared" si="7"/>
        <v>8.8421052631578942E-2</v>
      </c>
      <c r="Y13" s="27">
        <f t="shared" si="0"/>
        <v>1824</v>
      </c>
      <c r="Z13" s="28">
        <f t="shared" si="8"/>
        <v>0.91889168765743068</v>
      </c>
    </row>
    <row r="14" spans="1:26" s="9" customFormat="1" ht="30" customHeight="1" x14ac:dyDescent="0.25">
      <c r="A14" s="39">
        <v>8</v>
      </c>
      <c r="B14" s="38" t="s">
        <v>17</v>
      </c>
      <c r="C14" s="36">
        <v>1836</v>
      </c>
      <c r="D14" s="32">
        <v>80</v>
      </c>
      <c r="E14" s="2">
        <f>'Peserta KB Kumulatif'!D14</f>
        <v>121</v>
      </c>
      <c r="F14" s="30">
        <f t="shared" si="1"/>
        <v>1.5125</v>
      </c>
      <c r="G14" s="34">
        <v>10</v>
      </c>
      <c r="H14" s="2">
        <f>'Peserta KB Kumulatif'!E14</f>
        <v>11</v>
      </c>
      <c r="I14" s="26">
        <f t="shared" si="2"/>
        <v>1.1000000000000001</v>
      </c>
      <c r="J14" s="33">
        <v>8</v>
      </c>
      <c r="K14" s="2">
        <f>'Peserta KB Kumulatif'!F14</f>
        <v>3</v>
      </c>
      <c r="L14" s="26">
        <f t="shared" si="3"/>
        <v>0.375</v>
      </c>
      <c r="M14" s="33">
        <v>147</v>
      </c>
      <c r="N14" s="2">
        <f>'Peserta KB Kumulatif'!G14</f>
        <v>159</v>
      </c>
      <c r="O14" s="26">
        <f t="shared" si="4"/>
        <v>1.0816326530612246</v>
      </c>
      <c r="P14" s="33">
        <v>68</v>
      </c>
      <c r="Q14" s="2">
        <f>'Peserta KB Kumulatif'!H14</f>
        <v>117</v>
      </c>
      <c r="R14" s="26">
        <f t="shared" si="5"/>
        <v>1.7205882352941178</v>
      </c>
      <c r="S14" s="33">
        <v>1065</v>
      </c>
      <c r="T14" s="2">
        <f>'Peserta KB Kumulatif'!I14</f>
        <v>442</v>
      </c>
      <c r="U14" s="26">
        <f t="shared" si="6"/>
        <v>0.41502347417840374</v>
      </c>
      <c r="V14" s="33">
        <v>458</v>
      </c>
      <c r="W14" s="44">
        <f>'Peserta KB Kumulatif'!J14</f>
        <v>121</v>
      </c>
      <c r="X14" s="26">
        <f t="shared" si="7"/>
        <v>0.26419213973799127</v>
      </c>
      <c r="Y14" s="27">
        <f t="shared" si="0"/>
        <v>974</v>
      </c>
      <c r="Z14" s="28">
        <f t="shared" si="8"/>
        <v>0.5305010893246187</v>
      </c>
    </row>
    <row r="15" spans="1:26" s="9" customFormat="1" ht="30" customHeight="1" x14ac:dyDescent="0.25">
      <c r="A15" s="39">
        <v>9</v>
      </c>
      <c r="B15" s="38" t="s">
        <v>18</v>
      </c>
      <c r="C15" s="36">
        <v>2713</v>
      </c>
      <c r="D15" s="32">
        <v>142</v>
      </c>
      <c r="E15" s="2">
        <f>'Peserta KB Kumulatif'!D15</f>
        <v>201</v>
      </c>
      <c r="F15" s="30">
        <f t="shared" si="1"/>
        <v>1.4154929577464788</v>
      </c>
      <c r="G15" s="34">
        <v>12</v>
      </c>
      <c r="H15" s="2">
        <f>'Peserta KB Kumulatif'!E15</f>
        <v>189</v>
      </c>
      <c r="I15" s="26">
        <f t="shared" si="2"/>
        <v>15.75</v>
      </c>
      <c r="J15" s="33">
        <v>10</v>
      </c>
      <c r="K15" s="2">
        <f>'Peserta KB Kumulatif'!F15</f>
        <v>4</v>
      </c>
      <c r="L15" s="40">
        <f t="shared" si="3"/>
        <v>0.4</v>
      </c>
      <c r="M15" s="33">
        <v>196</v>
      </c>
      <c r="N15" s="2">
        <f>'Peserta KB Kumulatif'!G15</f>
        <v>590</v>
      </c>
      <c r="O15" s="26">
        <f t="shared" si="4"/>
        <v>3.010204081632653</v>
      </c>
      <c r="P15" s="33">
        <v>76</v>
      </c>
      <c r="Q15" s="2">
        <f>'Peserta KB Kumulatif'!H15</f>
        <v>187</v>
      </c>
      <c r="R15" s="26">
        <f t="shared" si="5"/>
        <v>2.4605263157894739</v>
      </c>
      <c r="S15" s="33">
        <v>1492</v>
      </c>
      <c r="T15" s="2">
        <f>'Peserta KB Kumulatif'!I15</f>
        <v>512</v>
      </c>
      <c r="U15" s="26">
        <f t="shared" si="6"/>
        <v>0.34316353887399464</v>
      </c>
      <c r="V15" s="33">
        <v>785</v>
      </c>
      <c r="W15" s="44">
        <f>'Peserta KB Kumulatif'!J15</f>
        <v>105</v>
      </c>
      <c r="X15" s="26">
        <f t="shared" si="7"/>
        <v>0.13375796178343949</v>
      </c>
      <c r="Y15" s="27">
        <f t="shared" si="0"/>
        <v>1788</v>
      </c>
      <c r="Z15" s="28">
        <f t="shared" si="8"/>
        <v>0.65904902322152603</v>
      </c>
    </row>
    <row r="16" spans="1:26" s="9" customFormat="1" ht="30" customHeight="1" x14ac:dyDescent="0.25">
      <c r="A16" s="39">
        <v>10</v>
      </c>
      <c r="B16" s="38" t="s">
        <v>23</v>
      </c>
      <c r="C16" s="36">
        <v>1629</v>
      </c>
      <c r="D16" s="32">
        <v>70</v>
      </c>
      <c r="E16" s="2">
        <f>'Peserta KB Kumulatif'!D16</f>
        <v>93</v>
      </c>
      <c r="F16" s="30">
        <f t="shared" si="1"/>
        <v>1.3285714285714285</v>
      </c>
      <c r="G16" s="34">
        <v>8</v>
      </c>
      <c r="H16" s="2">
        <f>'Peserta KB Kumulatif'!E16</f>
        <v>3</v>
      </c>
      <c r="I16" s="26">
        <f t="shared" si="2"/>
        <v>0.375</v>
      </c>
      <c r="J16" s="33">
        <v>6</v>
      </c>
      <c r="K16" s="2">
        <f>'Peserta KB Kumulatif'!F16</f>
        <v>0</v>
      </c>
      <c r="L16" s="26">
        <f t="shared" si="3"/>
        <v>0</v>
      </c>
      <c r="M16" s="33">
        <v>141</v>
      </c>
      <c r="N16" s="2">
        <f>'Peserta KB Kumulatif'!G16</f>
        <v>103</v>
      </c>
      <c r="O16" s="26">
        <f t="shared" si="4"/>
        <v>0.73049645390070927</v>
      </c>
      <c r="P16" s="33">
        <v>49</v>
      </c>
      <c r="Q16" s="2">
        <f>'Peserta KB Kumulatif'!H16</f>
        <v>104</v>
      </c>
      <c r="R16" s="26">
        <f t="shared" si="5"/>
        <v>2.1224489795918369</v>
      </c>
      <c r="S16" s="33">
        <v>990</v>
      </c>
      <c r="T16" s="2">
        <f>'Peserta KB Kumulatif'!I16</f>
        <v>707</v>
      </c>
      <c r="U16" s="26">
        <f t="shared" si="6"/>
        <v>0.71414141414141419</v>
      </c>
      <c r="V16" s="33">
        <v>365</v>
      </c>
      <c r="W16" s="44">
        <f>'Peserta KB Kumulatif'!J16</f>
        <v>67</v>
      </c>
      <c r="X16" s="26">
        <f t="shared" si="7"/>
        <v>0.18356164383561643</v>
      </c>
      <c r="Y16" s="27">
        <f t="shared" si="0"/>
        <v>1077</v>
      </c>
      <c r="Z16" s="28">
        <f t="shared" si="8"/>
        <v>0.66114180478821361</v>
      </c>
    </row>
    <row r="17" spans="1:26" s="9" customFormat="1" ht="30" customHeight="1" x14ac:dyDescent="0.25">
      <c r="A17" s="39">
        <v>11</v>
      </c>
      <c r="B17" s="38" t="s">
        <v>19</v>
      </c>
      <c r="C17" s="36">
        <v>1562</v>
      </c>
      <c r="D17" s="32">
        <v>64</v>
      </c>
      <c r="E17" s="2">
        <f>'Peserta KB Kumulatif'!D17</f>
        <v>85</v>
      </c>
      <c r="F17" s="30">
        <f t="shared" si="1"/>
        <v>1.328125</v>
      </c>
      <c r="G17" s="34">
        <v>8</v>
      </c>
      <c r="H17" s="2">
        <f>'Peserta KB Kumulatif'!E17</f>
        <v>33</v>
      </c>
      <c r="I17" s="26">
        <f t="shared" si="2"/>
        <v>4.125</v>
      </c>
      <c r="J17" s="33">
        <v>5</v>
      </c>
      <c r="K17" s="2">
        <f>'Peserta KB Kumulatif'!F17</f>
        <v>0</v>
      </c>
      <c r="L17" s="26">
        <f t="shared" si="3"/>
        <v>0</v>
      </c>
      <c r="M17" s="33">
        <v>118</v>
      </c>
      <c r="N17" s="2">
        <f>'Peserta KB Kumulatif'!G17</f>
        <v>114</v>
      </c>
      <c r="O17" s="26">
        <f t="shared" si="4"/>
        <v>0.96610169491525422</v>
      </c>
      <c r="P17" s="33">
        <v>48</v>
      </c>
      <c r="Q17" s="2">
        <f>'Peserta KB Kumulatif'!H17</f>
        <v>94</v>
      </c>
      <c r="R17" s="26">
        <f t="shared" si="5"/>
        <v>1.9583333333333333</v>
      </c>
      <c r="S17" s="33">
        <v>965</v>
      </c>
      <c r="T17" s="2">
        <f>'Peserta KB Kumulatif'!I17</f>
        <v>359</v>
      </c>
      <c r="U17" s="26">
        <f t="shared" si="6"/>
        <v>0.37202072538860104</v>
      </c>
      <c r="V17" s="33">
        <v>354</v>
      </c>
      <c r="W17" s="44">
        <f>'Peserta KB Kumulatif'!J17</f>
        <v>200</v>
      </c>
      <c r="X17" s="26">
        <f t="shared" si="7"/>
        <v>0.56497175141242939</v>
      </c>
      <c r="Y17" s="27">
        <f t="shared" si="0"/>
        <v>885</v>
      </c>
      <c r="Z17" s="28">
        <f t="shared" si="8"/>
        <v>0.56658130601792578</v>
      </c>
    </row>
    <row r="18" spans="1:26" s="9" customFormat="1" ht="30" customHeight="1" x14ac:dyDescent="0.25">
      <c r="A18" s="37">
        <v>12</v>
      </c>
      <c r="B18" s="38" t="s">
        <v>20</v>
      </c>
      <c r="C18" s="36">
        <v>2558</v>
      </c>
      <c r="D18" s="32">
        <v>146</v>
      </c>
      <c r="E18" s="2">
        <f>'Peserta KB Kumulatif'!D18</f>
        <v>156</v>
      </c>
      <c r="F18" s="30">
        <f t="shared" si="1"/>
        <v>1.0684931506849316</v>
      </c>
      <c r="G18" s="34">
        <v>12</v>
      </c>
      <c r="H18" s="2">
        <f>'Peserta KB Kumulatif'!E18</f>
        <v>11</v>
      </c>
      <c r="I18" s="26">
        <f t="shared" si="2"/>
        <v>0.91666666666666663</v>
      </c>
      <c r="J18" s="33">
        <v>10</v>
      </c>
      <c r="K18" s="2">
        <f>'Peserta KB Kumulatif'!F18</f>
        <v>0</v>
      </c>
      <c r="L18" s="26">
        <f t="shared" si="3"/>
        <v>0</v>
      </c>
      <c r="M18" s="33">
        <v>190</v>
      </c>
      <c r="N18" s="2">
        <f>'Peserta KB Kumulatif'!G18</f>
        <v>128</v>
      </c>
      <c r="O18" s="26">
        <f t="shared" si="4"/>
        <v>0.67368421052631577</v>
      </c>
      <c r="P18" s="33">
        <v>59</v>
      </c>
      <c r="Q18" s="2">
        <f>'Peserta KB Kumulatif'!H18</f>
        <v>53</v>
      </c>
      <c r="R18" s="26">
        <f t="shared" si="5"/>
        <v>0.89830508474576276</v>
      </c>
      <c r="S18" s="33">
        <v>1410</v>
      </c>
      <c r="T18" s="2">
        <f>'Peserta KB Kumulatif'!I18</f>
        <v>852</v>
      </c>
      <c r="U18" s="26">
        <f t="shared" si="6"/>
        <v>0.60425531914893615</v>
      </c>
      <c r="V18" s="33">
        <v>731</v>
      </c>
      <c r="W18" s="44">
        <f>'Peserta KB Kumulatif'!J18</f>
        <v>88</v>
      </c>
      <c r="X18" s="26">
        <f t="shared" si="7"/>
        <v>0.12038303693570451</v>
      </c>
      <c r="Y18" s="27">
        <f t="shared" si="0"/>
        <v>1288</v>
      </c>
      <c r="Z18" s="28">
        <f>Y18/C18</f>
        <v>0.50351837372947617</v>
      </c>
    </row>
    <row r="19" spans="1:26" s="9" customFormat="1" ht="30" customHeight="1" x14ac:dyDescent="0.25">
      <c r="A19" s="46" t="s">
        <v>8</v>
      </c>
      <c r="B19" s="47"/>
      <c r="C19" s="15">
        <f>SUM(C7:C18)</f>
        <v>22553</v>
      </c>
      <c r="D19" s="31">
        <f>SUM(D7:D18)</f>
        <v>1047</v>
      </c>
      <c r="E19" s="31">
        <f>SUM(E7:E18)</f>
        <v>1199</v>
      </c>
      <c r="F19" s="30">
        <f t="shared" si="1"/>
        <v>1.1451766953199618</v>
      </c>
      <c r="G19" s="35">
        <f>SUM(G7:G18)</f>
        <v>106</v>
      </c>
      <c r="H19" s="35">
        <f>SUM(H7:H18)</f>
        <v>358</v>
      </c>
      <c r="I19" s="26">
        <f t="shared" si="2"/>
        <v>3.3773584905660377</v>
      </c>
      <c r="J19" s="35">
        <f>SUM(J7:J18)</f>
        <v>79</v>
      </c>
      <c r="K19" s="35">
        <f>SUM(K7:K18)</f>
        <v>14</v>
      </c>
      <c r="L19" s="26">
        <f t="shared" si="3"/>
        <v>0.17721518987341772</v>
      </c>
      <c r="M19" s="35">
        <f>SUM(M7:M18)</f>
        <v>1731</v>
      </c>
      <c r="N19" s="35">
        <f>SUM(N7:N18)</f>
        <v>1979</v>
      </c>
      <c r="O19" s="26">
        <f t="shared" si="4"/>
        <v>1.1432697862507222</v>
      </c>
      <c r="P19" s="35">
        <f>SUM(P7:P18)</f>
        <v>698</v>
      </c>
      <c r="Q19" s="35">
        <f>SUM(Q7:Q18)</f>
        <v>1631</v>
      </c>
      <c r="R19" s="26">
        <f t="shared" si="5"/>
        <v>2.3366762177650431</v>
      </c>
      <c r="S19" s="35">
        <f>SUM(S7:S18)</f>
        <v>13187</v>
      </c>
      <c r="T19" s="35">
        <f>SUM(T7:T18)</f>
        <v>8031</v>
      </c>
      <c r="U19" s="26">
        <f t="shared" si="6"/>
        <v>0.60900887237430801</v>
      </c>
      <c r="V19" s="15">
        <f>SUM(V7:V18)</f>
        <v>5705</v>
      </c>
      <c r="W19" s="31">
        <f>SUM(W7:W18)</f>
        <v>1848</v>
      </c>
      <c r="X19" s="26">
        <f t="shared" si="7"/>
        <v>0.32392638036809818</v>
      </c>
      <c r="Y19" s="27">
        <f t="shared" si="0"/>
        <v>15060</v>
      </c>
      <c r="Z19" s="16">
        <f>Y19/C19</f>
        <v>0.66776038664479231</v>
      </c>
    </row>
    <row r="21" spans="1:26" s="9" customFormat="1" ht="18.75" customHeight="1" x14ac:dyDescent="0.25">
      <c r="U21" s="20"/>
      <c r="V21" s="20"/>
      <c r="W21" s="20"/>
      <c r="X21" s="19"/>
      <c r="Y21" s="19"/>
    </row>
    <row r="22" spans="1:26" ht="20.25" customHeight="1" x14ac:dyDescent="0.25">
      <c r="B22" s="21"/>
      <c r="U22" s="21"/>
      <c r="V22" s="21"/>
      <c r="X22" s="21"/>
      <c r="Y22" s="21"/>
    </row>
    <row r="23" spans="1:26" ht="15.75" x14ac:dyDescent="0.25">
      <c r="B23" s="22"/>
      <c r="U23" s="21"/>
      <c r="V23" s="21"/>
      <c r="X23" s="21"/>
      <c r="Y23" s="21"/>
    </row>
    <row r="24" spans="1:26" x14ac:dyDescent="0.25">
      <c r="B24" s="21"/>
      <c r="U24" s="21"/>
      <c r="V24" s="21"/>
      <c r="X24" s="21"/>
      <c r="Y24" s="21"/>
    </row>
    <row r="25" spans="1:26" x14ac:dyDescent="0.25">
      <c r="B25" s="21"/>
      <c r="U25" s="21"/>
      <c r="V25" s="21"/>
      <c r="X25" s="21"/>
      <c r="Y25" s="21"/>
    </row>
    <row r="26" spans="1:26" x14ac:dyDescent="0.25">
      <c r="B26" s="23"/>
      <c r="U26" s="23"/>
      <c r="V26" s="23"/>
      <c r="W26" s="42"/>
      <c r="X26" s="21"/>
      <c r="Y26" s="21"/>
    </row>
    <row r="27" spans="1:26" ht="12" customHeight="1" x14ac:dyDescent="0.25">
      <c r="B27" s="21"/>
      <c r="U27" s="21"/>
      <c r="V27" s="21"/>
      <c r="X27" s="21"/>
      <c r="Y27" s="21"/>
    </row>
    <row r="28" spans="1:26" ht="12" customHeight="1" x14ac:dyDescent="0.25">
      <c r="A28" s="17"/>
      <c r="B28" s="24" t="s">
        <v>26</v>
      </c>
      <c r="C28" s="17"/>
      <c r="D28" s="17"/>
      <c r="E28" s="17"/>
    </row>
  </sheetData>
  <mergeCells count="16">
    <mergeCell ref="A1:Z1"/>
    <mergeCell ref="A2:Z2"/>
    <mergeCell ref="A3:Z3"/>
    <mergeCell ref="A5:A6"/>
    <mergeCell ref="B5:B6"/>
    <mergeCell ref="C5:C6"/>
    <mergeCell ref="V5:X5"/>
    <mergeCell ref="Y5:Y6"/>
    <mergeCell ref="Z5:Z6"/>
    <mergeCell ref="P5:R5"/>
    <mergeCell ref="S5:U5"/>
    <mergeCell ref="A19:B19"/>
    <mergeCell ref="D5:F5"/>
    <mergeCell ref="G5:I5"/>
    <mergeCell ref="J5:L5"/>
    <mergeCell ref="M5:O5"/>
  </mergeCells>
  <printOptions horizontalCentered="1"/>
  <pageMargins left="0.15748031496062992" right="0.98425196850393704" top="0.74803149606299213" bottom="0.74803149606299213" header="0.31496062992125984" footer="0.31496062992125984"/>
  <pageSetup paperSize="5" scale="78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Peserta KB Kumulatif</vt:lpstr>
      <vt:lpstr>Peserta KB Kumulatif (2)</vt:lpstr>
      <vt:lpstr>'Peserta KB Kumulatif'!Print_Area</vt:lpstr>
      <vt:lpstr>'Peserta KB Kumulatif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PC</dc:creator>
  <cp:lastModifiedBy>KB</cp:lastModifiedBy>
  <cp:lastPrinted>2021-01-13T11:22:43Z</cp:lastPrinted>
  <dcterms:created xsi:type="dcterms:W3CDTF">2016-01-26T06:55:35Z</dcterms:created>
  <dcterms:modified xsi:type="dcterms:W3CDTF">2022-10-07T03:24:30Z</dcterms:modified>
</cp:coreProperties>
</file>