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AHUN 2023\IKHTISAR Desa Mojorejo\"/>
    </mc:Choice>
  </mc:AlternateContent>
  <xr:revisionPtr revIDLastSave="0" documentId="13_ncr:1_{5312502E-C397-45AE-ADA4-BDDBFDFC6BCD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belanja" sheetId="1" r:id="rId1"/>
    <sheet name="pendapatan" sheetId="2" r:id="rId2"/>
    <sheet name="pembiayaan" sheetId="3" r:id="rId3"/>
  </sheets>
  <definedNames>
    <definedName name="_xlnm.Print_Area" localSheetId="0">belanja!$A$1:$Y$20</definedName>
    <definedName name="_xlnm.Print_Area" localSheetId="2">pembiayaan!$A$1:$Q$18</definedName>
    <definedName name="_xlnm.Print_Area" localSheetId="1">pendapatan!$A$1:$AB$75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1" i="1" l="1"/>
  <c r="G11" i="1"/>
  <c r="Y11" i="1"/>
  <c r="X11" i="1"/>
  <c r="R11" i="1"/>
  <c r="S11" i="1" s="1"/>
  <c r="Q68" i="2" l="1"/>
  <c r="S68" i="2" s="1"/>
  <c r="N11" i="1"/>
  <c r="H11" i="1" l="1"/>
  <c r="Y16" i="1" l="1"/>
  <c r="M12" i="3" l="1"/>
  <c r="Q12" i="3" s="1"/>
  <c r="Z68" i="2" l="1"/>
  <c r="AB68" i="2" s="1"/>
  <c r="N16" i="1" l="1"/>
  <c r="F12" i="3"/>
  <c r="J12" i="3" s="1"/>
  <c r="I23" i="2" l="1"/>
  <c r="I22" i="2"/>
  <c r="J20" i="2"/>
  <c r="H20" i="2"/>
  <c r="G20" i="2"/>
  <c r="F20" i="2"/>
  <c r="E20" i="2"/>
  <c r="D20" i="2"/>
  <c r="I19" i="2"/>
  <c r="I18" i="2"/>
  <c r="I20" i="2" s="1"/>
  <c r="H16" i="2"/>
  <c r="I14" i="2"/>
  <c r="I13" i="2"/>
  <c r="I12" i="2"/>
</calcChain>
</file>

<file path=xl/sharedStrings.xml><?xml version="1.0" encoding="utf-8"?>
<sst xmlns="http://schemas.openxmlformats.org/spreadsheetml/2006/main" count="177" uniqueCount="116">
  <si>
    <t>PADes</t>
  </si>
  <si>
    <t>DD</t>
  </si>
  <si>
    <t>ADD</t>
  </si>
  <si>
    <t>Bagi Hasil PDRD</t>
  </si>
  <si>
    <t>Bantuan Keuangan</t>
  </si>
  <si>
    <t>Jumlah Transfer</t>
  </si>
  <si>
    <t>Transfer</t>
  </si>
  <si>
    <t>Lain-Lain</t>
  </si>
  <si>
    <t>Jenis Belanja</t>
  </si>
  <si>
    <t>Pegawai</t>
  </si>
  <si>
    <t>Barang/Jasa</t>
  </si>
  <si>
    <t>Modal</t>
  </si>
  <si>
    <t>Tak Terduga</t>
  </si>
  <si>
    <t>Total Belanja</t>
  </si>
  <si>
    <t>Belanja Bidang Kewenangan</t>
  </si>
  <si>
    <t>Pemerintahan</t>
  </si>
  <si>
    <t>Pembangunan</t>
  </si>
  <si>
    <t>Pembinaan</t>
  </si>
  <si>
    <t>Pemberdayaan</t>
  </si>
  <si>
    <t xml:space="preserve">ANGGARAN BELANJA DESA </t>
  </si>
  <si>
    <t>ANGGARAN PEMBIAYAAN (Rp)</t>
  </si>
  <si>
    <t>Penerimaan</t>
  </si>
  <si>
    <t>Silpa</t>
  </si>
  <si>
    <t>Jumlah</t>
  </si>
  <si>
    <t>Pengeluaran</t>
  </si>
  <si>
    <t>Penyertaan Modal</t>
  </si>
  <si>
    <t>Pembiayaan Netto</t>
  </si>
  <si>
    <t>REALISASI PEMBIAYAAN (Rp)</t>
  </si>
  <si>
    <t>Kode Kecamatan</t>
  </si>
  <si>
    <t>Nama Kecamatan</t>
  </si>
  <si>
    <t>Nama Desa</t>
  </si>
  <si>
    <t>1. GROGOL</t>
  </si>
  <si>
    <t>2. KARANGTENGAH</t>
  </si>
  <si>
    <t>3. KARANGWUNI</t>
  </si>
  <si>
    <t>4. KRAJAN</t>
  </si>
  <si>
    <t>5. JATINGARANG</t>
  </si>
  <si>
    <t>6. KARANGANYAR</t>
  </si>
  <si>
    <t>7. ALASOMBO</t>
  </si>
  <si>
    <t>8. KARANGMOJO</t>
  </si>
  <si>
    <t>9. WERU</t>
  </si>
  <si>
    <t>10. KARAKAN</t>
  </si>
  <si>
    <t>11. TEGALSARI</t>
  </si>
  <si>
    <t xml:space="preserve">12. TAWANG </t>
  </si>
  <si>
    <t>13. NGRECO</t>
  </si>
  <si>
    <t>REALISASI BELANJA DESA</t>
  </si>
  <si>
    <t>WERU</t>
  </si>
  <si>
    <t>PENDAPATAN</t>
  </si>
  <si>
    <t>Sanggang</t>
  </si>
  <si>
    <t>Kamal</t>
  </si>
  <si>
    <t>Gentan</t>
  </si>
  <si>
    <t>Kedungsono</t>
  </si>
  <si>
    <t>Tiyaran</t>
  </si>
  <si>
    <t>Karangasem</t>
  </si>
  <si>
    <t>Bulu</t>
  </si>
  <si>
    <t>Kunden</t>
  </si>
  <si>
    <t>Puron</t>
  </si>
  <si>
    <t>Malangan</t>
  </si>
  <si>
    <t>Lengking</t>
  </si>
  <si>
    <t>Ngasinan</t>
  </si>
  <si>
    <t>BULU</t>
  </si>
  <si>
    <t>Pundungrejo</t>
  </si>
  <si>
    <t xml:space="preserve">Watubonang </t>
  </si>
  <si>
    <t>Kedungjambal</t>
  </si>
  <si>
    <t>Grajegan</t>
  </si>
  <si>
    <t>Lorog</t>
  </si>
  <si>
    <t>Kateguhan</t>
  </si>
  <si>
    <t>Dalangan</t>
  </si>
  <si>
    <t>Pojok</t>
  </si>
  <si>
    <t>Tangkisan</t>
  </si>
  <si>
    <t>Ponowaren</t>
  </si>
  <si>
    <t>Majasto</t>
  </si>
  <si>
    <t xml:space="preserve">Tambakboyo </t>
  </si>
  <si>
    <t>TAWANGSARI</t>
  </si>
  <si>
    <t>1. Desa Celep</t>
  </si>
  <si>
    <t>2. Desa Pengkol</t>
  </si>
  <si>
    <t xml:space="preserve">3. Desa Plesan </t>
  </si>
  <si>
    <t>4. Desa Jangglengan</t>
  </si>
  <si>
    <t>5. Desa Daleman</t>
  </si>
  <si>
    <t>6. Kepuh</t>
  </si>
  <si>
    <t>7. Serut</t>
  </si>
  <si>
    <t>8. Pondok</t>
  </si>
  <si>
    <t>9. Gupit</t>
  </si>
  <si>
    <t>10. Lawu</t>
  </si>
  <si>
    <t>11. Tanjungrejo</t>
  </si>
  <si>
    <t>12. Nguter</t>
  </si>
  <si>
    <t>13. Baran</t>
  </si>
  <si>
    <t>14. Tanjung</t>
  </si>
  <si>
    <t>15. Juron</t>
  </si>
  <si>
    <t>NGUTER</t>
  </si>
  <si>
    <t>BENDOSARI</t>
  </si>
  <si>
    <t>ANGGARAN PENDAPATAN</t>
  </si>
  <si>
    <t>PAD</t>
  </si>
  <si>
    <t>PBK</t>
  </si>
  <si>
    <t>PBP</t>
  </si>
  <si>
    <t>DLL</t>
  </si>
  <si>
    <t>TRANSFER</t>
  </si>
  <si>
    <t>JML TRANSFER</t>
  </si>
  <si>
    <t>TOTAL PENDAPATAN</t>
  </si>
  <si>
    <t>REALISASI PENDAPATAN</t>
  </si>
  <si>
    <t>PBH</t>
  </si>
  <si>
    <t xml:space="preserve">        PEMERINTAH KABUPATEN SUKOHARJO</t>
  </si>
  <si>
    <t xml:space="preserve">       KECAMATAN BENDOSARI</t>
  </si>
  <si>
    <t>Penanggulangan Bencana</t>
  </si>
  <si>
    <t>Tahun 2022 (Periode 1 Januari 2022 s/d 31 Desember 2022)</t>
  </si>
  <si>
    <t>Sidorejo, 10 Januari 2023</t>
  </si>
  <si>
    <t xml:space="preserve">      DESA MOJOREJO</t>
  </si>
  <si>
    <t xml:space="preserve">        Alamat : Jl. Raya Mulur-Jumapolo  Kode Pos 57528</t>
  </si>
  <si>
    <t>IKHTISAR ANGGARAN DAN REALISASI BELANJA DESA MOJOREJO</t>
  </si>
  <si>
    <t>1. MOJOREJO</t>
  </si>
  <si>
    <t>Kepala Desa Mojorejo</t>
  </si>
  <si>
    <t>Sadiran</t>
  </si>
  <si>
    <t xml:space="preserve">        Alamat : Jl. Raya Mulur-Jumapolo -  Kode Pos 57528</t>
  </si>
  <si>
    <t>IKHTISAR ANGGARAN DAN REALISASI PENDAPATAN DESA MOJOREJO</t>
  </si>
  <si>
    <t>1. Desa Mojorejo</t>
  </si>
  <si>
    <t>IKHTISAR ANGGARAN DAN REALISASI PEMBIAYAAN DESA MOJOREJO</t>
  </si>
  <si>
    <t>Mojorejo, 10 Januari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</si>
</sst>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(* #,##0_);_(* \(#,##0\);_(* &quot;-&quot;_);_(@_)"/>
  </numFmts>
  <fonts count="28" x14ac:knownFonts="1">
    <font>
      <sz val="11"/>
      <name val="Calibri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14"/>
      <color rgb="FF000000"/>
      <name val="Arial"/>
      <family val="2"/>
    </font>
    <font>
      <sz val="14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20"/>
      <color rgb="FF000000"/>
      <name val="Arial"/>
      <family val="2"/>
    </font>
    <font>
      <b/>
      <sz val="14.5"/>
      <color rgb="FF000000"/>
      <name val="Bookman Old Style"/>
      <family val="1"/>
    </font>
    <font>
      <b/>
      <sz val="18.5"/>
      <color rgb="FF000000"/>
      <name val="Bookman Old Style"/>
      <family val="1"/>
    </font>
    <font>
      <b/>
      <sz val="12"/>
      <color rgb="FF000000"/>
      <name val="Bookman Old Style"/>
      <family val="1"/>
    </font>
    <font>
      <sz val="14"/>
      <name val="Arial"/>
      <family val="2"/>
    </font>
    <font>
      <sz val="14"/>
      <name val="Cambria"/>
      <family val="1"/>
    </font>
    <font>
      <sz val="14"/>
      <name val="Calibri"/>
      <family val="2"/>
    </font>
    <font>
      <sz val="14"/>
      <color rgb="FF000000"/>
      <name val="Palatino Linotype"/>
      <family val="1"/>
    </font>
    <font>
      <sz val="16"/>
      <color rgb="FF000000"/>
      <name val="Arial"/>
      <family val="2"/>
    </font>
    <font>
      <b/>
      <sz val="16"/>
      <color rgb="FF000000"/>
      <name val="Bookman Old Style"/>
      <family val="1"/>
    </font>
    <font>
      <sz val="16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0"/>
      <color rgb="FF000000"/>
      <name val="Bookman Old Style"/>
      <family val="1"/>
    </font>
    <font>
      <sz val="20"/>
      <color rgb="FF000000"/>
      <name val="Bookman Old Style"/>
      <family val="1"/>
    </font>
    <font>
      <sz val="20"/>
      <color rgb="FF000000"/>
      <name val="Calibri"/>
      <family val="2"/>
    </font>
    <font>
      <sz val="20"/>
      <name val="Calibri"/>
      <family val="2"/>
    </font>
    <font>
      <sz val="14"/>
      <color theme="1"/>
      <name val="Arial"/>
      <family val="2"/>
    </font>
    <font>
      <b/>
      <sz val="14"/>
      <color rgb="FF000000"/>
      <name val="Bookman Old Style"/>
      <family val="1"/>
    </font>
    <font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5">
    <xf numFmtId="0" fontId="0" fillId="0" borderId="0">
      <alignment vertical="center"/>
    </xf>
    <xf numFmtId="41" fontId="5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7" fillId="0" borderId="0">
      <protection locked="0"/>
    </xf>
  </cellStyleXfs>
  <cellXfs count="106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41" fontId="2" fillId="0" borderId="4" xfId="1" applyFont="1" applyBorder="1" applyAlignment="1" applyProtection="1">
      <alignment horizontal="right" vertical="center"/>
    </xf>
    <xf numFmtId="0" fontId="2" fillId="0" borderId="4" xfId="0" applyFont="1" applyBorder="1">
      <alignment vertical="center"/>
    </xf>
    <xf numFmtId="0" fontId="2" fillId="2" borderId="0" xfId="0" applyFont="1" applyFill="1" applyAlignment="1"/>
    <xf numFmtId="0" fontId="6" fillId="2" borderId="0" xfId="0" applyFont="1" applyFill="1">
      <alignment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>
      <alignment vertical="center"/>
    </xf>
    <xf numFmtId="41" fontId="4" fillId="2" borderId="4" xfId="1" applyFont="1" applyFill="1" applyBorder="1" applyAlignment="1">
      <alignment horizontal="right" vertical="top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10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41" fontId="3" fillId="2" borderId="4" xfId="1" applyFont="1" applyFill="1" applyBorder="1" applyAlignment="1" applyProtection="1">
      <alignment horizontal="right" vertical="center"/>
    </xf>
    <xf numFmtId="3" fontId="3" fillId="2" borderId="4" xfId="0" applyNumberFormat="1" applyFont="1" applyFill="1" applyBorder="1" applyAlignment="1">
      <alignment horizontal="right" vertical="center"/>
    </xf>
    <xf numFmtId="0" fontId="3" fillId="2" borderId="4" xfId="0" applyFont="1" applyFill="1" applyBorder="1">
      <alignment vertical="center"/>
    </xf>
    <xf numFmtId="3" fontId="13" fillId="2" borderId="4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/>
    <xf numFmtId="0" fontId="14" fillId="2" borderId="4" xfId="2" applyFont="1" applyFill="1" applyBorder="1" applyAlignment="1" applyProtection="1">
      <alignment horizontal="left" vertical="center" wrapText="1"/>
    </xf>
    <xf numFmtId="0" fontId="15" fillId="2" borderId="4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3" fillId="2" borderId="0" xfId="0" applyFont="1" applyFill="1" applyAlignment="1"/>
    <xf numFmtId="0" fontId="4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0" borderId="0" xfId="0" applyFont="1" applyAlignment="1"/>
    <xf numFmtId="0" fontId="17" fillId="0" borderId="0" xfId="0" applyFont="1" applyAlignment="1"/>
    <xf numFmtId="0" fontId="17" fillId="0" borderId="3" xfId="0" applyFont="1" applyBorder="1">
      <alignment vertical="center"/>
    </xf>
    <xf numFmtId="0" fontId="17" fillId="0" borderId="7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4" xfId="0" applyFont="1" applyBorder="1">
      <alignment vertical="center"/>
    </xf>
    <xf numFmtId="0" fontId="2" fillId="0" borderId="7" xfId="0" applyFont="1" applyBorder="1" applyAlignment="1">
      <alignment horizontal="center" vertical="center" wrapText="1"/>
    </xf>
    <xf numFmtId="41" fontId="2" fillId="0" borderId="0" xfId="0" applyNumberFormat="1" applyFont="1" applyAlignment="1"/>
    <xf numFmtId="41" fontId="5" fillId="0" borderId="0" xfId="1">
      <protection locked="0"/>
    </xf>
    <xf numFmtId="0" fontId="19" fillId="0" borderId="7" xfId="0" applyFont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3" fontId="19" fillId="0" borderId="4" xfId="0" applyNumberFormat="1" applyFont="1" applyBorder="1" applyAlignment="1">
      <alignment horizontal="right"/>
    </xf>
    <xf numFmtId="41" fontId="19" fillId="0" borderId="4" xfId="0" applyNumberFormat="1" applyFont="1" applyBorder="1" applyAlignment="1">
      <alignment horizontal="right" vertical="center"/>
    </xf>
    <xf numFmtId="164" fontId="19" fillId="0" borderId="4" xfId="0" applyNumberFormat="1" applyFont="1" applyBorder="1" applyAlignment="1">
      <alignment horizontal="right" vertical="center"/>
    </xf>
    <xf numFmtId="0" fontId="20" fillId="0" borderId="7" xfId="0" applyFont="1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41" fontId="20" fillId="0" borderId="4" xfId="1" applyFont="1" applyBorder="1" applyAlignment="1" applyProtection="1">
      <alignment horizontal="right" vertical="center"/>
    </xf>
    <xf numFmtId="41" fontId="3" fillId="2" borderId="0" xfId="0" applyNumberFormat="1" applyFont="1" applyFill="1">
      <alignment vertical="center"/>
    </xf>
    <xf numFmtId="10" fontId="5" fillId="0" borderId="0" xfId="1" applyNumberFormat="1">
      <protection locked="0"/>
    </xf>
    <xf numFmtId="0" fontId="15" fillId="2" borderId="0" xfId="0" applyFont="1" applyFill="1">
      <alignment vertical="center"/>
    </xf>
    <xf numFmtId="0" fontId="3" fillId="2" borderId="7" xfId="0" applyFont="1" applyFill="1" applyBorder="1" applyAlignment="1">
      <alignment horizontal="center" vertical="center"/>
    </xf>
    <xf numFmtId="0" fontId="9" fillId="2" borderId="4" xfId="0" applyFont="1" applyFill="1" applyBorder="1" applyAlignment="1"/>
    <xf numFmtId="0" fontId="9" fillId="2" borderId="4" xfId="0" applyFont="1" applyFill="1" applyBorder="1">
      <alignment vertical="center"/>
    </xf>
    <xf numFmtId="0" fontId="23" fillId="2" borderId="4" xfId="0" applyFont="1" applyFill="1" applyBorder="1" applyAlignment="1">
      <alignment horizontal="left" vertical="center"/>
    </xf>
    <xf numFmtId="41" fontId="23" fillId="0" borderId="4" xfId="1" applyFont="1" applyBorder="1" applyAlignment="1">
      <alignment vertical="center"/>
      <protection locked="0"/>
    </xf>
    <xf numFmtId="41" fontId="23" fillId="2" borderId="4" xfId="0" applyNumberFormat="1" applyFont="1" applyFill="1" applyBorder="1">
      <alignment vertical="center"/>
    </xf>
    <xf numFmtId="0" fontId="9" fillId="2" borderId="0" xfId="0" applyFont="1" applyFill="1" applyAlignment="1"/>
    <xf numFmtId="0" fontId="24" fillId="2" borderId="0" xfId="0" applyFont="1" applyFill="1">
      <alignment vertical="center"/>
    </xf>
    <xf numFmtId="0" fontId="21" fillId="0" borderId="0" xfId="0" applyFont="1" applyAlignment="1">
      <alignment vertical="center" wrapText="1"/>
    </xf>
    <xf numFmtId="0" fontId="9" fillId="0" borderId="0" xfId="0" applyFont="1" applyAlignment="1"/>
    <xf numFmtId="0" fontId="24" fillId="0" borderId="0" xfId="0" applyFont="1">
      <alignment vertical="center"/>
    </xf>
    <xf numFmtId="0" fontId="26" fillId="0" borderId="0" xfId="0" applyFont="1" applyAlignment="1">
      <alignment vertical="center" wrapText="1"/>
    </xf>
    <xf numFmtId="0" fontId="15" fillId="0" borderId="0" xfId="0" applyFont="1">
      <alignment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7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12" fillId="0" borderId="9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5">
    <cellStyle name="Comma [0]" xfId="1" builtinId="6"/>
    <cellStyle name="Normal" xfId="0" builtinId="0"/>
    <cellStyle name="Normal 2" xfId="4" xr:uid="{00000000-0005-0000-0000-000002000000}"/>
    <cellStyle name="Normal 5" xfId="3" xr:uid="{00000000-0005-0000-0000-000003000000}"/>
    <cellStyle name="Normal_REKAP BHBK EKS &amp; LEG - 2015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400049</xdr:colOff>
      <xdr:row>0</xdr:row>
      <xdr:rowOff>31750</xdr:rowOff>
    </xdr:from>
    <xdr:to>
      <xdr:col>2</xdr:col>
      <xdr:colOff>353785</xdr:colOff>
      <xdr:row>3</xdr:row>
      <xdr:rowOff>155575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4013" y="31750"/>
          <a:ext cx="1300843" cy="1430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0</xdr:row>
      <xdr:rowOff>31750</xdr:rowOff>
    </xdr:from>
    <xdr:to>
      <xdr:col>1</xdr:col>
      <xdr:colOff>1460500</xdr:colOff>
      <xdr:row>3</xdr:row>
      <xdr:rowOff>155575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5650" y="31750"/>
          <a:ext cx="10604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0</xdr:row>
      <xdr:rowOff>31750</xdr:rowOff>
    </xdr:from>
    <xdr:to>
      <xdr:col>1</xdr:col>
      <xdr:colOff>1460500</xdr:colOff>
      <xdr:row>3</xdr:row>
      <xdr:rowOff>155575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31750"/>
          <a:ext cx="10604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22"/>
  <sheetViews>
    <sheetView topLeftCell="D1" zoomScale="70" zoomScaleNormal="70" workbookViewId="0">
      <selection activeCell="D9" sqref="D9:H9"/>
    </sheetView>
  </sheetViews>
  <sheetFormatPr defaultColWidth="9" defaultRowHeight="23.1" customHeight="1" x14ac:dyDescent="0.2"/>
  <cols>
    <col min="1" max="1" width="10.42578125" style="1" customWidth="1"/>
    <col min="2" max="2" width="20.140625" style="1" bestFit="1" customWidth="1"/>
    <col min="3" max="3" width="15.28515625" style="1" bestFit="1" customWidth="1"/>
    <col min="4" max="4" width="17.5703125" style="1" bestFit="1" customWidth="1"/>
    <col min="5" max="5" width="17.7109375" style="1" bestFit="1" customWidth="1"/>
    <col min="6" max="6" width="19.7109375" style="1" bestFit="1" customWidth="1"/>
    <col min="7" max="7" width="17.5703125" style="1" bestFit="1" customWidth="1"/>
    <col min="8" max="10" width="19.7109375" style="1" bestFit="1" customWidth="1"/>
    <col min="11" max="11" width="17.5703125" style="1" bestFit="1" customWidth="1"/>
    <col min="12" max="12" width="17.140625" style="1" bestFit="1" customWidth="1"/>
    <col min="13" max="13" width="17.5703125" style="1" bestFit="1" customWidth="1"/>
    <col min="14" max="14" width="19.7109375" style="1" bestFit="1" customWidth="1"/>
    <col min="15" max="15" width="17.5703125" style="1" bestFit="1" customWidth="1"/>
    <col min="16" max="16" width="17.7109375" style="1" bestFit="1" customWidth="1"/>
    <col min="17" max="17" width="19.7109375" style="1" bestFit="1" customWidth="1"/>
    <col min="18" max="18" width="20.42578125" style="1" customWidth="1"/>
    <col min="19" max="21" width="19.7109375" style="1" bestFit="1" customWidth="1"/>
    <col min="22" max="22" width="17.5703125" style="1" bestFit="1" customWidth="1"/>
    <col min="23" max="23" width="17.140625" style="1" bestFit="1" customWidth="1"/>
    <col min="24" max="24" width="17.5703125" style="1" bestFit="1" customWidth="1"/>
    <col min="25" max="25" width="19.7109375" style="1" bestFit="1" customWidth="1"/>
    <col min="26" max="256" width="9.140625" style="1" customWidth="1"/>
  </cols>
  <sheetData>
    <row r="1" spans="1:256" s="61" customFormat="1" ht="34.5" customHeight="1" x14ac:dyDescent="0.35">
      <c r="A1" s="69" t="s">
        <v>100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59"/>
      <c r="AA1" s="59"/>
      <c r="AB1" s="59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  <c r="CR1" s="60"/>
      <c r="CS1" s="60"/>
      <c r="CT1" s="60"/>
      <c r="CU1" s="60"/>
      <c r="CV1" s="60"/>
      <c r="CW1" s="60"/>
      <c r="CX1" s="60"/>
      <c r="CY1" s="60"/>
      <c r="CZ1" s="60"/>
      <c r="DA1" s="60"/>
      <c r="DB1" s="60"/>
      <c r="DC1" s="60"/>
      <c r="DD1" s="60"/>
      <c r="DE1" s="60"/>
      <c r="DF1" s="60"/>
      <c r="DG1" s="60"/>
      <c r="DH1" s="60"/>
      <c r="DI1" s="60"/>
      <c r="DJ1" s="60"/>
      <c r="DK1" s="60"/>
      <c r="DL1" s="60"/>
      <c r="DM1" s="60"/>
      <c r="DN1" s="60"/>
      <c r="DO1" s="60"/>
      <c r="DP1" s="60"/>
      <c r="DQ1" s="60"/>
      <c r="DR1" s="60"/>
      <c r="DS1" s="60"/>
      <c r="DT1" s="60"/>
      <c r="DU1" s="60"/>
      <c r="DV1" s="60"/>
      <c r="DW1" s="60"/>
      <c r="DX1" s="60"/>
      <c r="DY1" s="60"/>
      <c r="DZ1" s="60"/>
      <c r="EA1" s="60"/>
      <c r="EB1" s="60"/>
      <c r="EC1" s="60"/>
      <c r="ED1" s="60"/>
      <c r="EE1" s="60"/>
      <c r="EF1" s="60"/>
      <c r="EG1" s="60"/>
      <c r="EH1" s="60"/>
      <c r="EI1" s="60"/>
      <c r="EJ1" s="60"/>
      <c r="EK1" s="60"/>
      <c r="EL1" s="60"/>
      <c r="EM1" s="60"/>
      <c r="EN1" s="60"/>
      <c r="EO1" s="60"/>
      <c r="EP1" s="60"/>
      <c r="EQ1" s="60"/>
      <c r="ER1" s="60"/>
      <c r="ES1" s="60"/>
      <c r="ET1" s="60"/>
      <c r="EU1" s="60"/>
      <c r="EV1" s="60"/>
      <c r="EW1" s="60"/>
      <c r="EX1" s="60"/>
      <c r="EY1" s="60"/>
      <c r="EZ1" s="60"/>
      <c r="FA1" s="60"/>
      <c r="FB1" s="60"/>
      <c r="FC1" s="60"/>
      <c r="FD1" s="60"/>
      <c r="FE1" s="60"/>
      <c r="FF1" s="60"/>
      <c r="FG1" s="60"/>
      <c r="FH1" s="60"/>
      <c r="FI1" s="60"/>
      <c r="FJ1" s="60"/>
      <c r="FK1" s="60"/>
      <c r="FL1" s="60"/>
      <c r="FM1" s="60"/>
      <c r="FN1" s="60"/>
      <c r="FO1" s="60"/>
      <c r="FP1" s="60"/>
      <c r="FQ1" s="60"/>
      <c r="FR1" s="60"/>
      <c r="FS1" s="60"/>
      <c r="FT1" s="60"/>
      <c r="FU1" s="60"/>
      <c r="FV1" s="60"/>
      <c r="FW1" s="60"/>
      <c r="FX1" s="60"/>
      <c r="FY1" s="60"/>
      <c r="FZ1" s="60"/>
      <c r="GA1" s="60"/>
      <c r="GB1" s="60"/>
      <c r="GC1" s="60"/>
      <c r="GD1" s="60"/>
      <c r="GE1" s="60"/>
      <c r="GF1" s="60"/>
      <c r="GG1" s="60"/>
      <c r="GH1" s="60"/>
      <c r="GI1" s="60"/>
      <c r="GJ1" s="60"/>
      <c r="GK1" s="60"/>
      <c r="GL1" s="60"/>
      <c r="GM1" s="60"/>
      <c r="GN1" s="60"/>
      <c r="GO1" s="60"/>
      <c r="GP1" s="60"/>
      <c r="GQ1" s="60"/>
      <c r="GR1" s="60"/>
      <c r="GS1" s="60"/>
      <c r="GT1" s="60"/>
      <c r="GU1" s="60"/>
      <c r="GV1" s="60"/>
      <c r="GW1" s="60"/>
      <c r="GX1" s="60"/>
      <c r="GY1" s="60"/>
      <c r="GZ1" s="60"/>
      <c r="HA1" s="60"/>
      <c r="HB1" s="60"/>
      <c r="HC1" s="60"/>
      <c r="HD1" s="60"/>
      <c r="HE1" s="60"/>
      <c r="HF1" s="60"/>
      <c r="HG1" s="60"/>
      <c r="HH1" s="60"/>
      <c r="HI1" s="60"/>
      <c r="HJ1" s="60"/>
      <c r="HK1" s="60"/>
      <c r="HL1" s="60"/>
      <c r="HM1" s="60"/>
      <c r="HN1" s="60"/>
      <c r="HO1" s="60"/>
      <c r="HP1" s="60"/>
      <c r="HQ1" s="60"/>
      <c r="HR1" s="60"/>
      <c r="HS1" s="60"/>
      <c r="HT1" s="60"/>
      <c r="HU1" s="60"/>
      <c r="HV1" s="60"/>
      <c r="HW1" s="60"/>
      <c r="HX1" s="60"/>
      <c r="HY1" s="60"/>
      <c r="HZ1" s="60"/>
      <c r="IA1" s="60"/>
      <c r="IB1" s="60"/>
      <c r="IC1" s="60"/>
      <c r="ID1" s="60"/>
      <c r="IE1" s="60"/>
      <c r="IF1" s="60"/>
      <c r="IG1" s="60"/>
      <c r="IH1" s="60"/>
      <c r="II1" s="60"/>
      <c r="IJ1" s="60"/>
      <c r="IK1" s="60"/>
      <c r="IL1" s="60"/>
      <c r="IM1" s="60"/>
      <c r="IN1" s="60"/>
      <c r="IO1" s="60"/>
      <c r="IP1" s="60"/>
      <c r="IQ1" s="60"/>
      <c r="IR1" s="60"/>
      <c r="IS1" s="60"/>
      <c r="IT1" s="60"/>
      <c r="IU1" s="60"/>
      <c r="IV1" s="60"/>
    </row>
    <row r="2" spans="1:256" s="61" customFormat="1" ht="34.5" customHeight="1" x14ac:dyDescent="0.35">
      <c r="A2" s="69" t="s">
        <v>101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59"/>
      <c r="AA2" s="59"/>
      <c r="AB2" s="59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0"/>
      <c r="CY2" s="60"/>
      <c r="CZ2" s="60"/>
      <c r="DA2" s="60"/>
      <c r="DB2" s="60"/>
      <c r="DC2" s="60"/>
      <c r="DD2" s="60"/>
      <c r="DE2" s="60"/>
      <c r="DF2" s="60"/>
      <c r="DG2" s="60"/>
      <c r="DH2" s="60"/>
      <c r="DI2" s="60"/>
      <c r="DJ2" s="60"/>
      <c r="DK2" s="60"/>
      <c r="DL2" s="60"/>
      <c r="DM2" s="60"/>
      <c r="DN2" s="60"/>
      <c r="DO2" s="60"/>
      <c r="DP2" s="60"/>
      <c r="DQ2" s="60"/>
      <c r="DR2" s="60"/>
      <c r="DS2" s="60"/>
      <c r="DT2" s="60"/>
      <c r="DU2" s="60"/>
      <c r="DV2" s="60"/>
      <c r="DW2" s="60"/>
      <c r="DX2" s="60"/>
      <c r="DY2" s="60"/>
      <c r="DZ2" s="60"/>
      <c r="EA2" s="60"/>
      <c r="EB2" s="60"/>
      <c r="EC2" s="60"/>
      <c r="ED2" s="60"/>
      <c r="EE2" s="60"/>
      <c r="EF2" s="60"/>
      <c r="EG2" s="60"/>
      <c r="EH2" s="60"/>
      <c r="EI2" s="60"/>
      <c r="EJ2" s="60"/>
      <c r="EK2" s="60"/>
      <c r="EL2" s="60"/>
      <c r="EM2" s="60"/>
      <c r="EN2" s="60"/>
      <c r="EO2" s="60"/>
      <c r="EP2" s="60"/>
      <c r="EQ2" s="60"/>
      <c r="ER2" s="60"/>
      <c r="ES2" s="60"/>
      <c r="ET2" s="60"/>
      <c r="EU2" s="60"/>
      <c r="EV2" s="60"/>
      <c r="EW2" s="60"/>
      <c r="EX2" s="60"/>
      <c r="EY2" s="60"/>
      <c r="EZ2" s="60"/>
      <c r="FA2" s="60"/>
      <c r="FB2" s="60"/>
      <c r="FC2" s="60"/>
      <c r="FD2" s="60"/>
      <c r="FE2" s="60"/>
      <c r="FF2" s="60"/>
      <c r="FG2" s="60"/>
      <c r="FH2" s="60"/>
      <c r="FI2" s="60"/>
      <c r="FJ2" s="60"/>
      <c r="FK2" s="60"/>
      <c r="FL2" s="60"/>
      <c r="FM2" s="60"/>
      <c r="FN2" s="60"/>
      <c r="FO2" s="60"/>
      <c r="FP2" s="60"/>
      <c r="FQ2" s="60"/>
      <c r="FR2" s="60"/>
      <c r="FS2" s="60"/>
      <c r="FT2" s="60"/>
      <c r="FU2" s="60"/>
      <c r="FV2" s="60"/>
      <c r="FW2" s="60"/>
      <c r="FX2" s="60"/>
      <c r="FY2" s="60"/>
      <c r="FZ2" s="60"/>
      <c r="GA2" s="60"/>
      <c r="GB2" s="60"/>
      <c r="GC2" s="60"/>
      <c r="GD2" s="60"/>
      <c r="GE2" s="60"/>
      <c r="GF2" s="60"/>
      <c r="GG2" s="60"/>
      <c r="GH2" s="60"/>
      <c r="GI2" s="60"/>
      <c r="GJ2" s="60"/>
      <c r="GK2" s="60"/>
      <c r="GL2" s="60"/>
      <c r="GM2" s="60"/>
      <c r="GN2" s="60"/>
      <c r="GO2" s="60"/>
      <c r="GP2" s="60"/>
      <c r="GQ2" s="60"/>
      <c r="GR2" s="60"/>
      <c r="GS2" s="60"/>
      <c r="GT2" s="60"/>
      <c r="GU2" s="60"/>
      <c r="GV2" s="60"/>
      <c r="GW2" s="60"/>
      <c r="GX2" s="60"/>
      <c r="GY2" s="60"/>
      <c r="GZ2" s="60"/>
      <c r="HA2" s="60"/>
      <c r="HB2" s="60"/>
      <c r="HC2" s="60"/>
      <c r="HD2" s="60"/>
      <c r="HE2" s="60"/>
      <c r="HF2" s="60"/>
      <c r="HG2" s="60"/>
      <c r="HH2" s="60"/>
      <c r="HI2" s="60"/>
      <c r="HJ2" s="60"/>
      <c r="HK2" s="60"/>
      <c r="HL2" s="60"/>
      <c r="HM2" s="60"/>
      <c r="HN2" s="60"/>
      <c r="HO2" s="60"/>
      <c r="HP2" s="60"/>
      <c r="HQ2" s="60"/>
      <c r="HR2" s="60"/>
      <c r="HS2" s="60"/>
      <c r="HT2" s="60"/>
      <c r="HU2" s="60"/>
      <c r="HV2" s="60"/>
      <c r="HW2" s="60"/>
      <c r="HX2" s="60"/>
      <c r="HY2" s="60"/>
      <c r="HZ2" s="60"/>
      <c r="IA2" s="60"/>
      <c r="IB2" s="60"/>
      <c r="IC2" s="60"/>
      <c r="ID2" s="60"/>
      <c r="IE2" s="60"/>
      <c r="IF2" s="60"/>
      <c r="IG2" s="60"/>
      <c r="IH2" s="60"/>
      <c r="II2" s="60"/>
      <c r="IJ2" s="60"/>
      <c r="IK2" s="60"/>
      <c r="IL2" s="60"/>
      <c r="IM2" s="60"/>
      <c r="IN2" s="60"/>
      <c r="IO2" s="60"/>
      <c r="IP2" s="60"/>
      <c r="IQ2" s="60"/>
      <c r="IR2" s="60"/>
      <c r="IS2" s="60"/>
      <c r="IT2" s="60"/>
      <c r="IU2" s="60"/>
      <c r="IV2" s="60"/>
    </row>
    <row r="3" spans="1:256" s="61" customFormat="1" ht="34.5" customHeight="1" x14ac:dyDescent="0.35">
      <c r="A3" s="69" t="s">
        <v>105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59"/>
      <c r="AA3" s="59"/>
      <c r="AB3" s="59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  <c r="FP3" s="60"/>
      <c r="FQ3" s="60"/>
      <c r="FR3" s="60"/>
      <c r="FS3" s="60"/>
      <c r="FT3" s="60"/>
      <c r="FU3" s="60"/>
      <c r="FV3" s="60"/>
      <c r="FW3" s="60"/>
      <c r="FX3" s="60"/>
      <c r="FY3" s="60"/>
      <c r="FZ3" s="60"/>
      <c r="GA3" s="60"/>
      <c r="GB3" s="60"/>
      <c r="GC3" s="60"/>
      <c r="GD3" s="60"/>
      <c r="GE3" s="60"/>
      <c r="GF3" s="60"/>
      <c r="GG3" s="60"/>
      <c r="GH3" s="60"/>
      <c r="GI3" s="60"/>
      <c r="GJ3" s="60"/>
      <c r="GK3" s="60"/>
      <c r="GL3" s="60"/>
      <c r="GM3" s="60"/>
      <c r="GN3" s="60"/>
      <c r="GO3" s="60"/>
      <c r="GP3" s="60"/>
      <c r="GQ3" s="60"/>
      <c r="GR3" s="60"/>
      <c r="GS3" s="60"/>
      <c r="GT3" s="60"/>
      <c r="GU3" s="60"/>
      <c r="GV3" s="60"/>
      <c r="GW3" s="60"/>
      <c r="GX3" s="60"/>
      <c r="GY3" s="60"/>
      <c r="GZ3" s="60"/>
      <c r="HA3" s="60"/>
      <c r="HB3" s="60"/>
      <c r="HC3" s="60"/>
      <c r="HD3" s="60"/>
      <c r="HE3" s="60"/>
      <c r="HF3" s="60"/>
      <c r="HG3" s="60"/>
      <c r="HH3" s="60"/>
      <c r="HI3" s="60"/>
      <c r="HJ3" s="60"/>
      <c r="HK3" s="60"/>
      <c r="HL3" s="60"/>
      <c r="HM3" s="60"/>
      <c r="HN3" s="60"/>
      <c r="HO3" s="60"/>
      <c r="HP3" s="60"/>
      <c r="HQ3" s="60"/>
      <c r="HR3" s="60"/>
      <c r="HS3" s="60"/>
      <c r="HT3" s="60"/>
      <c r="HU3" s="60"/>
      <c r="HV3" s="60"/>
      <c r="HW3" s="60"/>
      <c r="HX3" s="60"/>
      <c r="HY3" s="60"/>
      <c r="HZ3" s="60"/>
      <c r="IA3" s="60"/>
      <c r="IB3" s="60"/>
      <c r="IC3" s="60"/>
      <c r="ID3" s="60"/>
      <c r="IE3" s="60"/>
      <c r="IF3" s="60"/>
      <c r="IG3" s="60"/>
      <c r="IH3" s="60"/>
      <c r="II3" s="60"/>
      <c r="IJ3" s="60"/>
      <c r="IK3" s="60"/>
      <c r="IL3" s="60"/>
      <c r="IM3" s="60"/>
      <c r="IN3" s="60"/>
      <c r="IO3" s="60"/>
      <c r="IP3" s="60"/>
      <c r="IQ3" s="60"/>
      <c r="IR3" s="60"/>
      <c r="IS3" s="60"/>
      <c r="IT3" s="60"/>
      <c r="IU3" s="60"/>
      <c r="IV3" s="60"/>
    </row>
    <row r="4" spans="1:256" s="63" customFormat="1" ht="23.1" customHeight="1" thickBot="1" x14ac:dyDescent="0.3">
      <c r="A4" s="70" t="s">
        <v>106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62"/>
      <c r="AA4" s="62"/>
      <c r="AB4" s="62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</row>
    <row r="5" spans="1:256" s="61" customFormat="1" ht="23.1" customHeight="1" thickTop="1" x14ac:dyDescent="0.35">
      <c r="A5" s="71" t="s">
        <v>107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59"/>
      <c r="AA5" s="59"/>
      <c r="AB5" s="59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60"/>
      <c r="EI5" s="60"/>
      <c r="EJ5" s="60"/>
      <c r="EK5" s="60"/>
      <c r="EL5" s="60"/>
      <c r="EM5" s="60"/>
      <c r="EN5" s="60"/>
      <c r="EO5" s="60"/>
      <c r="EP5" s="60"/>
      <c r="EQ5" s="60"/>
      <c r="ER5" s="60"/>
      <c r="ES5" s="60"/>
      <c r="ET5" s="60"/>
      <c r="EU5" s="60"/>
      <c r="EV5" s="60"/>
      <c r="EW5" s="60"/>
      <c r="EX5" s="60"/>
      <c r="EY5" s="60"/>
      <c r="EZ5" s="60"/>
      <c r="FA5" s="60"/>
      <c r="FB5" s="60"/>
      <c r="FC5" s="60"/>
      <c r="FD5" s="60"/>
      <c r="FE5" s="60"/>
      <c r="FF5" s="60"/>
      <c r="FG5" s="60"/>
      <c r="FH5" s="60"/>
      <c r="FI5" s="60"/>
      <c r="FJ5" s="60"/>
      <c r="FK5" s="60"/>
      <c r="FL5" s="60"/>
      <c r="FM5" s="60"/>
      <c r="FN5" s="60"/>
      <c r="FO5" s="60"/>
      <c r="FP5" s="60"/>
      <c r="FQ5" s="60"/>
      <c r="FR5" s="60"/>
      <c r="FS5" s="60"/>
      <c r="FT5" s="60"/>
      <c r="FU5" s="60"/>
      <c r="FV5" s="60"/>
      <c r="FW5" s="60"/>
      <c r="FX5" s="60"/>
      <c r="FY5" s="60"/>
      <c r="FZ5" s="60"/>
      <c r="GA5" s="60"/>
      <c r="GB5" s="60"/>
      <c r="GC5" s="60"/>
      <c r="GD5" s="60"/>
      <c r="GE5" s="60"/>
      <c r="GF5" s="60"/>
      <c r="GG5" s="60"/>
      <c r="GH5" s="60"/>
      <c r="GI5" s="60"/>
      <c r="GJ5" s="60"/>
      <c r="GK5" s="60"/>
      <c r="GL5" s="60"/>
      <c r="GM5" s="60"/>
      <c r="GN5" s="60"/>
      <c r="GO5" s="60"/>
      <c r="GP5" s="60"/>
      <c r="GQ5" s="60"/>
      <c r="GR5" s="60"/>
      <c r="GS5" s="60"/>
      <c r="GT5" s="60"/>
      <c r="GU5" s="60"/>
      <c r="GV5" s="60"/>
      <c r="GW5" s="60"/>
      <c r="GX5" s="60"/>
      <c r="GY5" s="60"/>
      <c r="GZ5" s="60"/>
      <c r="HA5" s="60"/>
      <c r="HB5" s="60"/>
      <c r="HC5" s="60"/>
      <c r="HD5" s="60"/>
      <c r="HE5" s="60"/>
      <c r="HF5" s="60"/>
      <c r="HG5" s="60"/>
      <c r="HH5" s="60"/>
      <c r="HI5" s="60"/>
      <c r="HJ5" s="60"/>
      <c r="HK5" s="60"/>
      <c r="HL5" s="60"/>
      <c r="HM5" s="60"/>
      <c r="HN5" s="60"/>
      <c r="HO5" s="60"/>
      <c r="HP5" s="60"/>
      <c r="HQ5" s="60"/>
      <c r="HR5" s="60"/>
      <c r="HS5" s="60"/>
      <c r="HT5" s="60"/>
      <c r="HU5" s="60"/>
      <c r="HV5" s="60"/>
      <c r="HW5" s="60"/>
      <c r="HX5" s="60"/>
      <c r="HY5" s="60"/>
      <c r="HZ5" s="60"/>
      <c r="IA5" s="60"/>
      <c r="IB5" s="60"/>
      <c r="IC5" s="60"/>
      <c r="ID5" s="60"/>
      <c r="IE5" s="60"/>
      <c r="IF5" s="60"/>
      <c r="IG5" s="60"/>
      <c r="IH5" s="60"/>
      <c r="II5" s="60"/>
      <c r="IJ5" s="60"/>
      <c r="IK5" s="60"/>
      <c r="IL5" s="60"/>
      <c r="IM5" s="60"/>
      <c r="IN5" s="60"/>
      <c r="IO5" s="60"/>
      <c r="IP5" s="60"/>
      <c r="IQ5" s="60"/>
      <c r="IR5" s="60"/>
      <c r="IS5" s="60"/>
      <c r="IT5" s="60"/>
      <c r="IU5" s="60"/>
      <c r="IV5" s="60"/>
    </row>
    <row r="6" spans="1:256" s="61" customFormat="1" ht="23.1" customHeight="1" x14ac:dyDescent="0.35">
      <c r="A6" s="71" t="s">
        <v>103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59"/>
      <c r="AA6" s="59"/>
      <c r="AB6" s="59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  <c r="DS6" s="60"/>
      <c r="DT6" s="60"/>
      <c r="DU6" s="60"/>
      <c r="DV6" s="60"/>
      <c r="DW6" s="60"/>
      <c r="DX6" s="60"/>
      <c r="DY6" s="60"/>
      <c r="DZ6" s="60"/>
      <c r="EA6" s="60"/>
      <c r="EB6" s="60"/>
      <c r="EC6" s="60"/>
      <c r="ED6" s="60"/>
      <c r="EE6" s="60"/>
      <c r="EF6" s="60"/>
      <c r="EG6" s="60"/>
      <c r="EH6" s="60"/>
      <c r="EI6" s="60"/>
      <c r="EJ6" s="60"/>
      <c r="EK6" s="60"/>
      <c r="EL6" s="60"/>
      <c r="EM6" s="60"/>
      <c r="EN6" s="60"/>
      <c r="EO6" s="60"/>
      <c r="EP6" s="60"/>
      <c r="EQ6" s="60"/>
      <c r="ER6" s="60"/>
      <c r="ES6" s="60"/>
      <c r="ET6" s="60"/>
      <c r="EU6" s="60"/>
      <c r="EV6" s="60"/>
      <c r="EW6" s="60"/>
      <c r="EX6" s="60"/>
      <c r="EY6" s="60"/>
      <c r="EZ6" s="60"/>
      <c r="FA6" s="60"/>
      <c r="FB6" s="60"/>
      <c r="FC6" s="60"/>
      <c r="FD6" s="60"/>
      <c r="FE6" s="60"/>
      <c r="FF6" s="60"/>
      <c r="FG6" s="60"/>
      <c r="FH6" s="60"/>
      <c r="FI6" s="60"/>
      <c r="FJ6" s="60"/>
      <c r="FK6" s="60"/>
      <c r="FL6" s="60"/>
      <c r="FM6" s="60"/>
      <c r="FN6" s="60"/>
      <c r="FO6" s="60"/>
      <c r="FP6" s="60"/>
      <c r="FQ6" s="60"/>
      <c r="FR6" s="60"/>
      <c r="FS6" s="60"/>
      <c r="FT6" s="60"/>
      <c r="FU6" s="60"/>
      <c r="FV6" s="60"/>
      <c r="FW6" s="60"/>
      <c r="FX6" s="60"/>
      <c r="FY6" s="60"/>
      <c r="FZ6" s="60"/>
      <c r="GA6" s="60"/>
      <c r="GB6" s="60"/>
      <c r="GC6" s="60"/>
      <c r="GD6" s="60"/>
      <c r="GE6" s="60"/>
      <c r="GF6" s="60"/>
      <c r="GG6" s="60"/>
      <c r="GH6" s="60"/>
      <c r="GI6" s="60"/>
      <c r="GJ6" s="60"/>
      <c r="GK6" s="60"/>
      <c r="GL6" s="60"/>
      <c r="GM6" s="60"/>
      <c r="GN6" s="60"/>
      <c r="GO6" s="60"/>
      <c r="GP6" s="60"/>
      <c r="GQ6" s="60"/>
      <c r="GR6" s="60"/>
      <c r="GS6" s="60"/>
      <c r="GT6" s="60"/>
      <c r="GU6" s="60"/>
      <c r="GV6" s="60"/>
      <c r="GW6" s="60"/>
      <c r="GX6" s="60"/>
      <c r="GY6" s="60"/>
      <c r="GZ6" s="60"/>
      <c r="HA6" s="60"/>
      <c r="HB6" s="60"/>
      <c r="HC6" s="60"/>
      <c r="HD6" s="60"/>
      <c r="HE6" s="60"/>
      <c r="HF6" s="60"/>
      <c r="HG6" s="60"/>
      <c r="HH6" s="60"/>
      <c r="HI6" s="60"/>
      <c r="HJ6" s="60"/>
      <c r="HK6" s="60"/>
      <c r="HL6" s="60"/>
      <c r="HM6" s="60"/>
      <c r="HN6" s="60"/>
      <c r="HO6" s="60"/>
      <c r="HP6" s="60"/>
      <c r="HQ6" s="60"/>
      <c r="HR6" s="60"/>
      <c r="HS6" s="60"/>
      <c r="HT6" s="60"/>
      <c r="HU6" s="60"/>
      <c r="HV6" s="60"/>
      <c r="HW6" s="60"/>
      <c r="HX6" s="60"/>
      <c r="HY6" s="60"/>
      <c r="HZ6" s="60"/>
      <c r="IA6" s="60"/>
      <c r="IB6" s="60"/>
      <c r="IC6" s="60"/>
      <c r="ID6" s="60"/>
      <c r="IE6" s="60"/>
      <c r="IF6" s="60"/>
      <c r="IG6" s="60"/>
      <c r="IH6" s="60"/>
      <c r="II6" s="60"/>
      <c r="IJ6" s="60"/>
      <c r="IK6" s="60"/>
      <c r="IL6" s="60"/>
      <c r="IM6" s="60"/>
      <c r="IN6" s="60"/>
      <c r="IO6" s="60"/>
      <c r="IP6" s="60"/>
      <c r="IQ6" s="60"/>
      <c r="IR6" s="60"/>
      <c r="IS6" s="60"/>
      <c r="IT6" s="60"/>
      <c r="IU6" s="60"/>
      <c r="IV6" s="60"/>
    </row>
    <row r="7" spans="1:256" s="3" customFormat="1" ht="23.1" customHeight="1" x14ac:dyDescent="0.25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</row>
    <row r="8" spans="1:256" s="3" customFormat="1" ht="23.1" customHeight="1" x14ac:dyDescent="0.25">
      <c r="A8" s="72" t="s">
        <v>28</v>
      </c>
      <c r="B8" s="76" t="s">
        <v>29</v>
      </c>
      <c r="C8" s="76" t="s">
        <v>30</v>
      </c>
      <c r="D8" s="65" t="s">
        <v>19</v>
      </c>
      <c r="E8" s="66"/>
      <c r="F8" s="66"/>
      <c r="G8" s="66"/>
      <c r="H8" s="66"/>
      <c r="I8" s="66"/>
      <c r="J8" s="66"/>
      <c r="K8" s="66"/>
      <c r="L8" s="66"/>
      <c r="M8" s="66"/>
      <c r="N8" s="66"/>
      <c r="O8" s="68" t="s">
        <v>44</v>
      </c>
      <c r="P8" s="68"/>
      <c r="Q8" s="68"/>
      <c r="R8" s="68"/>
      <c r="S8" s="68"/>
      <c r="T8" s="68"/>
      <c r="U8" s="68"/>
      <c r="V8" s="68"/>
      <c r="W8" s="68"/>
      <c r="X8" s="68"/>
      <c r="Y8" s="68"/>
    </row>
    <row r="9" spans="1:256" s="3" customFormat="1" ht="23.1" customHeight="1" x14ac:dyDescent="0.25">
      <c r="A9" s="73"/>
      <c r="B9" s="77"/>
      <c r="C9" s="77"/>
      <c r="D9" s="65" t="s">
        <v>8</v>
      </c>
      <c r="E9" s="66"/>
      <c r="F9" s="66"/>
      <c r="G9" s="66"/>
      <c r="H9" s="67"/>
      <c r="I9" s="65" t="s">
        <v>14</v>
      </c>
      <c r="J9" s="66"/>
      <c r="K9" s="66"/>
      <c r="L9" s="66"/>
      <c r="M9" s="66"/>
      <c r="N9" s="67"/>
      <c r="O9" s="68" t="s">
        <v>8</v>
      </c>
      <c r="P9" s="68"/>
      <c r="Q9" s="68"/>
      <c r="R9" s="68"/>
      <c r="S9" s="68"/>
      <c r="T9" s="68" t="s">
        <v>14</v>
      </c>
      <c r="U9" s="68"/>
      <c r="V9" s="68"/>
      <c r="W9" s="68"/>
      <c r="X9" s="68"/>
      <c r="Y9" s="68"/>
    </row>
    <row r="10" spans="1:256" s="3" customFormat="1" ht="30" x14ac:dyDescent="0.25">
      <c r="A10" s="74"/>
      <c r="B10" s="78"/>
      <c r="C10" s="78"/>
      <c r="D10" s="13" t="s">
        <v>9</v>
      </c>
      <c r="E10" s="14" t="s">
        <v>10</v>
      </c>
      <c r="F10" s="14" t="s">
        <v>11</v>
      </c>
      <c r="G10" s="14" t="s">
        <v>12</v>
      </c>
      <c r="H10" s="14" t="s">
        <v>13</v>
      </c>
      <c r="I10" s="13" t="s">
        <v>15</v>
      </c>
      <c r="J10" s="13" t="s">
        <v>16</v>
      </c>
      <c r="K10" s="13" t="s">
        <v>17</v>
      </c>
      <c r="L10" s="13" t="s">
        <v>18</v>
      </c>
      <c r="M10" s="37" t="s">
        <v>102</v>
      </c>
      <c r="N10" s="4" t="s">
        <v>13</v>
      </c>
      <c r="O10" s="14" t="s">
        <v>9</v>
      </c>
      <c r="P10" s="14" t="s">
        <v>10</v>
      </c>
      <c r="Q10" s="14" t="s">
        <v>11</v>
      </c>
      <c r="R10" s="14" t="s">
        <v>12</v>
      </c>
      <c r="S10" s="14" t="s">
        <v>13</v>
      </c>
      <c r="T10" s="14" t="s">
        <v>15</v>
      </c>
      <c r="U10" s="14" t="s">
        <v>16</v>
      </c>
      <c r="V10" s="14" t="s">
        <v>17</v>
      </c>
      <c r="W10" s="14" t="s">
        <v>18</v>
      </c>
      <c r="X10" s="14" t="s">
        <v>12</v>
      </c>
      <c r="Y10" s="14" t="s">
        <v>13</v>
      </c>
    </row>
    <row r="11" spans="1:256" ht="23.1" customHeight="1" x14ac:dyDescent="0.2">
      <c r="A11" s="7"/>
      <c r="B11" s="45" t="s">
        <v>89</v>
      </c>
      <c r="C11" s="46" t="s">
        <v>108</v>
      </c>
      <c r="D11" s="47">
        <v>597745600</v>
      </c>
      <c r="E11" s="47">
        <v>745613630</v>
      </c>
      <c r="F11" s="47">
        <v>768457800</v>
      </c>
      <c r="G11" s="47">
        <f>377499120</f>
        <v>377499120</v>
      </c>
      <c r="H11" s="47">
        <f>SUM(D11:G11)</f>
        <v>2489316150</v>
      </c>
      <c r="I11" s="47">
        <v>990211750</v>
      </c>
      <c r="J11" s="47">
        <v>713044300</v>
      </c>
      <c r="K11" s="47">
        <v>354470000</v>
      </c>
      <c r="L11" s="47">
        <v>54090980</v>
      </c>
      <c r="M11" s="47">
        <f>377499120</f>
        <v>377499120</v>
      </c>
      <c r="N11" s="47">
        <f>SUM(I11:M11)</f>
        <v>2489316150</v>
      </c>
      <c r="O11" s="47">
        <v>597745600</v>
      </c>
      <c r="P11" s="47">
        <v>745613630</v>
      </c>
      <c r="Q11" s="47">
        <v>768457800</v>
      </c>
      <c r="R11" s="47">
        <f>377499120-47692520</f>
        <v>329806600</v>
      </c>
      <c r="S11" s="47">
        <f>SUM(O11:R11)</f>
        <v>2441623630</v>
      </c>
      <c r="T11" s="47">
        <v>990211750</v>
      </c>
      <c r="U11" s="47">
        <v>713044300</v>
      </c>
      <c r="V11" s="47">
        <v>354470000</v>
      </c>
      <c r="W11" s="47">
        <v>54090980</v>
      </c>
      <c r="X11" s="47">
        <f>377499120-47692520</f>
        <v>329806600</v>
      </c>
      <c r="Y11" s="47">
        <f>SUM(T11:X11)</f>
        <v>2441623630</v>
      </c>
    </row>
    <row r="12" spans="1:256" ht="23.1" customHeight="1" x14ac:dyDescent="0.2">
      <c r="A12" s="7"/>
      <c r="B12" s="7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6" ht="23.1" customHeight="1" x14ac:dyDescent="0.2">
      <c r="A13" s="7"/>
      <c r="B13" s="7"/>
      <c r="C13" s="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6" ht="23.1" customHeight="1" x14ac:dyDescent="0.2">
      <c r="A14" s="7"/>
      <c r="B14" s="7"/>
      <c r="C14" s="5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6" ht="23.1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6" ht="23.1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38">
        <f>N11-H11</f>
        <v>0</v>
      </c>
      <c r="O16" s="2"/>
      <c r="P16" s="2"/>
      <c r="Q16" s="2"/>
      <c r="R16" s="2"/>
      <c r="S16" s="2"/>
      <c r="T16" s="2"/>
      <c r="U16" s="2"/>
      <c r="V16" s="64" t="s">
        <v>115</v>
      </c>
      <c r="W16" s="64"/>
      <c r="X16" s="64"/>
      <c r="Y16" s="49">
        <f>Y11/N11</f>
        <v>0.98084111574176702</v>
      </c>
    </row>
    <row r="17" spans="1:25" ht="23.1" customHeight="1" x14ac:dyDescent="0.25">
      <c r="A17" s="2"/>
      <c r="B17" s="2"/>
      <c r="C17" s="2"/>
      <c r="D17" s="2"/>
      <c r="E17" s="2"/>
      <c r="F17" s="2"/>
      <c r="G17" s="2"/>
      <c r="H17" s="2"/>
      <c r="I17" s="39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64" t="s">
        <v>109</v>
      </c>
      <c r="W17" s="64"/>
      <c r="X17" s="64"/>
      <c r="Y17" s="2"/>
    </row>
    <row r="18" spans="1:25" ht="23.1" customHeight="1" x14ac:dyDescent="0.25">
      <c r="A18" s="2"/>
      <c r="B18" s="2"/>
      <c r="C18" s="2"/>
      <c r="D18" s="2"/>
      <c r="E18" s="2"/>
      <c r="F18" s="2"/>
      <c r="G18" s="2"/>
      <c r="H18" s="2"/>
      <c r="I18" s="39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23.1" customHeight="1" x14ac:dyDescent="0.25">
      <c r="A19" s="2"/>
      <c r="B19" s="2"/>
      <c r="C19" s="2"/>
      <c r="D19" s="2"/>
      <c r="E19" s="2"/>
      <c r="F19" s="2"/>
      <c r="G19" s="2"/>
      <c r="H19" s="2"/>
      <c r="I19" s="39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23.1" customHeight="1" x14ac:dyDescent="0.25">
      <c r="A20" s="2"/>
      <c r="B20" s="2"/>
      <c r="C20" s="2"/>
      <c r="D20" s="2"/>
      <c r="E20" s="2"/>
      <c r="F20" s="2"/>
      <c r="G20" s="2"/>
      <c r="H20" s="2"/>
      <c r="I20" s="39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64" t="s">
        <v>110</v>
      </c>
      <c r="W20" s="64"/>
      <c r="X20" s="64"/>
      <c r="Y20" s="2"/>
    </row>
    <row r="21" spans="1:25" ht="23.1" customHeight="1" x14ac:dyDescent="0.25">
      <c r="I21" s="39"/>
    </row>
    <row r="22" spans="1:25" ht="23.1" customHeight="1" x14ac:dyDescent="0.25">
      <c r="I22" s="39"/>
    </row>
  </sheetData>
  <mergeCells count="19">
    <mergeCell ref="A8:A10"/>
    <mergeCell ref="O8:Y8"/>
    <mergeCell ref="A7:Y7"/>
    <mergeCell ref="A5:Y5"/>
    <mergeCell ref="T9:Y9"/>
    <mergeCell ref="B8:B10"/>
    <mergeCell ref="C8:C10"/>
    <mergeCell ref="D8:N8"/>
    <mergeCell ref="A1:Y1"/>
    <mergeCell ref="A2:Y2"/>
    <mergeCell ref="A3:Y3"/>
    <mergeCell ref="A4:Y4"/>
    <mergeCell ref="A6:Y6"/>
    <mergeCell ref="V20:X20"/>
    <mergeCell ref="D9:H9"/>
    <mergeCell ref="I9:N9"/>
    <mergeCell ref="O9:S9"/>
    <mergeCell ref="V16:X16"/>
    <mergeCell ref="V17:X17"/>
  </mergeCells>
  <pageMargins left="0.11811023622047245" right="0.11811023622047245" top="0.62992125984251968" bottom="0.74803149606299213" header="0.31496062992125984" footer="0.31496062992125984"/>
  <pageSetup paperSize="14" scale="3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M76"/>
  <sheetViews>
    <sheetView topLeftCell="J4" zoomScale="75" zoomScaleNormal="75" workbookViewId="0">
      <selection activeCell="W70" sqref="W70"/>
    </sheetView>
  </sheetViews>
  <sheetFormatPr defaultColWidth="9" defaultRowHeight="15" x14ac:dyDescent="0.2"/>
  <cols>
    <col min="1" max="1" width="19.85546875" style="8" customWidth="1"/>
    <col min="2" max="2" width="24.7109375" style="8" bestFit="1" customWidth="1"/>
    <col min="3" max="3" width="20.5703125" style="8" bestFit="1" customWidth="1"/>
    <col min="4" max="4" width="0.140625" style="8" hidden="1"/>
    <col min="5" max="5" width="22" style="8" hidden="1"/>
    <col min="6" max="6" width="21" style="8" hidden="1"/>
    <col min="7" max="7" width="22.85546875" style="8" hidden="1"/>
    <col min="8" max="8" width="26.140625" style="8" hidden="1"/>
    <col min="9" max="9" width="27.28515625" style="8" hidden="1"/>
    <col min="10" max="10" width="15.42578125" style="8" bestFit="1" customWidth="1"/>
    <col min="11" max="11" width="22.28515625" style="8" bestFit="1" customWidth="1"/>
    <col min="12" max="14" width="24.28515625" style="8" bestFit="1" customWidth="1"/>
    <col min="15" max="15" width="20.140625" style="8" bestFit="1" customWidth="1"/>
    <col min="16" max="16" width="24.28515625" style="8" bestFit="1" customWidth="1"/>
    <col min="17" max="17" width="27.42578125" style="8" bestFit="1" customWidth="1"/>
    <col min="18" max="18" width="24.28515625" style="8" bestFit="1" customWidth="1"/>
    <col min="19" max="19" width="31" style="8" bestFit="1" customWidth="1"/>
    <col min="20" max="20" width="22.28515625" style="8" bestFit="1" customWidth="1"/>
    <col min="21" max="23" width="24.28515625" style="8" bestFit="1" customWidth="1"/>
    <col min="24" max="24" width="20.140625" style="8" bestFit="1" customWidth="1"/>
    <col min="25" max="25" width="24.28515625" style="8" bestFit="1" customWidth="1"/>
    <col min="26" max="26" width="27.42578125" style="8" bestFit="1" customWidth="1"/>
    <col min="27" max="27" width="24.28515625" style="8" bestFit="1" customWidth="1"/>
    <col min="28" max="28" width="31" style="8" bestFit="1" customWidth="1"/>
    <col min="29" max="247" width="9.140625" style="8" customWidth="1"/>
    <col min="248" max="248" width="9" style="9" customWidth="1"/>
    <col min="249" max="16384" width="9" style="9"/>
  </cols>
  <sheetData>
    <row r="1" spans="1:247" ht="30" customHeight="1" x14ac:dyDescent="0.2">
      <c r="A1" s="93" t="s">
        <v>100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</row>
    <row r="2" spans="1:247" ht="26.25" customHeight="1" x14ac:dyDescent="0.2">
      <c r="A2" s="93" t="s">
        <v>101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</row>
    <row r="3" spans="1:247" ht="39" customHeight="1" x14ac:dyDescent="0.2">
      <c r="A3" s="93" t="s">
        <v>105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</row>
    <row r="4" spans="1:247" ht="19.5" customHeight="1" thickBot="1" x14ac:dyDescent="0.25">
      <c r="A4" s="94" t="s">
        <v>111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</row>
    <row r="5" spans="1:247" ht="39" customHeight="1" thickTop="1" x14ac:dyDescent="0.25">
      <c r="A5" s="81" t="s">
        <v>112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</row>
    <row r="6" spans="1:247" ht="21" customHeight="1" x14ac:dyDescent="0.25">
      <c r="A6" s="81" t="s">
        <v>103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</row>
    <row r="7" spans="1:247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</row>
    <row r="8" spans="1:247" s="50" customFormat="1" ht="26.25" customHeight="1" x14ac:dyDescent="0.25">
      <c r="A8" s="92" t="s">
        <v>28</v>
      </c>
      <c r="B8" s="92" t="s">
        <v>29</v>
      </c>
      <c r="C8" s="92" t="s">
        <v>30</v>
      </c>
      <c r="D8" s="22" t="s">
        <v>46</v>
      </c>
      <c r="E8" s="22"/>
      <c r="F8" s="22"/>
      <c r="G8" s="22"/>
      <c r="H8" s="22"/>
      <c r="I8" s="22"/>
      <c r="J8" s="22"/>
      <c r="K8" s="84" t="s">
        <v>90</v>
      </c>
      <c r="L8" s="85"/>
      <c r="M8" s="85"/>
      <c r="N8" s="85"/>
      <c r="O8" s="85"/>
      <c r="P8" s="85"/>
      <c r="Q8" s="85"/>
      <c r="R8" s="85"/>
      <c r="S8" s="86"/>
      <c r="T8" s="84" t="s">
        <v>98</v>
      </c>
      <c r="U8" s="85"/>
      <c r="V8" s="85"/>
      <c r="W8" s="85"/>
      <c r="X8" s="85"/>
      <c r="Y8" s="85"/>
      <c r="Z8" s="85"/>
      <c r="AA8" s="85"/>
      <c r="AB8" s="86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  <c r="HM8" s="28"/>
      <c r="HN8" s="28"/>
      <c r="HO8" s="28"/>
      <c r="HP8" s="28"/>
      <c r="HQ8" s="28"/>
      <c r="HR8" s="28"/>
      <c r="HS8" s="28"/>
      <c r="HT8" s="28"/>
      <c r="HU8" s="28"/>
      <c r="HV8" s="28"/>
      <c r="HW8" s="28"/>
      <c r="HX8" s="28"/>
      <c r="HY8" s="28"/>
      <c r="HZ8" s="28"/>
      <c r="IA8" s="28"/>
      <c r="IB8" s="28"/>
      <c r="IC8" s="28"/>
      <c r="ID8" s="28"/>
      <c r="IE8" s="28"/>
      <c r="IF8" s="28"/>
      <c r="IG8" s="28"/>
      <c r="IH8" s="28"/>
      <c r="II8" s="28"/>
      <c r="IJ8" s="28"/>
      <c r="IK8" s="28"/>
      <c r="IL8" s="28"/>
      <c r="IM8" s="28"/>
    </row>
    <row r="9" spans="1:247" s="50" customFormat="1" ht="26.25" customHeight="1" x14ac:dyDescent="0.25">
      <c r="A9" s="92"/>
      <c r="B9" s="92"/>
      <c r="C9" s="92"/>
      <c r="D9" s="92" t="s">
        <v>0</v>
      </c>
      <c r="E9" s="92" t="s">
        <v>6</v>
      </c>
      <c r="F9" s="92"/>
      <c r="G9" s="92"/>
      <c r="H9" s="92"/>
      <c r="I9" s="92"/>
      <c r="J9" s="92" t="s">
        <v>7</v>
      </c>
      <c r="K9" s="82" t="s">
        <v>91</v>
      </c>
      <c r="L9" s="89" t="s">
        <v>95</v>
      </c>
      <c r="M9" s="90"/>
      <c r="N9" s="90"/>
      <c r="O9" s="90"/>
      <c r="P9" s="91"/>
      <c r="Q9" s="87" t="s">
        <v>96</v>
      </c>
      <c r="R9" s="82" t="s">
        <v>94</v>
      </c>
      <c r="S9" s="82" t="s">
        <v>97</v>
      </c>
      <c r="T9" s="82" t="s">
        <v>91</v>
      </c>
      <c r="U9" s="84" t="s">
        <v>95</v>
      </c>
      <c r="V9" s="85"/>
      <c r="W9" s="85"/>
      <c r="X9" s="85"/>
      <c r="Y9" s="86"/>
      <c r="Z9" s="87" t="s">
        <v>96</v>
      </c>
      <c r="AA9" s="82" t="s">
        <v>94</v>
      </c>
      <c r="AB9" s="82" t="s">
        <v>97</v>
      </c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  <c r="GO9" s="28"/>
      <c r="GP9" s="28"/>
      <c r="GQ9" s="28"/>
      <c r="GR9" s="28"/>
      <c r="GS9" s="28"/>
      <c r="GT9" s="28"/>
      <c r="GU9" s="28"/>
      <c r="GV9" s="28"/>
      <c r="GW9" s="28"/>
      <c r="GX9" s="28"/>
      <c r="GY9" s="28"/>
      <c r="GZ9" s="28"/>
      <c r="HA9" s="28"/>
      <c r="HB9" s="28"/>
      <c r="HC9" s="28"/>
      <c r="HD9" s="28"/>
      <c r="HE9" s="28"/>
      <c r="HF9" s="28"/>
      <c r="HG9" s="28"/>
      <c r="HH9" s="28"/>
      <c r="HI9" s="28"/>
      <c r="HJ9" s="28"/>
      <c r="HK9" s="28"/>
      <c r="HL9" s="28"/>
      <c r="HM9" s="28"/>
      <c r="HN9" s="28"/>
      <c r="HO9" s="28"/>
      <c r="HP9" s="28"/>
      <c r="HQ9" s="28"/>
      <c r="HR9" s="28"/>
      <c r="HS9" s="28"/>
      <c r="HT9" s="28"/>
      <c r="HU9" s="28"/>
      <c r="HV9" s="28"/>
      <c r="HW9" s="28"/>
      <c r="HX9" s="28"/>
      <c r="HY9" s="28"/>
      <c r="HZ9" s="28"/>
      <c r="IA9" s="28"/>
      <c r="IB9" s="28"/>
      <c r="IC9" s="28"/>
      <c r="ID9" s="28"/>
      <c r="IE9" s="28"/>
      <c r="IF9" s="28"/>
      <c r="IG9" s="28"/>
      <c r="IH9" s="28"/>
      <c r="II9" s="28"/>
      <c r="IJ9" s="28"/>
      <c r="IK9" s="28"/>
      <c r="IL9" s="28"/>
      <c r="IM9" s="28"/>
    </row>
    <row r="10" spans="1:247" s="50" customFormat="1" ht="26.25" customHeight="1" x14ac:dyDescent="0.25">
      <c r="A10" s="92"/>
      <c r="B10" s="92"/>
      <c r="C10" s="92"/>
      <c r="D10" s="92"/>
      <c r="E10" s="18" t="s">
        <v>1</v>
      </c>
      <c r="F10" s="18" t="s">
        <v>2</v>
      </c>
      <c r="G10" s="18" t="s">
        <v>3</v>
      </c>
      <c r="H10" s="18" t="s">
        <v>4</v>
      </c>
      <c r="I10" s="18" t="s">
        <v>5</v>
      </c>
      <c r="J10" s="92"/>
      <c r="K10" s="83"/>
      <c r="L10" s="51" t="s">
        <v>1</v>
      </c>
      <c r="M10" s="51" t="s">
        <v>2</v>
      </c>
      <c r="N10" s="51" t="s">
        <v>92</v>
      </c>
      <c r="O10" s="51" t="s">
        <v>93</v>
      </c>
      <c r="P10" s="51" t="s">
        <v>99</v>
      </c>
      <c r="Q10" s="88"/>
      <c r="R10" s="83"/>
      <c r="S10" s="83"/>
      <c r="T10" s="83"/>
      <c r="U10" s="18" t="s">
        <v>1</v>
      </c>
      <c r="V10" s="18" t="s">
        <v>2</v>
      </c>
      <c r="W10" s="18" t="s">
        <v>92</v>
      </c>
      <c r="X10" s="18" t="s">
        <v>93</v>
      </c>
      <c r="Y10" s="18" t="s">
        <v>99</v>
      </c>
      <c r="Z10" s="88"/>
      <c r="AA10" s="83"/>
      <c r="AB10" s="83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  <c r="GY10" s="28"/>
      <c r="GZ10" s="28"/>
      <c r="HA10" s="28"/>
      <c r="HB10" s="28"/>
      <c r="HC10" s="28"/>
      <c r="HD10" s="28"/>
      <c r="HE10" s="28"/>
      <c r="HF10" s="28"/>
      <c r="HG10" s="28"/>
      <c r="HH10" s="28"/>
      <c r="HI10" s="28"/>
      <c r="HJ10" s="28"/>
      <c r="HK10" s="28"/>
      <c r="HL10" s="28"/>
      <c r="HM10" s="28"/>
      <c r="HN10" s="28"/>
      <c r="HO10" s="28"/>
      <c r="HP10" s="28"/>
      <c r="HQ10" s="28"/>
      <c r="HR10" s="28"/>
      <c r="HS10" s="28"/>
      <c r="HT10" s="28"/>
      <c r="HU10" s="28"/>
      <c r="HV10" s="28"/>
      <c r="HW10" s="28"/>
      <c r="HX10" s="28"/>
      <c r="HY10" s="28"/>
      <c r="HZ10" s="28"/>
      <c r="IA10" s="28"/>
      <c r="IB10" s="28"/>
      <c r="IC10" s="28"/>
      <c r="ID10" s="28"/>
      <c r="IE10" s="28"/>
      <c r="IF10" s="28"/>
      <c r="IG10" s="28"/>
      <c r="IH10" s="28"/>
      <c r="II10" s="28"/>
      <c r="IJ10" s="28"/>
      <c r="IK10" s="28"/>
      <c r="IL10" s="28"/>
      <c r="IM10" s="28"/>
    </row>
    <row r="11" spans="1:247" ht="18" x14ac:dyDescent="0.2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  <c r="H11" s="18">
        <v>8</v>
      </c>
      <c r="I11" s="18">
        <v>9</v>
      </c>
      <c r="J11" s="18">
        <v>4</v>
      </c>
      <c r="K11" s="18">
        <v>5</v>
      </c>
      <c r="L11" s="18">
        <v>6</v>
      </c>
      <c r="M11" s="18">
        <v>7</v>
      </c>
      <c r="N11" s="18">
        <v>8</v>
      </c>
      <c r="O11" s="18">
        <v>9</v>
      </c>
      <c r="P11" s="18">
        <v>10</v>
      </c>
      <c r="Q11" s="18">
        <v>11</v>
      </c>
      <c r="R11" s="18">
        <v>12</v>
      </c>
      <c r="S11" s="18">
        <v>13</v>
      </c>
      <c r="T11" s="18">
        <v>14</v>
      </c>
      <c r="U11" s="18">
        <v>15</v>
      </c>
      <c r="V11" s="18">
        <v>16</v>
      </c>
      <c r="W11" s="18">
        <v>17</v>
      </c>
      <c r="X11" s="18">
        <v>18</v>
      </c>
      <c r="Y11" s="18">
        <v>19</v>
      </c>
      <c r="Z11" s="18">
        <v>20</v>
      </c>
      <c r="AA11" s="18">
        <v>21</v>
      </c>
      <c r="AB11" s="18">
        <v>22</v>
      </c>
    </row>
    <row r="12" spans="1:247" s="11" customFormat="1" ht="24.95" hidden="1" customHeight="1" x14ac:dyDescent="0.25">
      <c r="A12" s="18"/>
      <c r="B12" s="18" t="s">
        <v>45</v>
      </c>
      <c r="C12" s="19" t="s">
        <v>31</v>
      </c>
      <c r="D12" s="20">
        <v>288100000</v>
      </c>
      <c r="E12" s="20">
        <v>883012000</v>
      </c>
      <c r="F12" s="20">
        <v>675608000</v>
      </c>
      <c r="G12" s="20">
        <v>152761000</v>
      </c>
      <c r="H12" s="20">
        <v>509686291</v>
      </c>
      <c r="I12" s="20">
        <f>SUM(E12:H12)</f>
        <v>2221067291</v>
      </c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</row>
    <row r="13" spans="1:247" s="11" customFormat="1" ht="24.95" hidden="1" customHeight="1" x14ac:dyDescent="0.25">
      <c r="A13" s="18"/>
      <c r="B13" s="18"/>
      <c r="C13" s="19" t="s">
        <v>32</v>
      </c>
      <c r="D13" s="21">
        <v>345760000</v>
      </c>
      <c r="E13" s="21">
        <v>1006172000</v>
      </c>
      <c r="F13" s="21">
        <v>695320000</v>
      </c>
      <c r="G13" s="21">
        <v>154632000</v>
      </c>
      <c r="H13" s="21">
        <v>693500000</v>
      </c>
      <c r="I13" s="21">
        <f>SUM(E13:H13)</f>
        <v>2549624000</v>
      </c>
      <c r="J13" s="21">
        <v>2600189</v>
      </c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</row>
    <row r="14" spans="1:247" s="11" customFormat="1" ht="24.95" hidden="1" customHeight="1" x14ac:dyDescent="0.25">
      <c r="A14" s="18"/>
      <c r="B14" s="18"/>
      <c r="C14" s="22" t="s">
        <v>33</v>
      </c>
      <c r="D14" s="21">
        <v>121400000</v>
      </c>
      <c r="E14" s="21">
        <v>904783000</v>
      </c>
      <c r="F14" s="21">
        <v>680088000</v>
      </c>
      <c r="G14" s="21">
        <v>153372000</v>
      </c>
      <c r="H14" s="21">
        <v>671500000</v>
      </c>
      <c r="I14" s="21">
        <f>SUM(E14:H14)</f>
        <v>2409743000</v>
      </c>
      <c r="J14" s="21">
        <v>2200539</v>
      </c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</row>
    <row r="15" spans="1:247" s="11" customFormat="1" ht="24.95" hidden="1" customHeight="1" x14ac:dyDescent="0.25">
      <c r="A15" s="18"/>
      <c r="B15" s="18"/>
      <c r="C15" s="19" t="s">
        <v>34</v>
      </c>
      <c r="D15" s="12">
        <v>219520000</v>
      </c>
      <c r="E15" s="12">
        <v>986263000</v>
      </c>
      <c r="F15" s="12">
        <v>695550000</v>
      </c>
      <c r="G15" s="12">
        <v>156036000</v>
      </c>
      <c r="H15" s="12">
        <v>441000000</v>
      </c>
      <c r="I15" s="12">
        <v>2278849000</v>
      </c>
      <c r="J15" s="12">
        <v>6998321</v>
      </c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</row>
    <row r="16" spans="1:247" s="11" customFormat="1" ht="24.95" hidden="1" customHeight="1" x14ac:dyDescent="0.25">
      <c r="A16" s="18"/>
      <c r="B16" s="18"/>
      <c r="C16" s="19" t="s">
        <v>35</v>
      </c>
      <c r="D16" s="23">
        <v>104600000</v>
      </c>
      <c r="E16" s="23">
        <v>973621000</v>
      </c>
      <c r="F16" s="23">
        <v>694111000</v>
      </c>
      <c r="G16" s="23">
        <v>156429000</v>
      </c>
      <c r="H16" s="23">
        <f>271500000+55000000</f>
        <v>326500000</v>
      </c>
      <c r="I16" s="23">
        <v>2150661000</v>
      </c>
      <c r="J16" s="23">
        <v>3284000</v>
      </c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</row>
    <row r="17" spans="1:28" s="11" customFormat="1" ht="24.95" hidden="1" customHeight="1" x14ac:dyDescent="0.25">
      <c r="A17" s="18"/>
      <c r="B17" s="18"/>
      <c r="C17" s="19" t="s">
        <v>36</v>
      </c>
      <c r="D17" s="23">
        <v>122350000</v>
      </c>
      <c r="E17" s="23">
        <v>1266557000</v>
      </c>
      <c r="F17" s="23">
        <v>709815000</v>
      </c>
      <c r="G17" s="23">
        <v>154926000</v>
      </c>
      <c r="H17" s="23">
        <v>946000000</v>
      </c>
      <c r="I17" s="23">
        <v>3077298000</v>
      </c>
      <c r="J17" s="23">
        <v>3241584</v>
      </c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</row>
    <row r="18" spans="1:28" s="11" customFormat="1" ht="24.95" hidden="1" customHeight="1" x14ac:dyDescent="0.25">
      <c r="A18" s="18"/>
      <c r="B18" s="18"/>
      <c r="C18" s="19" t="s">
        <v>37</v>
      </c>
      <c r="D18" s="21">
        <v>69780000</v>
      </c>
      <c r="E18" s="21">
        <v>1064532000</v>
      </c>
      <c r="F18" s="21">
        <v>710603000</v>
      </c>
      <c r="G18" s="21">
        <v>153873000</v>
      </c>
      <c r="H18" s="21">
        <v>918000000</v>
      </c>
      <c r="I18" s="21">
        <f>SUM(E18:H18)</f>
        <v>2847008000</v>
      </c>
      <c r="J18" s="21">
        <v>2842703</v>
      </c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</row>
    <row r="19" spans="1:28" s="11" customFormat="1" ht="24.95" hidden="1" customHeight="1" x14ac:dyDescent="0.25">
      <c r="A19" s="18"/>
      <c r="B19" s="18"/>
      <c r="C19" s="19" t="s">
        <v>38</v>
      </c>
      <c r="D19" s="20">
        <v>84000000</v>
      </c>
      <c r="E19" s="20">
        <v>1114796000</v>
      </c>
      <c r="F19" s="20">
        <v>720318000</v>
      </c>
      <c r="G19" s="20">
        <v>154424000</v>
      </c>
      <c r="H19" s="20">
        <v>680500000</v>
      </c>
      <c r="I19" s="20">
        <f>SUM(E19:H19)</f>
        <v>2670038000</v>
      </c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</row>
    <row r="20" spans="1:28" s="11" customFormat="1" ht="24.95" hidden="1" customHeight="1" x14ac:dyDescent="0.25">
      <c r="A20" s="18"/>
      <c r="B20" s="18"/>
      <c r="C20" s="19" t="s">
        <v>39</v>
      </c>
      <c r="D20" s="21">
        <f>D18</f>
        <v>69780000</v>
      </c>
      <c r="E20" s="21">
        <f>E18</f>
        <v>1064532000</v>
      </c>
      <c r="F20" s="21">
        <f t="shared" ref="F20:J20" si="0">F18</f>
        <v>710603000</v>
      </c>
      <c r="G20" s="21">
        <f t="shared" si="0"/>
        <v>153873000</v>
      </c>
      <c r="H20" s="21">
        <f t="shared" si="0"/>
        <v>918000000</v>
      </c>
      <c r="I20" s="21">
        <f t="shared" si="0"/>
        <v>2847008000</v>
      </c>
      <c r="J20" s="21">
        <f t="shared" si="0"/>
        <v>2842703</v>
      </c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</row>
    <row r="21" spans="1:28" s="11" customFormat="1" ht="24.95" hidden="1" customHeight="1" x14ac:dyDescent="0.25">
      <c r="A21" s="22"/>
      <c r="B21" s="22"/>
      <c r="C21" s="22" t="s">
        <v>40</v>
      </c>
      <c r="D21" s="21">
        <v>329249721</v>
      </c>
      <c r="E21" s="21">
        <v>1234866000</v>
      </c>
      <c r="F21" s="21">
        <v>704310000</v>
      </c>
      <c r="G21" s="21">
        <v>153734000</v>
      </c>
      <c r="H21" s="21">
        <v>259000000</v>
      </c>
      <c r="I21" s="21">
        <v>2351910000</v>
      </c>
      <c r="J21" s="21">
        <v>19201698</v>
      </c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</row>
    <row r="22" spans="1:28" s="11" customFormat="1" ht="24.95" hidden="1" customHeight="1" x14ac:dyDescent="0.25">
      <c r="A22" s="22"/>
      <c r="B22" s="22"/>
      <c r="C22" s="22" t="s">
        <v>41</v>
      </c>
      <c r="D22" s="20">
        <v>360200000</v>
      </c>
      <c r="E22" s="20">
        <v>1242648000</v>
      </c>
      <c r="F22" s="20">
        <v>707285000</v>
      </c>
      <c r="G22" s="20">
        <v>155727000</v>
      </c>
      <c r="H22" s="20">
        <v>782690472</v>
      </c>
      <c r="I22" s="20">
        <f>E22+F22+G22+H22</f>
        <v>2888350472</v>
      </c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1:28" s="11" customFormat="1" ht="24.95" hidden="1" customHeight="1" x14ac:dyDescent="0.25">
      <c r="A23" s="22"/>
      <c r="B23" s="22"/>
      <c r="C23" s="19" t="s">
        <v>42</v>
      </c>
      <c r="D23" s="21">
        <v>480800000</v>
      </c>
      <c r="E23" s="21">
        <v>967015000</v>
      </c>
      <c r="F23" s="21">
        <v>693825000</v>
      </c>
      <c r="G23" s="21">
        <v>155297000</v>
      </c>
      <c r="H23" s="21">
        <v>533000000</v>
      </c>
      <c r="I23" s="21">
        <f>SUM(E23:H23)</f>
        <v>2349137000</v>
      </c>
      <c r="J23" s="21">
        <v>2823034</v>
      </c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</row>
    <row r="24" spans="1:28" s="11" customFormat="1" ht="24.75" hidden="1" customHeight="1" x14ac:dyDescent="0.25">
      <c r="A24" s="22"/>
      <c r="B24" s="22"/>
      <c r="C24" s="22" t="s">
        <v>43</v>
      </c>
      <c r="D24" s="21">
        <v>311988000</v>
      </c>
      <c r="E24" s="21">
        <v>1428365000</v>
      </c>
      <c r="F24" s="21">
        <v>736898000</v>
      </c>
      <c r="G24" s="21">
        <v>158164000</v>
      </c>
      <c r="H24" s="21">
        <v>995000000</v>
      </c>
      <c r="I24" s="21">
        <v>3630415000</v>
      </c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</row>
    <row r="25" spans="1:28" ht="24.75" hidden="1" customHeight="1" x14ac:dyDescent="0.2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</row>
    <row r="26" spans="1:28" ht="24.75" hidden="1" customHeight="1" x14ac:dyDescent="0.25">
      <c r="A26" s="24"/>
      <c r="B26" s="24" t="s">
        <v>59</v>
      </c>
      <c r="C26" s="22" t="s">
        <v>47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</row>
    <row r="27" spans="1:28" ht="24.75" hidden="1" customHeight="1" x14ac:dyDescent="0.25">
      <c r="A27" s="24"/>
      <c r="B27" s="24"/>
      <c r="C27" s="22" t="s">
        <v>48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</row>
    <row r="28" spans="1:28" ht="24.75" hidden="1" customHeight="1" x14ac:dyDescent="0.25">
      <c r="A28" s="24"/>
      <c r="B28" s="24"/>
      <c r="C28" s="22" t="s">
        <v>49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</row>
    <row r="29" spans="1:28" ht="24.75" hidden="1" customHeight="1" x14ac:dyDescent="0.25">
      <c r="A29" s="24"/>
      <c r="B29" s="24"/>
      <c r="C29" s="22" t="s">
        <v>50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</row>
    <row r="30" spans="1:28" ht="24.75" hidden="1" customHeight="1" x14ac:dyDescent="0.25">
      <c r="A30" s="24"/>
      <c r="B30" s="24"/>
      <c r="C30" s="22" t="s">
        <v>51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</row>
    <row r="31" spans="1:28" ht="24.75" hidden="1" customHeight="1" x14ac:dyDescent="0.25">
      <c r="A31" s="24"/>
      <c r="B31" s="24"/>
      <c r="C31" s="22" t="s">
        <v>52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</row>
    <row r="32" spans="1:28" ht="24.75" hidden="1" customHeight="1" x14ac:dyDescent="0.25">
      <c r="A32" s="24"/>
      <c r="B32" s="24"/>
      <c r="C32" s="22" t="s">
        <v>53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</row>
    <row r="33" spans="1:28" ht="24.75" hidden="1" customHeight="1" x14ac:dyDescent="0.25">
      <c r="A33" s="24"/>
      <c r="B33" s="24"/>
      <c r="C33" s="22" t="s">
        <v>54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</row>
    <row r="34" spans="1:28" ht="24.75" hidden="1" customHeight="1" x14ac:dyDescent="0.25">
      <c r="A34" s="24"/>
      <c r="B34" s="24"/>
      <c r="C34" s="22" t="s">
        <v>55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</row>
    <row r="35" spans="1:28" ht="24.75" hidden="1" customHeight="1" x14ac:dyDescent="0.25">
      <c r="A35" s="24"/>
      <c r="B35" s="24"/>
      <c r="C35" s="22" t="s">
        <v>56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</row>
    <row r="36" spans="1:28" ht="24.75" hidden="1" customHeight="1" x14ac:dyDescent="0.25">
      <c r="A36" s="24"/>
      <c r="B36" s="24"/>
      <c r="C36" s="22" t="s">
        <v>57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</row>
    <row r="37" spans="1:28" ht="24.75" hidden="1" customHeight="1" x14ac:dyDescent="0.25">
      <c r="A37" s="24"/>
      <c r="B37" s="24"/>
      <c r="C37" s="22" t="s">
        <v>58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</row>
    <row r="38" spans="1:28" ht="27.75" hidden="1" customHeight="1" x14ac:dyDescent="0.2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</row>
    <row r="39" spans="1:28" ht="27.75" hidden="1" customHeight="1" x14ac:dyDescent="0.25">
      <c r="A39" s="24"/>
      <c r="B39" s="24" t="s">
        <v>72</v>
      </c>
      <c r="C39" s="25" t="s">
        <v>60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</row>
    <row r="40" spans="1:28" ht="27.75" hidden="1" customHeight="1" x14ac:dyDescent="0.25">
      <c r="A40" s="24"/>
      <c r="B40" s="24"/>
      <c r="C40" s="25" t="s">
        <v>61</v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</row>
    <row r="41" spans="1:28" ht="27.75" hidden="1" customHeight="1" x14ac:dyDescent="0.25">
      <c r="A41" s="24"/>
      <c r="B41" s="24"/>
      <c r="C41" s="25" t="s">
        <v>62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</row>
    <row r="42" spans="1:28" ht="27.75" hidden="1" customHeight="1" x14ac:dyDescent="0.25">
      <c r="A42" s="24"/>
      <c r="B42" s="24"/>
      <c r="C42" s="25" t="s">
        <v>63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</row>
    <row r="43" spans="1:28" ht="27.75" hidden="1" customHeight="1" x14ac:dyDescent="0.25">
      <c r="A43" s="24"/>
      <c r="B43" s="24"/>
      <c r="C43" s="25" t="s">
        <v>64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</row>
    <row r="44" spans="1:28" ht="27.75" hidden="1" customHeight="1" x14ac:dyDescent="0.25">
      <c r="A44" s="24"/>
      <c r="B44" s="24"/>
      <c r="C44" s="25" t="s">
        <v>65</v>
      </c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</row>
    <row r="45" spans="1:28" ht="27.75" hidden="1" customHeight="1" x14ac:dyDescent="0.25">
      <c r="A45" s="24"/>
      <c r="B45" s="24"/>
      <c r="C45" s="25" t="s">
        <v>66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</row>
    <row r="46" spans="1:28" ht="27.75" hidden="1" customHeight="1" x14ac:dyDescent="0.25">
      <c r="A46" s="24"/>
      <c r="B46" s="24"/>
      <c r="C46" s="25" t="s">
        <v>67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</row>
    <row r="47" spans="1:28" ht="27.75" hidden="1" customHeight="1" x14ac:dyDescent="0.25">
      <c r="A47" s="24"/>
      <c r="B47" s="24"/>
      <c r="C47" s="25" t="s">
        <v>68</v>
      </c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</row>
    <row r="48" spans="1:28" ht="27.75" hidden="1" customHeight="1" x14ac:dyDescent="0.25">
      <c r="A48" s="24"/>
      <c r="B48" s="24"/>
      <c r="C48" s="25" t="s">
        <v>69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</row>
    <row r="49" spans="1:28" ht="27.75" hidden="1" customHeight="1" x14ac:dyDescent="0.25">
      <c r="A49" s="24"/>
      <c r="B49" s="24"/>
      <c r="C49" s="25" t="s">
        <v>70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</row>
    <row r="50" spans="1:28" ht="27.75" hidden="1" customHeight="1" x14ac:dyDescent="0.25">
      <c r="A50" s="24"/>
      <c r="B50" s="24"/>
      <c r="C50" s="25" t="s">
        <v>71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</row>
    <row r="51" spans="1:28" ht="27.75" hidden="1" customHeight="1" x14ac:dyDescent="0.2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</row>
    <row r="52" spans="1:28" ht="27.75" hidden="1" customHeight="1" x14ac:dyDescent="0.25">
      <c r="A52" s="24"/>
      <c r="B52" s="24" t="s">
        <v>88</v>
      </c>
      <c r="C52" s="26" t="s">
        <v>73</v>
      </c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</row>
    <row r="53" spans="1:28" ht="27.75" hidden="1" customHeight="1" x14ac:dyDescent="0.25">
      <c r="A53" s="24"/>
      <c r="B53" s="24"/>
      <c r="C53" s="26" t="s">
        <v>74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</row>
    <row r="54" spans="1:28" ht="27.75" hidden="1" customHeight="1" x14ac:dyDescent="0.25">
      <c r="A54" s="24"/>
      <c r="B54" s="24"/>
      <c r="C54" s="15" t="s">
        <v>75</v>
      </c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</row>
    <row r="55" spans="1:28" ht="27.75" hidden="1" customHeight="1" x14ac:dyDescent="0.25">
      <c r="A55" s="24"/>
      <c r="B55" s="24"/>
      <c r="C55" s="27" t="s">
        <v>76</v>
      </c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</row>
    <row r="56" spans="1:28" ht="27.75" hidden="1" customHeight="1" x14ac:dyDescent="0.25">
      <c r="A56" s="24"/>
      <c r="B56" s="24"/>
      <c r="C56" s="27" t="s">
        <v>77</v>
      </c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</row>
    <row r="57" spans="1:28" ht="27.75" hidden="1" customHeight="1" x14ac:dyDescent="0.25">
      <c r="A57" s="24"/>
      <c r="B57" s="24"/>
      <c r="C57" s="26" t="s">
        <v>78</v>
      </c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</row>
    <row r="58" spans="1:28" ht="27.75" hidden="1" customHeight="1" x14ac:dyDescent="0.25">
      <c r="A58" s="24"/>
      <c r="B58" s="24"/>
      <c r="C58" s="26" t="s">
        <v>79</v>
      </c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</row>
    <row r="59" spans="1:28" ht="27.75" hidden="1" customHeight="1" x14ac:dyDescent="0.25">
      <c r="A59" s="24"/>
      <c r="B59" s="24"/>
      <c r="C59" s="26" t="s">
        <v>80</v>
      </c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</row>
    <row r="60" spans="1:28" ht="27.75" hidden="1" customHeight="1" x14ac:dyDescent="0.25">
      <c r="A60" s="24"/>
      <c r="B60" s="24"/>
      <c r="C60" s="26" t="s">
        <v>81</v>
      </c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</row>
    <row r="61" spans="1:28" ht="27.75" hidden="1" customHeight="1" x14ac:dyDescent="0.25">
      <c r="A61" s="24"/>
      <c r="B61" s="24"/>
      <c r="C61" s="26" t="s">
        <v>82</v>
      </c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</row>
    <row r="62" spans="1:28" ht="27.75" hidden="1" customHeight="1" x14ac:dyDescent="0.25">
      <c r="A62" s="24"/>
      <c r="B62" s="24"/>
      <c r="C62" s="26" t="s">
        <v>83</v>
      </c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</row>
    <row r="63" spans="1:28" ht="27.75" hidden="1" customHeight="1" x14ac:dyDescent="0.25">
      <c r="A63" s="24"/>
      <c r="B63" s="24"/>
      <c r="C63" s="26" t="s">
        <v>84</v>
      </c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</row>
    <row r="64" spans="1:28" ht="27.75" hidden="1" customHeight="1" x14ac:dyDescent="0.25">
      <c r="A64" s="24"/>
      <c r="B64" s="24"/>
      <c r="C64" s="26" t="s">
        <v>85</v>
      </c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</row>
    <row r="65" spans="1:247" ht="27.75" hidden="1" customHeight="1" x14ac:dyDescent="0.25">
      <c r="A65" s="24"/>
      <c r="B65" s="24"/>
      <c r="C65" s="26" t="s">
        <v>86</v>
      </c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</row>
    <row r="66" spans="1:247" ht="27.75" hidden="1" customHeight="1" x14ac:dyDescent="0.25">
      <c r="A66" s="24"/>
      <c r="B66" s="24"/>
      <c r="C66" s="26" t="s">
        <v>87</v>
      </c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</row>
    <row r="67" spans="1:247" ht="27.75" hidden="1" customHeight="1" x14ac:dyDescent="0.25">
      <c r="A67" s="24"/>
      <c r="B67" s="24"/>
      <c r="C67" s="26">
        <v>16</v>
      </c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</row>
    <row r="68" spans="1:247" s="58" customFormat="1" ht="66" customHeight="1" x14ac:dyDescent="0.35">
      <c r="A68" s="52"/>
      <c r="B68" s="53" t="s">
        <v>89</v>
      </c>
      <c r="C68" s="54" t="s">
        <v>113</v>
      </c>
      <c r="D68" s="52"/>
      <c r="E68" s="52"/>
      <c r="F68" s="52"/>
      <c r="G68" s="52"/>
      <c r="H68" s="52"/>
      <c r="I68" s="52"/>
      <c r="J68" s="55"/>
      <c r="K68" s="55">
        <v>48245000</v>
      </c>
      <c r="L68" s="55">
        <v>699083000</v>
      </c>
      <c r="M68" s="55">
        <v>828739000</v>
      </c>
      <c r="N68" s="55">
        <v>733000000</v>
      </c>
      <c r="O68" s="55">
        <v>5000000</v>
      </c>
      <c r="P68" s="55">
        <v>184724000</v>
      </c>
      <c r="Q68" s="55">
        <f>L68+M68+N68+O68+P68</f>
        <v>2450546000</v>
      </c>
      <c r="R68" s="55">
        <v>120089000</v>
      </c>
      <c r="S68" s="56">
        <f>K68+Q68+R68</f>
        <v>2618880000</v>
      </c>
      <c r="T68" s="55">
        <v>48245000</v>
      </c>
      <c r="U68" s="55">
        <v>828739000</v>
      </c>
      <c r="V68" s="55">
        <v>699083000</v>
      </c>
      <c r="W68" s="55">
        <v>733000000</v>
      </c>
      <c r="X68" s="55">
        <v>5000000</v>
      </c>
      <c r="Y68" s="55">
        <v>182128000</v>
      </c>
      <c r="Z68" s="55">
        <f>Y68+X68+W68+V68+U68</f>
        <v>2447950000</v>
      </c>
      <c r="AA68" s="55">
        <v>120089000</v>
      </c>
      <c r="AB68" s="55">
        <f>T68+Z68+AA68</f>
        <v>2616284000</v>
      </c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7"/>
      <c r="AW68" s="57"/>
      <c r="AX68" s="57"/>
      <c r="AY68" s="57"/>
      <c r="AZ68" s="57"/>
      <c r="BA68" s="57"/>
      <c r="BB68" s="57"/>
      <c r="BC68" s="57"/>
      <c r="BD68" s="57"/>
      <c r="BE68" s="57"/>
      <c r="BF68" s="57"/>
      <c r="BG68" s="57"/>
      <c r="BH68" s="57"/>
      <c r="BI68" s="57"/>
      <c r="BJ68" s="57"/>
      <c r="BK68" s="57"/>
      <c r="BL68" s="57"/>
      <c r="BM68" s="57"/>
      <c r="BN68" s="57"/>
      <c r="BO68" s="57"/>
      <c r="BP68" s="57"/>
      <c r="BQ68" s="57"/>
      <c r="BR68" s="57"/>
      <c r="BS68" s="57"/>
      <c r="BT68" s="57"/>
      <c r="BU68" s="57"/>
      <c r="BV68" s="57"/>
      <c r="BW68" s="57"/>
      <c r="BX68" s="57"/>
      <c r="BY68" s="57"/>
      <c r="BZ68" s="57"/>
      <c r="CA68" s="57"/>
      <c r="CB68" s="57"/>
      <c r="CC68" s="57"/>
      <c r="CD68" s="57"/>
      <c r="CE68" s="57"/>
      <c r="CF68" s="57"/>
      <c r="CG68" s="57"/>
      <c r="CH68" s="57"/>
      <c r="CI68" s="57"/>
      <c r="CJ68" s="57"/>
      <c r="CK68" s="57"/>
      <c r="CL68" s="57"/>
      <c r="CM68" s="57"/>
      <c r="CN68" s="57"/>
      <c r="CO68" s="57"/>
      <c r="CP68" s="57"/>
      <c r="CQ68" s="57"/>
      <c r="CR68" s="57"/>
      <c r="CS68" s="57"/>
      <c r="CT68" s="57"/>
      <c r="CU68" s="57"/>
      <c r="CV68" s="57"/>
      <c r="CW68" s="57"/>
      <c r="CX68" s="57"/>
      <c r="CY68" s="57"/>
      <c r="CZ68" s="57"/>
      <c r="DA68" s="57"/>
      <c r="DB68" s="57"/>
      <c r="DC68" s="57"/>
      <c r="DD68" s="57"/>
      <c r="DE68" s="57"/>
      <c r="DF68" s="57"/>
      <c r="DG68" s="57"/>
      <c r="DH68" s="57"/>
      <c r="DI68" s="57"/>
      <c r="DJ68" s="57"/>
      <c r="DK68" s="57"/>
      <c r="DL68" s="57"/>
      <c r="DM68" s="57"/>
      <c r="DN68" s="57"/>
      <c r="DO68" s="57"/>
      <c r="DP68" s="57"/>
      <c r="DQ68" s="57"/>
      <c r="DR68" s="57"/>
      <c r="DS68" s="57"/>
      <c r="DT68" s="57"/>
      <c r="DU68" s="57"/>
      <c r="DV68" s="57"/>
      <c r="DW68" s="57"/>
      <c r="DX68" s="57"/>
      <c r="DY68" s="57"/>
      <c r="DZ68" s="57"/>
      <c r="EA68" s="57"/>
      <c r="EB68" s="57"/>
      <c r="EC68" s="57"/>
      <c r="ED68" s="57"/>
      <c r="EE68" s="57"/>
      <c r="EF68" s="57"/>
      <c r="EG68" s="57"/>
      <c r="EH68" s="57"/>
      <c r="EI68" s="57"/>
      <c r="EJ68" s="57"/>
      <c r="EK68" s="57"/>
      <c r="EL68" s="57"/>
      <c r="EM68" s="57"/>
      <c r="EN68" s="57"/>
      <c r="EO68" s="57"/>
      <c r="EP68" s="57"/>
      <c r="EQ68" s="57"/>
      <c r="ER68" s="57"/>
      <c r="ES68" s="57"/>
      <c r="ET68" s="57"/>
      <c r="EU68" s="57"/>
      <c r="EV68" s="57"/>
      <c r="EW68" s="57"/>
      <c r="EX68" s="57"/>
      <c r="EY68" s="57"/>
      <c r="EZ68" s="57"/>
      <c r="FA68" s="57"/>
      <c r="FB68" s="57"/>
      <c r="FC68" s="57"/>
      <c r="FD68" s="57"/>
      <c r="FE68" s="57"/>
      <c r="FF68" s="57"/>
      <c r="FG68" s="57"/>
      <c r="FH68" s="57"/>
      <c r="FI68" s="57"/>
      <c r="FJ68" s="57"/>
      <c r="FK68" s="57"/>
      <c r="FL68" s="57"/>
      <c r="FM68" s="57"/>
      <c r="FN68" s="57"/>
      <c r="FO68" s="57"/>
      <c r="FP68" s="57"/>
      <c r="FQ68" s="57"/>
      <c r="FR68" s="57"/>
      <c r="FS68" s="57"/>
      <c r="FT68" s="57"/>
      <c r="FU68" s="57"/>
      <c r="FV68" s="57"/>
      <c r="FW68" s="57"/>
      <c r="FX68" s="57"/>
      <c r="FY68" s="57"/>
      <c r="FZ68" s="57"/>
      <c r="GA68" s="57"/>
      <c r="GB68" s="57"/>
      <c r="GC68" s="57"/>
      <c r="GD68" s="57"/>
      <c r="GE68" s="57"/>
      <c r="GF68" s="57"/>
      <c r="GG68" s="57"/>
      <c r="GH68" s="57"/>
      <c r="GI68" s="57"/>
      <c r="GJ68" s="57"/>
      <c r="GK68" s="57"/>
      <c r="GL68" s="57"/>
      <c r="GM68" s="57"/>
      <c r="GN68" s="57"/>
      <c r="GO68" s="57"/>
      <c r="GP68" s="57"/>
      <c r="GQ68" s="57"/>
      <c r="GR68" s="57"/>
      <c r="GS68" s="57"/>
      <c r="GT68" s="57"/>
      <c r="GU68" s="57"/>
      <c r="GV68" s="57"/>
      <c r="GW68" s="57"/>
      <c r="GX68" s="57"/>
      <c r="GY68" s="57"/>
      <c r="GZ68" s="57"/>
      <c r="HA68" s="57"/>
      <c r="HB68" s="57"/>
      <c r="HC68" s="57"/>
      <c r="HD68" s="57"/>
      <c r="HE68" s="57"/>
      <c r="HF68" s="57"/>
      <c r="HG68" s="57"/>
      <c r="HH68" s="57"/>
      <c r="HI68" s="57"/>
      <c r="HJ68" s="57"/>
      <c r="HK68" s="57"/>
      <c r="HL68" s="57"/>
      <c r="HM68" s="57"/>
      <c r="HN68" s="57"/>
      <c r="HO68" s="57"/>
      <c r="HP68" s="57"/>
      <c r="HQ68" s="57"/>
      <c r="HR68" s="57"/>
      <c r="HS68" s="57"/>
      <c r="HT68" s="57"/>
      <c r="HU68" s="57"/>
      <c r="HV68" s="57"/>
      <c r="HW68" s="57"/>
      <c r="HX68" s="57"/>
      <c r="HY68" s="57"/>
      <c r="HZ68" s="57"/>
      <c r="IA68" s="57"/>
      <c r="IB68" s="57"/>
      <c r="IC68" s="57"/>
      <c r="ID68" s="57"/>
      <c r="IE68" s="57"/>
      <c r="IF68" s="57"/>
      <c r="IG68" s="57"/>
      <c r="IH68" s="57"/>
      <c r="II68" s="57"/>
      <c r="IJ68" s="57"/>
      <c r="IK68" s="57"/>
      <c r="IL68" s="57"/>
      <c r="IM68" s="57"/>
    </row>
    <row r="69" spans="1:247" ht="18.75" x14ac:dyDescent="0.25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9"/>
      <c r="L69" s="29"/>
      <c r="M69" s="29"/>
      <c r="N69" s="29"/>
      <c r="O69" s="29"/>
      <c r="P69" s="29"/>
      <c r="Q69" s="29"/>
      <c r="R69" s="29"/>
      <c r="S69" s="29"/>
      <c r="T69" s="30"/>
      <c r="U69" s="30"/>
      <c r="V69" s="48"/>
      <c r="W69" s="30"/>
      <c r="X69" s="30"/>
      <c r="Y69" s="30"/>
      <c r="Z69" s="30"/>
      <c r="AA69" s="30"/>
      <c r="AB69" s="30"/>
    </row>
    <row r="70" spans="1:247" ht="18" x14ac:dyDescent="0.25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47" ht="18" x14ac:dyDescent="0.25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79" t="s">
        <v>104</v>
      </c>
      <c r="Z71" s="79"/>
      <c r="AA71" s="79"/>
      <c r="AB71" s="28"/>
    </row>
    <row r="72" spans="1:247" ht="18" x14ac:dyDescent="0.25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80" t="s">
        <v>109</v>
      </c>
      <c r="Z72" s="80"/>
      <c r="AA72" s="80"/>
      <c r="AB72" s="28"/>
    </row>
    <row r="73" spans="1:247" ht="18" x14ac:dyDescent="0.25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47" ht="18" x14ac:dyDescent="0.25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47" ht="18" x14ac:dyDescent="0.25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80" t="s">
        <v>110</v>
      </c>
      <c r="Z75" s="80"/>
      <c r="AA75" s="80"/>
      <c r="AB75" s="28"/>
    </row>
    <row r="76" spans="1:247" ht="18" x14ac:dyDescent="0.25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</sheetData>
  <mergeCells count="27">
    <mergeCell ref="A2:AB2"/>
    <mergeCell ref="A1:AB1"/>
    <mergeCell ref="A3:AB3"/>
    <mergeCell ref="A4:AB4"/>
    <mergeCell ref="S9:S10"/>
    <mergeCell ref="K8:S8"/>
    <mergeCell ref="B8:B10"/>
    <mergeCell ref="J9:J10"/>
    <mergeCell ref="E9:I9"/>
    <mergeCell ref="D9:D10"/>
    <mergeCell ref="C8:C10"/>
    <mergeCell ref="Y71:AA71"/>
    <mergeCell ref="Y72:AA72"/>
    <mergeCell ref="Y75:AA75"/>
    <mergeCell ref="A5:AB5"/>
    <mergeCell ref="A6:AB6"/>
    <mergeCell ref="T9:T10"/>
    <mergeCell ref="AA9:AA10"/>
    <mergeCell ref="U9:Y9"/>
    <mergeCell ref="Z9:Z10"/>
    <mergeCell ref="T8:AB8"/>
    <mergeCell ref="AB9:AB10"/>
    <mergeCell ref="Q9:Q10"/>
    <mergeCell ref="L9:P9"/>
    <mergeCell ref="K9:K10"/>
    <mergeCell ref="R9:R10"/>
    <mergeCell ref="A8:A10"/>
  </mergeCells>
  <pageMargins left="0.31496062992125984" right="0.31496062992125984" top="0.74803149606299213" bottom="0.74803149606299213" header="0.31496062992125984" footer="0.31496062992125984"/>
  <pageSetup paperSize="14" scale="3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V18"/>
  <sheetViews>
    <sheetView tabSelected="1" topLeftCell="C1" zoomScale="66" zoomScaleNormal="66" workbookViewId="0">
      <selection activeCell="G12" sqref="G12"/>
    </sheetView>
  </sheetViews>
  <sheetFormatPr defaultColWidth="9" defaultRowHeight="20.100000000000001" customHeight="1" x14ac:dyDescent="0.2"/>
  <cols>
    <col min="1" max="1" width="21.5703125" style="2" customWidth="1"/>
    <col min="2" max="2" width="20.85546875" style="2" customWidth="1"/>
    <col min="3" max="3" width="31" style="2" customWidth="1"/>
    <col min="4" max="4" width="21" style="2" customWidth="1"/>
    <col min="5" max="5" width="16" style="2" customWidth="1"/>
    <col min="6" max="6" width="17.42578125" style="2" customWidth="1"/>
    <col min="7" max="7" width="27" style="2" bestFit="1" customWidth="1"/>
    <col min="8" max="8" width="20.42578125" style="2" customWidth="1"/>
    <col min="9" max="9" width="21.5703125" style="2" customWidth="1"/>
    <col min="10" max="10" width="27" style="2" bestFit="1" customWidth="1"/>
    <col min="11" max="11" width="20.42578125" style="2" customWidth="1"/>
    <col min="12" max="12" width="22.28515625" style="2" customWidth="1"/>
    <col min="13" max="13" width="24" style="2" customWidth="1"/>
    <col min="14" max="14" width="27" style="2" bestFit="1" customWidth="1"/>
    <col min="15" max="15" width="18.5703125" style="2" customWidth="1"/>
    <col min="16" max="16" width="17.140625" style="2" customWidth="1"/>
    <col min="17" max="17" width="27" style="2" bestFit="1" customWidth="1"/>
    <col min="18" max="18" width="15.5703125" style="2" customWidth="1"/>
    <col min="19" max="19" width="9.140625" style="2" customWidth="1"/>
    <col min="20" max="20" width="16" style="2" customWidth="1"/>
    <col min="21" max="21" width="18.42578125" style="2" customWidth="1"/>
    <col min="22" max="22" width="19.85546875" style="2" customWidth="1"/>
    <col min="23" max="23" width="12.5703125" style="2" customWidth="1"/>
    <col min="24" max="24" width="17.42578125" style="2" customWidth="1"/>
    <col min="25" max="25" width="15.5703125" style="2" customWidth="1"/>
    <col min="26" max="26" width="14.42578125" style="2" customWidth="1"/>
    <col min="27" max="256" width="9.140625" style="2" customWidth="1"/>
  </cols>
  <sheetData>
    <row r="1" spans="1:28" ht="20.100000000000001" customHeight="1" x14ac:dyDescent="0.2">
      <c r="A1" s="104" t="s">
        <v>100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</row>
    <row r="2" spans="1:28" ht="20.100000000000001" customHeight="1" x14ac:dyDescent="0.25">
      <c r="A2" s="104" t="s">
        <v>101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31"/>
      <c r="S2" s="31"/>
      <c r="T2" s="31"/>
      <c r="U2" s="31"/>
      <c r="V2" s="31"/>
      <c r="W2" s="31"/>
      <c r="X2" s="31"/>
      <c r="Y2" s="31"/>
    </row>
    <row r="3" spans="1:28" ht="20.100000000000001" customHeight="1" x14ac:dyDescent="0.25">
      <c r="A3" s="105" t="s">
        <v>105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31"/>
      <c r="S3" s="31"/>
      <c r="T3" s="31"/>
      <c r="U3" s="31"/>
      <c r="V3" s="31"/>
      <c r="W3" s="31"/>
      <c r="X3" s="31"/>
      <c r="Y3" s="31"/>
    </row>
    <row r="4" spans="1:28" ht="20.100000000000001" customHeight="1" thickBot="1" x14ac:dyDescent="0.3">
      <c r="A4" s="103" t="s">
        <v>111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31"/>
      <c r="S4" s="31"/>
      <c r="T4" s="31"/>
      <c r="U4" s="31"/>
      <c r="V4" s="31"/>
      <c r="W4" s="31"/>
      <c r="X4" s="31"/>
      <c r="Y4" s="31"/>
    </row>
    <row r="5" spans="1:28" ht="20.100000000000001" customHeight="1" thickTop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31"/>
      <c r="S5" s="31"/>
      <c r="T5" s="31"/>
      <c r="U5" s="31"/>
      <c r="V5" s="31"/>
      <c r="W5" s="31"/>
      <c r="X5" s="31"/>
      <c r="Y5" s="31"/>
    </row>
    <row r="6" spans="1:28" ht="20.100000000000001" customHeight="1" x14ac:dyDescent="0.3">
      <c r="A6" s="95" t="s">
        <v>114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32"/>
      <c r="S6" s="31"/>
      <c r="T6" s="31"/>
      <c r="U6" s="31"/>
      <c r="V6" s="31"/>
      <c r="W6" s="31"/>
      <c r="X6" s="31"/>
      <c r="Y6" s="31"/>
    </row>
    <row r="7" spans="1:28" ht="20.100000000000001" customHeight="1" x14ac:dyDescent="0.3">
      <c r="A7" s="95" t="s">
        <v>103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32"/>
      <c r="S7" s="31"/>
      <c r="T7" s="31"/>
      <c r="U7" s="31"/>
      <c r="V7" s="31"/>
      <c r="W7" s="31"/>
      <c r="X7" s="31"/>
      <c r="Y7" s="31"/>
    </row>
    <row r="8" spans="1:28" ht="20.100000000000001" customHeight="1" x14ac:dyDescent="0.3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spans="1:28" ht="20.100000000000001" customHeight="1" x14ac:dyDescent="0.3">
      <c r="A9" s="97" t="s">
        <v>28</v>
      </c>
      <c r="B9" s="97" t="s">
        <v>29</v>
      </c>
      <c r="C9" s="97" t="s">
        <v>30</v>
      </c>
      <c r="D9" s="100" t="s">
        <v>20</v>
      </c>
      <c r="E9" s="101"/>
      <c r="F9" s="101"/>
      <c r="G9" s="101"/>
      <c r="H9" s="101"/>
      <c r="I9" s="101"/>
      <c r="J9" s="33"/>
      <c r="K9" s="96" t="s">
        <v>27</v>
      </c>
      <c r="L9" s="96"/>
      <c r="M9" s="96"/>
      <c r="N9" s="96"/>
      <c r="O9" s="96"/>
      <c r="P9" s="96"/>
      <c r="Q9" s="96"/>
      <c r="R9" s="32"/>
    </row>
    <row r="10" spans="1:28" ht="20.100000000000001" customHeight="1" x14ac:dyDescent="0.3">
      <c r="A10" s="98"/>
      <c r="B10" s="98"/>
      <c r="C10" s="98"/>
      <c r="D10" s="100" t="s">
        <v>21</v>
      </c>
      <c r="E10" s="101"/>
      <c r="F10" s="101"/>
      <c r="G10" s="96" t="s">
        <v>24</v>
      </c>
      <c r="H10" s="96"/>
      <c r="I10" s="96"/>
      <c r="J10" s="97" t="s">
        <v>26</v>
      </c>
      <c r="K10" s="100" t="s">
        <v>21</v>
      </c>
      <c r="L10" s="101"/>
      <c r="M10" s="101"/>
      <c r="N10" s="96" t="s">
        <v>24</v>
      </c>
      <c r="O10" s="96"/>
      <c r="P10" s="100"/>
      <c r="Q10" s="96" t="s">
        <v>26</v>
      </c>
      <c r="R10" s="32"/>
    </row>
    <row r="11" spans="1:28" ht="20.100000000000001" customHeight="1" x14ac:dyDescent="0.3">
      <c r="A11" s="99"/>
      <c r="B11" s="99"/>
      <c r="C11" s="99"/>
      <c r="D11" s="34" t="s">
        <v>22</v>
      </c>
      <c r="E11" s="35" t="s">
        <v>7</v>
      </c>
      <c r="F11" s="35" t="s">
        <v>23</v>
      </c>
      <c r="G11" s="35" t="s">
        <v>25</v>
      </c>
      <c r="H11" s="35" t="s">
        <v>7</v>
      </c>
      <c r="I11" s="35" t="s">
        <v>23</v>
      </c>
      <c r="J11" s="99"/>
      <c r="K11" s="34" t="s">
        <v>22</v>
      </c>
      <c r="L11" s="35" t="s">
        <v>7</v>
      </c>
      <c r="M11" s="35" t="s">
        <v>23</v>
      </c>
      <c r="N11" s="35" t="s">
        <v>25</v>
      </c>
      <c r="O11" s="35" t="s">
        <v>7</v>
      </c>
      <c r="P11" s="35" t="s">
        <v>23</v>
      </c>
      <c r="Q11" s="96"/>
      <c r="R11" s="32"/>
    </row>
    <row r="12" spans="1:28" ht="20.100000000000001" customHeight="1" x14ac:dyDescent="0.35">
      <c r="A12" s="36"/>
      <c r="B12" s="40" t="s">
        <v>89</v>
      </c>
      <c r="C12" s="41" t="s">
        <v>113</v>
      </c>
      <c r="D12" s="42">
        <v>10731896</v>
      </c>
      <c r="E12" s="42"/>
      <c r="F12" s="42">
        <f>D12+E12</f>
        <v>10731896</v>
      </c>
      <c r="G12" s="42">
        <v>140000000</v>
      </c>
      <c r="H12" s="42"/>
      <c r="I12" s="42"/>
      <c r="J12" s="43">
        <f>F12-G12</f>
        <v>-129268104</v>
      </c>
      <c r="K12" s="42">
        <v>10731896</v>
      </c>
      <c r="L12" s="42"/>
      <c r="M12" s="44">
        <f>SUM(K12:L12)</f>
        <v>10731896</v>
      </c>
      <c r="N12" s="42">
        <v>140000000</v>
      </c>
      <c r="O12" s="42"/>
      <c r="P12" s="42"/>
      <c r="Q12" s="44">
        <f>N12-M12</f>
        <v>129268104</v>
      </c>
      <c r="R12" s="32"/>
    </row>
    <row r="13" spans="1:28" ht="20.100000000000001" customHeight="1" x14ac:dyDescent="0.3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</row>
    <row r="14" spans="1:28" ht="20.100000000000001" customHeight="1" x14ac:dyDescent="0.3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102" t="s">
        <v>115</v>
      </c>
      <c r="N14" s="102"/>
      <c r="O14" s="32"/>
      <c r="P14" s="32"/>
      <c r="Q14" s="32"/>
      <c r="R14" s="32"/>
    </row>
    <row r="15" spans="1:28" ht="20.100000000000001" customHeight="1" x14ac:dyDescent="0.3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95" t="s">
        <v>109</v>
      </c>
      <c r="N15" s="95"/>
      <c r="O15" s="32"/>
      <c r="P15" s="32"/>
      <c r="Q15" s="32"/>
      <c r="R15" s="32"/>
    </row>
    <row r="16" spans="1:28" ht="20.100000000000001" customHeight="1" x14ac:dyDescent="0.3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</row>
    <row r="17" spans="1:18" ht="20.100000000000001" customHeight="1" x14ac:dyDescent="0.3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</row>
    <row r="18" spans="1:18" ht="20.100000000000001" customHeight="1" x14ac:dyDescent="0.3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95" t="s">
        <v>110</v>
      </c>
      <c r="N18" s="95"/>
      <c r="O18" s="32"/>
      <c r="P18" s="32"/>
      <c r="Q18" s="32"/>
      <c r="R18" s="32"/>
    </row>
  </sheetData>
  <mergeCells count="20">
    <mergeCell ref="A4:Q4"/>
    <mergeCell ref="A6:Q6"/>
    <mergeCell ref="A7:Q7"/>
    <mergeCell ref="A1:Q1"/>
    <mergeCell ref="A2:Q2"/>
    <mergeCell ref="A3:Q3"/>
    <mergeCell ref="M15:N15"/>
    <mergeCell ref="M18:N18"/>
    <mergeCell ref="K9:Q9"/>
    <mergeCell ref="A9:A11"/>
    <mergeCell ref="J10:J11"/>
    <mergeCell ref="C9:C11"/>
    <mergeCell ref="D9:I9"/>
    <mergeCell ref="D10:F10"/>
    <mergeCell ref="G10:I10"/>
    <mergeCell ref="B9:B11"/>
    <mergeCell ref="K10:M10"/>
    <mergeCell ref="N10:P10"/>
    <mergeCell ref="Q10:Q11"/>
    <mergeCell ref="M14:N14"/>
  </mergeCells>
  <pageMargins left="0.22" right="0.16" top="0.66" bottom="0.74803149606299213" header="0.31496062992125984" footer="0.31496062992125984"/>
  <pageSetup paperSize="14" scale="4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belanja</vt:lpstr>
      <vt:lpstr>pendapatan</vt:lpstr>
      <vt:lpstr>pembiayaan</vt:lpstr>
      <vt:lpstr>belanja!Print_Area</vt:lpstr>
      <vt:lpstr>pembiayaan!Print_Area</vt:lpstr>
      <vt:lpstr>pendapatan!Print_Area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2022-12-18T21:14:26Z</cp:lastPrinted>
  <dcterms:created xsi:type="dcterms:W3CDTF">2020-02-06T14:47:11Z</dcterms:created>
  <dcterms:modified xsi:type="dcterms:W3CDTF">2024-08-29T15:32:35Z</dcterms:modified>
</cp:coreProperties>
</file>