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PERTAN\"/>
    </mc:Choice>
  </mc:AlternateContent>
  <xr:revisionPtr revIDLastSave="0" documentId="8_{B6CA5657-963C-401C-8FE7-F0EA7D9EF397}" xr6:coauthVersionLast="47" xr6:coauthVersionMax="47" xr10:uidLastSave="{00000000-0000-0000-0000-000000000000}"/>
  <bookViews>
    <workbookView xWindow="-120" yWindow="-120" windowWidth="20730" windowHeight="11160" xr2:uid="{98423960-50B3-4796-B566-0DC4036973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3" i="1"/>
  <c r="B23" i="1"/>
  <c r="E22" i="1"/>
  <c r="B22" i="1"/>
  <c r="B21" i="1"/>
  <c r="E21" i="1" s="1"/>
  <c r="B19" i="1"/>
  <c r="E19" i="1" s="1"/>
  <c r="B18" i="1"/>
  <c r="E18" i="1" s="1"/>
  <c r="E15" i="1"/>
  <c r="B14" i="1"/>
  <c r="E14" i="1" s="1"/>
  <c r="B13" i="1"/>
  <c r="E13" i="1" s="1"/>
  <c r="B12" i="1"/>
  <c r="E28" i="1" s="1"/>
  <c r="B10" i="1"/>
  <c r="A24" i="1" l="1"/>
  <c r="E10" i="1"/>
  <c r="B27" i="1"/>
  <c r="E12" i="1"/>
  <c r="E27" i="1" l="1"/>
</calcChain>
</file>

<file path=xl/sharedStrings.xml><?xml version="1.0" encoding="utf-8"?>
<sst xmlns="http://schemas.openxmlformats.org/spreadsheetml/2006/main" count="23" uniqueCount="23">
  <si>
    <t xml:space="preserve">Banyaknya Produksi dan Nilai Menurut Jenis Ikan </t>
  </si>
  <si>
    <t xml:space="preserve"> di Kabupaten Sukoharjo Tahun 2021</t>
  </si>
  <si>
    <t>Jenis Ikan</t>
  </si>
  <si>
    <t>Produksi (Ton)</t>
  </si>
  <si>
    <t>Nilai (Rp.000)</t>
  </si>
  <si>
    <t>01.  K a r p e r</t>
  </si>
  <si>
    <t>02.  T a w e s</t>
  </si>
  <si>
    <t>03.  M u j a i r</t>
  </si>
  <si>
    <t>04.  L e l e ………….</t>
  </si>
  <si>
    <t>05.  W a d e r</t>
  </si>
  <si>
    <t>06.  B e l u t</t>
  </si>
  <si>
    <t>07.  Katak Hijau</t>
  </si>
  <si>
    <t xml:space="preserve">08.  S o g o </t>
  </si>
  <si>
    <t>09.  T a g e h</t>
  </si>
  <si>
    <t>10.  G a b u s</t>
  </si>
  <si>
    <t>11.  U d a n g</t>
  </si>
  <si>
    <t>12. Senggaringan</t>
  </si>
  <si>
    <t>13. Nila Merah  ……..</t>
  </si>
  <si>
    <t>14. Lain-lain : Gurami …..</t>
  </si>
  <si>
    <t xml:space="preserve">                         Patin  ……</t>
  </si>
  <si>
    <t xml:space="preserve">                         Lain - lain</t>
  </si>
  <si>
    <t>Jumlah</t>
  </si>
  <si>
    <t>Sumber : Bidang Perikanan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</si>
</sst>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);\(0\)"/>
    <numFmt numFmtId="165" formatCode="_(* #,##0_);_(* \(#,##0\);_(* &quot;-&quot;??_);_(@_)"/>
    <numFmt numFmtId="166" formatCode="_(* #,##0.00_);_(* \(#,##0.00\);_(* &quot;-&quot;??_);_(@_)"/>
    <numFmt numFmtId="167" formatCode="_(* #,##0.000_);_(* \(#,##0.000\);_(* &quot;-&quot;???_);_(@_)"/>
    <numFmt numFmtId="168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6" fontId="2" fillId="0" borderId="4" xfId="1" applyNumberFormat="1" applyFont="1" applyFill="1" applyBorder="1" applyAlignment="1">
      <alignment horizontal="right" vertical="center" indent="2"/>
    </xf>
    <xf numFmtId="165" fontId="2" fillId="0" borderId="4" xfId="1" applyNumberFormat="1" applyFont="1" applyFill="1" applyBorder="1" applyAlignment="1">
      <alignment horizontal="right"/>
    </xf>
    <xf numFmtId="166" fontId="2" fillId="0" borderId="5" xfId="1" applyNumberFormat="1" applyFont="1" applyFill="1" applyBorder="1" applyAlignment="1">
      <alignment horizontal="right" vertical="center" indent="2"/>
    </xf>
    <xf numFmtId="165" fontId="2" fillId="0" borderId="5" xfId="1" applyNumberFormat="1" applyFont="1" applyFill="1" applyBorder="1" applyAlignment="1">
      <alignment horizontal="right"/>
    </xf>
    <xf numFmtId="166" fontId="2" fillId="0" borderId="5" xfId="1" applyNumberFormat="1" applyFont="1" applyFill="1" applyBorder="1" applyAlignment="1">
      <alignment horizontal="right" vertical="center" indent="3"/>
    </xf>
    <xf numFmtId="166" fontId="2" fillId="0" borderId="5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/>
    </xf>
    <xf numFmtId="167" fontId="3" fillId="0" borderId="0" xfId="0" applyNumberFormat="1" applyFont="1"/>
    <xf numFmtId="166" fontId="4" fillId="0" borderId="5" xfId="1" applyNumberFormat="1" applyFont="1" applyFill="1" applyBorder="1" applyAlignment="1">
      <alignment horizontal="center" vertical="center"/>
    </xf>
    <xf numFmtId="165" fontId="2" fillId="0" borderId="5" xfId="1" applyNumberFormat="1" applyFont="1" applyFill="1" applyBorder="1" applyAlignment="1">
      <alignment horizontal="center"/>
    </xf>
    <xf numFmtId="166" fontId="4" fillId="0" borderId="5" xfId="1" applyNumberFormat="1" applyFont="1" applyFill="1" applyBorder="1" applyAlignment="1">
      <alignment horizontal="right" vertical="center" indent="2"/>
    </xf>
    <xf numFmtId="168" fontId="2" fillId="0" borderId="0" xfId="1" applyNumberFormat="1" applyFont="1" applyFill="1" applyBorder="1" applyAlignment="1">
      <alignment horizontal="right" vertical="center" indent="2"/>
    </xf>
    <xf numFmtId="165" fontId="2" fillId="0" borderId="0" xfId="1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166" fontId="2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STATISTIK%20PRODUKSI%20BUDIDAYA%202021/Statistik%20Produksi%20Budidaya%20Tahun%20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FILE%20BUDIDAYA%20(PEMBESARAN)%202019/STATISTIK%20PRODUKSI%20BUDIDAYA%202019_2/Statistik%20Produksi%20Budidaya%20Tahun%202019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.Januari"/>
      <sheetName val="Statistik Prod Jan"/>
      <sheetName val="Bud.Februari"/>
      <sheetName val="Statistik Prod Feb"/>
      <sheetName val="Bud.Maret"/>
      <sheetName val="Statistik Prod Mar"/>
      <sheetName val="Rekap Kolam &amp; Karamba T I"/>
      <sheetName val="Bud.April"/>
      <sheetName val="Statistik Prod April"/>
      <sheetName val="Bud.Mei"/>
      <sheetName val="Statistik Prod Mei"/>
      <sheetName val="Bud.Juni"/>
      <sheetName val="Statistik Prod Juni"/>
      <sheetName val="Rekap Kolam &amp; Karamba T II"/>
      <sheetName val="Bud.Juli"/>
      <sheetName val="Statistik Prod Juli"/>
      <sheetName val="Bud.Agustus"/>
      <sheetName val="Statistik Prod Agustus"/>
      <sheetName val="Bud.September"/>
      <sheetName val="Statistik Prod September"/>
      <sheetName val="Rekap Kolam &amp; Karamba T III"/>
      <sheetName val="Bud.Oktober"/>
      <sheetName val="Statistik Prod Oktober"/>
      <sheetName val="Bud.Nopember"/>
      <sheetName val="Statistik Prod Nopember"/>
      <sheetName val="Bud.Desember"/>
      <sheetName val="Statistik Prod Desember"/>
      <sheetName val="Rekap Kolam &amp; Karamba T IV"/>
      <sheetName val="Rekap Kolam &amp; Karamba 2021"/>
      <sheetName val="Rekap Kolam &amp; Karamba 2021 Ekor"/>
      <sheetName val="Prediksi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0">
          <cell r="C30">
            <v>11542324.163999999</v>
          </cell>
          <cell r="D30">
            <v>434218.60000000003</v>
          </cell>
          <cell r="E30">
            <v>54773.35</v>
          </cell>
          <cell r="F30">
            <v>61127.960000000006</v>
          </cell>
        </row>
        <row r="63">
          <cell r="C63">
            <v>1754188.4196000001</v>
          </cell>
          <cell r="D63">
            <v>202616.14</v>
          </cell>
          <cell r="E63">
            <v>167493.54399999999</v>
          </cell>
        </row>
      </sheetData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.Januari"/>
      <sheetName val="Statistik Prod Jan"/>
      <sheetName val="Bud.Februari"/>
      <sheetName val="Statistik Prod Feb"/>
      <sheetName val="Bud.Maret"/>
      <sheetName val="Statistik Prod Mar"/>
      <sheetName val="Rekap Kolam &amp; Karamba T I"/>
      <sheetName val="Bud.April"/>
      <sheetName val="Statistik Prod April"/>
      <sheetName val="Bud.Mei"/>
      <sheetName val="Statistik Prod Mei"/>
      <sheetName val="Bud.Juni"/>
      <sheetName val="Statistik Prod Juni"/>
      <sheetName val="Rekap Kolam &amp; Karamba T II"/>
      <sheetName val="Bud.Juli"/>
      <sheetName val="Statistik Prod Juli"/>
      <sheetName val="Bud.Agustus"/>
      <sheetName val="Statistik Prod Agustus"/>
      <sheetName val="Bud.September"/>
      <sheetName val="Statistik Prod September"/>
      <sheetName val="Rekap Kolam &amp; Karamba T III"/>
      <sheetName val="Bud.Oktober"/>
      <sheetName val="Statistik Prod Oktober"/>
      <sheetName val="Bud.Nopember"/>
      <sheetName val="Statistik Prod Nopember"/>
      <sheetName val="Bud.Desember"/>
      <sheetName val="Statistik Prod Desember"/>
      <sheetName val="Rekap Kolam &amp; Karamba T IV"/>
      <sheetName val="Rekap Kolam &amp; Karamba 2019"/>
      <sheetName val="Rekap Kolam &amp; Karamba 2018 Ekor"/>
      <sheetName val="Prediksi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0">
          <cell r="E30">
            <v>56403.5</v>
          </cell>
        </row>
        <row r="31">
          <cell r="E31">
            <v>901171350</v>
          </cell>
          <cell r="F31">
            <v>1517175900</v>
          </cell>
        </row>
        <row r="64">
          <cell r="E64">
            <v>490626032</v>
          </cell>
        </row>
        <row r="69">
          <cell r="C69">
            <v>58631447.058400005</v>
          </cell>
          <cell r="D69">
            <v>173708982.50400001</v>
          </cell>
        </row>
      </sheetData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686-C94C-41A0-BEE0-18CCAA98799D}">
  <dimension ref="A1:F29"/>
  <sheetViews>
    <sheetView tabSelected="1" workbookViewId="0">
      <selection activeCell="B4" sqref="B4"/>
    </sheetView>
  </sheetViews>
  <sheetFormatPr defaultRowHeight="15" x14ac:dyDescent="0.25"/>
  <cols>
    <col min="1" max="1" width="2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3"/>
      <c r="C4" s="3"/>
      <c r="D4" s="3"/>
      <c r="E4" s="2"/>
      <c r="F4" s="2"/>
    </row>
    <row r="5" spans="1:6" x14ac:dyDescent="0.25">
      <c r="A5" s="4" t="s">
        <v>2</v>
      </c>
      <c r="B5" s="5" t="s">
        <v>3</v>
      </c>
      <c r="C5" s="5"/>
      <c r="D5" s="5"/>
      <c r="E5" s="4" t="s">
        <v>4</v>
      </c>
      <c r="F5" s="4"/>
    </row>
    <row r="6" spans="1:6" x14ac:dyDescent="0.25">
      <c r="A6" s="6"/>
      <c r="B6" s="6"/>
      <c r="C6" s="6"/>
      <c r="D6" s="6"/>
      <c r="E6" s="6"/>
      <c r="F6" s="6"/>
    </row>
    <row r="7" spans="1:6" x14ac:dyDescent="0.25">
      <c r="A7" s="7">
        <v>-1</v>
      </c>
      <c r="B7" s="8">
        <v>-2</v>
      </c>
      <c r="C7" s="8"/>
      <c r="D7" s="8"/>
      <c r="E7" s="8">
        <v>-3</v>
      </c>
      <c r="F7" s="8"/>
    </row>
    <row r="8" spans="1:6" x14ac:dyDescent="0.25">
      <c r="A8" s="2"/>
      <c r="B8" s="9"/>
      <c r="C8" s="9"/>
      <c r="D8" s="9"/>
      <c r="E8" s="10"/>
      <c r="F8" s="9"/>
    </row>
    <row r="9" spans="1:6" x14ac:dyDescent="0.25">
      <c r="A9" s="11" t="s">
        <v>5</v>
      </c>
      <c r="B9" s="12">
        <v>0</v>
      </c>
      <c r="C9" s="12"/>
      <c r="D9" s="12"/>
      <c r="E9" s="13">
        <v>0</v>
      </c>
      <c r="F9" s="13"/>
    </row>
    <row r="10" spans="1:6" x14ac:dyDescent="0.25">
      <c r="A10" s="11" t="s">
        <v>6</v>
      </c>
      <c r="B10" s="14">
        <f>70008/1000</f>
        <v>70.007999999999996</v>
      </c>
      <c r="C10" s="14"/>
      <c r="D10" s="14"/>
      <c r="E10" s="15">
        <f>B10*6000</f>
        <v>420048</v>
      </c>
      <c r="F10" s="15"/>
    </row>
    <row r="11" spans="1:6" x14ac:dyDescent="0.25">
      <c r="A11" s="11" t="s">
        <v>7</v>
      </c>
      <c r="B11" s="14">
        <v>0</v>
      </c>
      <c r="C11" s="14"/>
      <c r="D11" s="14"/>
      <c r="E11" s="15">
        <v>0</v>
      </c>
      <c r="F11" s="15"/>
    </row>
    <row r="12" spans="1:6" x14ac:dyDescent="0.25">
      <c r="A12" s="11" t="s">
        <v>8</v>
      </c>
      <c r="B12" s="16">
        <f>(('[1]Rekap Kolam &amp; Karamba 2021'!$C$30+'[1]Rekap Kolam &amp; Karamba 2021'!$D$63)+50418)/1000</f>
        <v>11795.358303999999</v>
      </c>
      <c r="C12" s="16"/>
      <c r="D12" s="16"/>
      <c r="E12" s="15">
        <f>(B12*10000)+'[2]Rekap Kolam &amp; Karamba 2019'!$D$69</f>
        <v>291662565.54400003</v>
      </c>
      <c r="F12" s="15"/>
    </row>
    <row r="13" spans="1:6" x14ac:dyDescent="0.25">
      <c r="A13" s="11" t="s">
        <v>9</v>
      </c>
      <c r="B13" s="14">
        <f>54194/1000</f>
        <v>54.194000000000003</v>
      </c>
      <c r="C13" s="14"/>
      <c r="D13" s="14"/>
      <c r="E13" s="15">
        <f>B13*6000</f>
        <v>325164</v>
      </c>
      <c r="F13" s="15"/>
    </row>
    <row r="14" spans="1:6" x14ac:dyDescent="0.25">
      <c r="A14" s="11" t="s">
        <v>10</v>
      </c>
      <c r="B14" s="14">
        <f>53232/1000</f>
        <v>53.231999999999999</v>
      </c>
      <c r="C14" s="14"/>
      <c r="D14" s="14"/>
      <c r="E14" s="15">
        <f>B14*12000</f>
        <v>638784</v>
      </c>
      <c r="F14" s="15"/>
    </row>
    <row r="15" spans="1:6" x14ac:dyDescent="0.25">
      <c r="A15" s="11" t="s">
        <v>11</v>
      </c>
      <c r="B15" s="14">
        <v>0</v>
      </c>
      <c r="C15" s="14"/>
      <c r="D15" s="14"/>
      <c r="E15" s="15">
        <f>B15*9000</f>
        <v>0</v>
      </c>
      <c r="F15" s="15"/>
    </row>
    <row r="16" spans="1:6" x14ac:dyDescent="0.25">
      <c r="A16" s="11" t="s">
        <v>12</v>
      </c>
      <c r="B16" s="14">
        <v>0</v>
      </c>
      <c r="C16" s="14"/>
      <c r="D16" s="14"/>
      <c r="E16" s="15">
        <v>0</v>
      </c>
      <c r="F16" s="15"/>
    </row>
    <row r="17" spans="1:6" x14ac:dyDescent="0.25">
      <c r="A17" s="11" t="s">
        <v>13</v>
      </c>
      <c r="B17" s="14">
        <v>0</v>
      </c>
      <c r="C17" s="14"/>
      <c r="D17" s="14"/>
      <c r="E17" s="15">
        <v>0</v>
      </c>
      <c r="F17" s="15"/>
    </row>
    <row r="18" spans="1:6" x14ac:dyDescent="0.25">
      <c r="A18" s="11" t="s">
        <v>14</v>
      </c>
      <c r="B18" s="14">
        <f>35364/1000</f>
        <v>35.363999999999997</v>
      </c>
      <c r="C18" s="14"/>
      <c r="D18" s="14"/>
      <c r="E18" s="15">
        <f>B18*10000</f>
        <v>353640</v>
      </c>
      <c r="F18" s="15"/>
    </row>
    <row r="19" spans="1:6" x14ac:dyDescent="0.25">
      <c r="A19" s="11" t="s">
        <v>15</v>
      </c>
      <c r="B19" s="14">
        <f>53886/1000</f>
        <v>53.886000000000003</v>
      </c>
      <c r="C19" s="14"/>
      <c r="D19" s="14"/>
      <c r="E19" s="15">
        <f>B19*14000</f>
        <v>754404</v>
      </c>
      <c r="F19" s="15"/>
    </row>
    <row r="20" spans="1:6" x14ac:dyDescent="0.25">
      <c r="A20" s="2" t="s">
        <v>16</v>
      </c>
      <c r="B20" s="14">
        <v>0</v>
      </c>
      <c r="C20" s="14"/>
      <c r="D20" s="14"/>
      <c r="E20" s="15">
        <v>0</v>
      </c>
      <c r="F20" s="15"/>
    </row>
    <row r="21" spans="1:6" x14ac:dyDescent="0.25">
      <c r="A21" s="11" t="s">
        <v>17</v>
      </c>
      <c r="B21" s="14">
        <f>(('[1]Rekap Kolam &amp; Karamba 2021'!$D$30+'[1]Rekap Kolam &amp; Karamba 2021'!$C$63)+75298)/1000</f>
        <v>2263.7050196</v>
      </c>
      <c r="C21" s="14"/>
      <c r="D21" s="14"/>
      <c r="E21" s="15">
        <f>(B21*10000)+('[2]Rekap Kolam &amp; Karamba 2019'!$C$69)</f>
        <v>81268497.2544</v>
      </c>
      <c r="F21" s="15"/>
    </row>
    <row r="22" spans="1:6" x14ac:dyDescent="0.25">
      <c r="A22" s="2" t="s">
        <v>18</v>
      </c>
      <c r="B22" s="14">
        <f>'[1]Rekap Kolam &amp; Karamba 2021'!$F$30/1000</f>
        <v>61.127960000000009</v>
      </c>
      <c r="C22" s="14"/>
      <c r="D22" s="14"/>
      <c r="E22" s="15">
        <f>('[2]Rekap Kolam &amp; Karamba 2019'!$F$31/1000)</f>
        <v>1517175.9</v>
      </c>
      <c r="F22" s="15"/>
    </row>
    <row r="23" spans="1:6" x14ac:dyDescent="0.25">
      <c r="A23" s="2" t="s">
        <v>19</v>
      </c>
      <c r="B23" s="17">
        <f>(('[1]Rekap Kolam &amp; Karamba 2021'!$E$30+'[1]Rekap Kolam &amp; Karamba 2021'!$E$63)/1000)</f>
        <v>222.26689400000001</v>
      </c>
      <c r="C23" s="17"/>
      <c r="D23" s="17"/>
      <c r="E23" s="18">
        <f>('[2]Rekap Kolam &amp; Karamba 2019'!$E$31+'[2]Rekap Kolam &amp; Karamba 2019'!$E$64)/1000</f>
        <v>1391797.382</v>
      </c>
      <c r="F23" s="18"/>
    </row>
    <row r="24" spans="1:6" x14ac:dyDescent="0.25">
      <c r="A24" s="19" t="e">
        <f>SUM(B9:D23)-#REF!</f>
        <v>#REF!</v>
      </c>
      <c r="B24" s="20"/>
      <c r="C24" s="20"/>
      <c r="D24" s="20"/>
      <c r="E24" s="21"/>
      <c r="F24" s="21"/>
    </row>
    <row r="25" spans="1:6" x14ac:dyDescent="0.25">
      <c r="A25" s="2" t="s">
        <v>20</v>
      </c>
      <c r="B25" s="22">
        <v>0</v>
      </c>
      <c r="C25" s="22"/>
      <c r="D25" s="22"/>
      <c r="E25" s="15">
        <f>B25*7000</f>
        <v>0</v>
      </c>
      <c r="F25" s="15"/>
    </row>
    <row r="26" spans="1:6" x14ac:dyDescent="0.25">
      <c r="A26" s="2"/>
      <c r="B26" s="23"/>
      <c r="C26" s="23"/>
      <c r="D26" s="23"/>
      <c r="E26" s="24"/>
      <c r="F26" s="24"/>
    </row>
    <row r="27" spans="1:6" x14ac:dyDescent="0.25">
      <c r="A27" s="25" t="s">
        <v>21</v>
      </c>
      <c r="B27" s="26">
        <f>SUM(B9:D25)</f>
        <v>14609.142177599999</v>
      </c>
      <c r="C27" s="26"/>
      <c r="D27" s="26"/>
      <c r="E27" s="27">
        <f>SUM(E9:E26)</f>
        <v>378332076.08040005</v>
      </c>
      <c r="F27" s="27"/>
    </row>
    <row r="28" spans="1:6" x14ac:dyDescent="0.25">
      <c r="A28" s="28"/>
      <c r="B28" s="29"/>
      <c r="C28" s="29"/>
      <c r="D28" s="29"/>
      <c r="E28" s="30">
        <f>E8*B12</f>
        <v>0</v>
      </c>
      <c r="F28" s="30"/>
    </row>
    <row r="29" spans="1:6" x14ac:dyDescent="0.25">
      <c r="A29" s="2" t="s">
        <v>22</v>
      </c>
      <c r="B29" s="2"/>
      <c r="C29" s="2"/>
      <c r="D29" s="2"/>
      <c r="E29" s="2"/>
      <c r="F29" s="2"/>
    </row>
  </sheetData>
  <mergeCells count="45">
    <mergeCell ref="B26:D26"/>
    <mergeCell ref="E26:F26"/>
    <mergeCell ref="B27:D27"/>
    <mergeCell ref="E27:F27"/>
    <mergeCell ref="B22:D22"/>
    <mergeCell ref="E22:F22"/>
    <mergeCell ref="B23:D23"/>
    <mergeCell ref="E23:F23"/>
    <mergeCell ref="B25:D25"/>
    <mergeCell ref="E25:F25"/>
    <mergeCell ref="B19:D19"/>
    <mergeCell ref="E19:F19"/>
    <mergeCell ref="B20:D20"/>
    <mergeCell ref="E20:F20"/>
    <mergeCell ref="B21:D21"/>
    <mergeCell ref="E21:F21"/>
    <mergeCell ref="B16:D16"/>
    <mergeCell ref="E16:F16"/>
    <mergeCell ref="B17:D17"/>
    <mergeCell ref="E17:F17"/>
    <mergeCell ref="B18:D18"/>
    <mergeCell ref="E18:F18"/>
    <mergeCell ref="B13:D13"/>
    <mergeCell ref="E13:F13"/>
    <mergeCell ref="B14:D14"/>
    <mergeCell ref="E14:F14"/>
    <mergeCell ref="B15:D15"/>
    <mergeCell ref="E15:F15"/>
    <mergeCell ref="B10:D10"/>
    <mergeCell ref="E10:F10"/>
    <mergeCell ref="B11:D11"/>
    <mergeCell ref="E11:F11"/>
    <mergeCell ref="B12:D12"/>
    <mergeCell ref="E12:F12"/>
    <mergeCell ref="B7:D7"/>
    <mergeCell ref="E7:F7"/>
    <mergeCell ref="B8:D8"/>
    <mergeCell ref="E8:F8"/>
    <mergeCell ref="B9:D9"/>
    <mergeCell ref="E9:F9"/>
    <mergeCell ref="A1:F1"/>
    <mergeCell ref="A2:F2"/>
    <mergeCell ref="A5:A6"/>
    <mergeCell ref="B5:D6"/>
    <mergeCell ref="E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2022-11-03T03:27:50Z</dcterms:created>
  <dcterms:modified xsi:type="dcterms:W3CDTF">2022-11-03T03:36:37Z</dcterms:modified>
</cp:coreProperties>
</file>